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232D0B66-A862-46A8-97AE-014282C866FE}" xr6:coauthVersionLast="47" xr6:coauthVersionMax="47" xr10:uidLastSave="{00000000-0000-0000-0000-000000000000}"/>
  <bookViews>
    <workbookView xWindow="390" yWindow="390" windowWidth="21015" windowHeight="13350" xr2:uid="{00000000-000D-0000-FFFF-FFFF00000000}"/>
  </bookViews>
  <sheets>
    <sheet name="Cuadro 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4" i="3" l="1"/>
  <c r="N124" i="3"/>
  <c r="M81" i="3"/>
  <c r="N81" i="3"/>
  <c r="Q21" i="3"/>
  <c r="P18" i="3"/>
  <c r="P16" i="3"/>
  <c r="P14" i="3"/>
  <c r="Q13" i="3"/>
  <c r="P10" i="3"/>
  <c r="S135" i="3"/>
  <c r="R135" i="3"/>
  <c r="Q135" i="3"/>
  <c r="O135" i="3"/>
  <c r="N135" i="3"/>
  <c r="M135" i="3"/>
  <c r="S134" i="3"/>
  <c r="R134" i="3"/>
  <c r="Q134" i="3"/>
  <c r="O134" i="3"/>
  <c r="N134" i="3"/>
  <c r="M134" i="3"/>
  <c r="S133" i="3"/>
  <c r="R133" i="3"/>
  <c r="Q133" i="3"/>
  <c r="O133" i="3"/>
  <c r="N133" i="3"/>
  <c r="M133" i="3"/>
  <c r="S132" i="3"/>
  <c r="R132" i="3"/>
  <c r="Q132" i="3"/>
  <c r="O132" i="3"/>
  <c r="N132" i="3"/>
  <c r="M132" i="3"/>
  <c r="S131" i="3"/>
  <c r="R131" i="3"/>
  <c r="Q131" i="3"/>
  <c r="O131" i="3"/>
  <c r="N131" i="3"/>
  <c r="M131" i="3"/>
  <c r="S130" i="3"/>
  <c r="R130" i="3"/>
  <c r="Q130" i="3"/>
  <c r="O130" i="3"/>
  <c r="N130" i="3"/>
  <c r="M130" i="3"/>
  <c r="S129" i="3"/>
  <c r="R129" i="3"/>
  <c r="Q129" i="3"/>
  <c r="O129" i="3"/>
  <c r="N129" i="3"/>
  <c r="M129" i="3"/>
  <c r="S128" i="3"/>
  <c r="R128" i="3"/>
  <c r="Q128" i="3"/>
  <c r="O128" i="3"/>
  <c r="N128" i="3"/>
  <c r="M128" i="3"/>
  <c r="S127" i="3"/>
  <c r="R127" i="3"/>
  <c r="Q127" i="3"/>
  <c r="O127" i="3"/>
  <c r="N127" i="3"/>
  <c r="M127" i="3"/>
  <c r="S126" i="3"/>
  <c r="R126" i="3"/>
  <c r="Q126" i="3"/>
  <c r="O126" i="3"/>
  <c r="N126" i="3"/>
  <c r="M126" i="3"/>
  <c r="S125" i="3"/>
  <c r="R125" i="3"/>
  <c r="Q125" i="3"/>
  <c r="O125" i="3"/>
  <c r="N125" i="3"/>
  <c r="M125" i="3"/>
  <c r="S124" i="3"/>
  <c r="R124" i="3"/>
  <c r="Q124" i="3"/>
  <c r="O124" i="3"/>
  <c r="S121" i="3"/>
  <c r="R121" i="3"/>
  <c r="Q121" i="3"/>
  <c r="O121" i="3"/>
  <c r="N121" i="3"/>
  <c r="M121" i="3"/>
  <c r="S120" i="3"/>
  <c r="R120" i="3"/>
  <c r="Q120" i="3"/>
  <c r="O120" i="3"/>
  <c r="N120" i="3"/>
  <c r="M120" i="3"/>
  <c r="S119" i="3"/>
  <c r="R119" i="3"/>
  <c r="Q119" i="3"/>
  <c r="O119" i="3"/>
  <c r="N119" i="3"/>
  <c r="M119" i="3"/>
  <c r="S118" i="3"/>
  <c r="R118" i="3"/>
  <c r="Q118" i="3"/>
  <c r="O118" i="3"/>
  <c r="N118" i="3"/>
  <c r="M118" i="3"/>
  <c r="S117" i="3"/>
  <c r="R117" i="3"/>
  <c r="Q117" i="3"/>
  <c r="O117" i="3"/>
  <c r="N117" i="3"/>
  <c r="M117" i="3"/>
  <c r="S116" i="3"/>
  <c r="R116" i="3"/>
  <c r="Q116" i="3"/>
  <c r="O116" i="3"/>
  <c r="N116" i="3"/>
  <c r="M116" i="3"/>
  <c r="S115" i="3"/>
  <c r="R115" i="3"/>
  <c r="Q115" i="3"/>
  <c r="O115" i="3"/>
  <c r="N115" i="3"/>
  <c r="M115" i="3"/>
  <c r="S114" i="3"/>
  <c r="R114" i="3"/>
  <c r="Q114" i="3"/>
  <c r="O114" i="3"/>
  <c r="N114" i="3"/>
  <c r="M114" i="3"/>
  <c r="S113" i="3"/>
  <c r="R113" i="3"/>
  <c r="Q113" i="3"/>
  <c r="O113" i="3"/>
  <c r="N113" i="3"/>
  <c r="M113" i="3"/>
  <c r="S112" i="3"/>
  <c r="R112" i="3"/>
  <c r="Q112" i="3"/>
  <c r="O112" i="3"/>
  <c r="N112" i="3"/>
  <c r="M112" i="3"/>
  <c r="S111" i="3"/>
  <c r="R111" i="3"/>
  <c r="Q111" i="3"/>
  <c r="O111" i="3"/>
  <c r="N111" i="3"/>
  <c r="M111" i="3"/>
  <c r="S110" i="3"/>
  <c r="R110" i="3"/>
  <c r="Q110" i="3"/>
  <c r="O110" i="3"/>
  <c r="N110" i="3"/>
  <c r="M110" i="3"/>
  <c r="S107" i="3"/>
  <c r="R107" i="3"/>
  <c r="Q107" i="3"/>
  <c r="P107" i="3"/>
  <c r="O107" i="3"/>
  <c r="N107" i="3"/>
  <c r="M107" i="3"/>
  <c r="L107" i="3"/>
  <c r="S106" i="3"/>
  <c r="R106" i="3"/>
  <c r="Q106" i="3"/>
  <c r="P106" i="3"/>
  <c r="O106" i="3"/>
  <c r="N106" i="3"/>
  <c r="M106" i="3"/>
  <c r="L106" i="3"/>
  <c r="S105" i="3"/>
  <c r="R105" i="3"/>
  <c r="Q105" i="3"/>
  <c r="P105" i="3"/>
  <c r="O105" i="3"/>
  <c r="N105" i="3"/>
  <c r="M105" i="3"/>
  <c r="L105" i="3"/>
  <c r="S104" i="3"/>
  <c r="R104" i="3"/>
  <c r="Q104" i="3"/>
  <c r="P104" i="3"/>
  <c r="O104" i="3"/>
  <c r="N104" i="3"/>
  <c r="M104" i="3"/>
  <c r="L104" i="3"/>
  <c r="S103" i="3"/>
  <c r="R103" i="3"/>
  <c r="Q103" i="3"/>
  <c r="P103" i="3"/>
  <c r="O103" i="3"/>
  <c r="N103" i="3"/>
  <c r="M103" i="3"/>
  <c r="L103" i="3"/>
  <c r="S102" i="3"/>
  <c r="R102" i="3"/>
  <c r="Q102" i="3"/>
  <c r="P102" i="3"/>
  <c r="O102" i="3"/>
  <c r="N102" i="3"/>
  <c r="M102" i="3"/>
  <c r="L102" i="3"/>
  <c r="S101" i="3"/>
  <c r="R101" i="3"/>
  <c r="Q101" i="3"/>
  <c r="P101" i="3"/>
  <c r="O101" i="3"/>
  <c r="N101" i="3"/>
  <c r="M101" i="3"/>
  <c r="L101" i="3"/>
  <c r="S100" i="3"/>
  <c r="R100" i="3"/>
  <c r="Q100" i="3"/>
  <c r="P100" i="3"/>
  <c r="O100" i="3"/>
  <c r="N100" i="3"/>
  <c r="M100" i="3"/>
  <c r="L100" i="3"/>
  <c r="S99" i="3"/>
  <c r="R99" i="3"/>
  <c r="Q99" i="3"/>
  <c r="P99" i="3"/>
  <c r="O99" i="3"/>
  <c r="N99" i="3"/>
  <c r="M99" i="3"/>
  <c r="L99" i="3"/>
  <c r="S98" i="3"/>
  <c r="R98" i="3"/>
  <c r="Q98" i="3"/>
  <c r="P98" i="3"/>
  <c r="O98" i="3"/>
  <c r="N98" i="3"/>
  <c r="M98" i="3"/>
  <c r="L98" i="3"/>
  <c r="S97" i="3"/>
  <c r="R97" i="3"/>
  <c r="Q97" i="3"/>
  <c r="P97" i="3"/>
  <c r="O97" i="3"/>
  <c r="N97" i="3"/>
  <c r="M97" i="3"/>
  <c r="L97" i="3"/>
  <c r="S96" i="3"/>
  <c r="R96" i="3"/>
  <c r="Q96" i="3"/>
  <c r="P96" i="3"/>
  <c r="O96" i="3"/>
  <c r="N96" i="3"/>
  <c r="M96" i="3"/>
  <c r="L96" i="3"/>
  <c r="S92" i="3"/>
  <c r="R92" i="3"/>
  <c r="Q92" i="3"/>
  <c r="O92" i="3"/>
  <c r="N92" i="3"/>
  <c r="M92" i="3"/>
  <c r="S91" i="3"/>
  <c r="R91" i="3"/>
  <c r="Q91" i="3"/>
  <c r="O91" i="3"/>
  <c r="N91" i="3"/>
  <c r="M91" i="3"/>
  <c r="S90" i="3"/>
  <c r="R90" i="3"/>
  <c r="Q90" i="3"/>
  <c r="O90" i="3"/>
  <c r="N90" i="3"/>
  <c r="M90" i="3"/>
  <c r="S89" i="3"/>
  <c r="R89" i="3"/>
  <c r="Q89" i="3"/>
  <c r="O89" i="3"/>
  <c r="N89" i="3"/>
  <c r="M89" i="3"/>
  <c r="S88" i="3"/>
  <c r="R88" i="3"/>
  <c r="Q88" i="3"/>
  <c r="O88" i="3"/>
  <c r="N88" i="3"/>
  <c r="M88" i="3"/>
  <c r="S87" i="3"/>
  <c r="R87" i="3"/>
  <c r="Q87" i="3"/>
  <c r="O87" i="3"/>
  <c r="N87" i="3"/>
  <c r="M87" i="3"/>
  <c r="S86" i="3"/>
  <c r="R86" i="3"/>
  <c r="Q86" i="3"/>
  <c r="O86" i="3"/>
  <c r="N86" i="3"/>
  <c r="M86" i="3"/>
  <c r="S85" i="3"/>
  <c r="R85" i="3"/>
  <c r="Q85" i="3"/>
  <c r="O85" i="3"/>
  <c r="N85" i="3"/>
  <c r="M85" i="3"/>
  <c r="S84" i="3"/>
  <c r="R84" i="3"/>
  <c r="Q84" i="3"/>
  <c r="O84" i="3"/>
  <c r="N84" i="3"/>
  <c r="M84" i="3"/>
  <c r="S83" i="3"/>
  <c r="R83" i="3"/>
  <c r="Q83" i="3"/>
  <c r="O83" i="3"/>
  <c r="N83" i="3"/>
  <c r="M83" i="3"/>
  <c r="S82" i="3"/>
  <c r="R82" i="3"/>
  <c r="Q82" i="3"/>
  <c r="O82" i="3"/>
  <c r="N82" i="3"/>
  <c r="M82" i="3"/>
  <c r="S81" i="3"/>
  <c r="R81" i="3"/>
  <c r="Q81" i="3"/>
  <c r="O81" i="3"/>
  <c r="S80" i="3"/>
  <c r="S78" i="3"/>
  <c r="R78" i="3"/>
  <c r="Q78" i="3"/>
  <c r="O78" i="3"/>
  <c r="N78" i="3"/>
  <c r="M78" i="3"/>
  <c r="S77" i="3"/>
  <c r="R77" i="3"/>
  <c r="Q77" i="3"/>
  <c r="O77" i="3"/>
  <c r="N77" i="3"/>
  <c r="M77" i="3"/>
  <c r="S76" i="3"/>
  <c r="R76" i="3"/>
  <c r="Q76" i="3"/>
  <c r="O76" i="3"/>
  <c r="N76" i="3"/>
  <c r="M76" i="3"/>
  <c r="S75" i="3"/>
  <c r="R75" i="3"/>
  <c r="Q75" i="3"/>
  <c r="O75" i="3"/>
  <c r="N75" i="3"/>
  <c r="M75" i="3"/>
  <c r="S74" i="3"/>
  <c r="R74" i="3"/>
  <c r="Q74" i="3"/>
  <c r="O74" i="3"/>
  <c r="N74" i="3"/>
  <c r="M74" i="3"/>
  <c r="S73" i="3"/>
  <c r="R73" i="3"/>
  <c r="Q73" i="3"/>
  <c r="O73" i="3"/>
  <c r="N73" i="3"/>
  <c r="M73" i="3"/>
  <c r="S72" i="3"/>
  <c r="R72" i="3"/>
  <c r="Q72" i="3"/>
  <c r="O72" i="3"/>
  <c r="N72" i="3"/>
  <c r="M72" i="3"/>
  <c r="S71" i="3"/>
  <c r="R71" i="3"/>
  <c r="Q71" i="3"/>
  <c r="O71" i="3"/>
  <c r="N71" i="3"/>
  <c r="M71" i="3"/>
  <c r="S70" i="3"/>
  <c r="R70" i="3"/>
  <c r="Q70" i="3"/>
  <c r="O70" i="3"/>
  <c r="N70" i="3"/>
  <c r="M70" i="3"/>
  <c r="S69" i="3"/>
  <c r="R69" i="3"/>
  <c r="Q69" i="3"/>
  <c r="O69" i="3"/>
  <c r="N69" i="3"/>
  <c r="M69" i="3"/>
  <c r="S68" i="3"/>
  <c r="R68" i="3"/>
  <c r="Q68" i="3"/>
  <c r="O68" i="3"/>
  <c r="N68" i="3"/>
  <c r="M68" i="3"/>
  <c r="S67" i="3"/>
  <c r="R67" i="3"/>
  <c r="Q67" i="3"/>
  <c r="O67" i="3"/>
  <c r="N67" i="3"/>
  <c r="M67" i="3"/>
  <c r="S64" i="3"/>
  <c r="R64" i="3"/>
  <c r="Q64" i="3"/>
  <c r="P64" i="3"/>
  <c r="O64" i="3"/>
  <c r="N64" i="3"/>
  <c r="M64" i="3"/>
  <c r="L64" i="3"/>
  <c r="S63" i="3"/>
  <c r="R63" i="3"/>
  <c r="Q63" i="3"/>
  <c r="P63" i="3"/>
  <c r="O63" i="3"/>
  <c r="N63" i="3"/>
  <c r="M63" i="3"/>
  <c r="L63" i="3"/>
  <c r="S62" i="3"/>
  <c r="R62" i="3"/>
  <c r="Q62" i="3"/>
  <c r="P62" i="3"/>
  <c r="O62" i="3"/>
  <c r="N62" i="3"/>
  <c r="M62" i="3"/>
  <c r="L62" i="3"/>
  <c r="S61" i="3"/>
  <c r="R61" i="3"/>
  <c r="Q61" i="3"/>
  <c r="P61" i="3"/>
  <c r="O61" i="3"/>
  <c r="N61" i="3"/>
  <c r="M61" i="3"/>
  <c r="L61" i="3"/>
  <c r="S60" i="3"/>
  <c r="R60" i="3"/>
  <c r="Q60" i="3"/>
  <c r="P60" i="3"/>
  <c r="O60" i="3"/>
  <c r="N60" i="3"/>
  <c r="M60" i="3"/>
  <c r="L60" i="3"/>
  <c r="S59" i="3"/>
  <c r="R59" i="3"/>
  <c r="Q59" i="3"/>
  <c r="P59" i="3"/>
  <c r="O59" i="3"/>
  <c r="N59" i="3"/>
  <c r="M59" i="3"/>
  <c r="L59" i="3"/>
  <c r="S58" i="3"/>
  <c r="R58" i="3"/>
  <c r="Q58" i="3"/>
  <c r="P58" i="3"/>
  <c r="O58" i="3"/>
  <c r="N58" i="3"/>
  <c r="M58" i="3"/>
  <c r="L58" i="3"/>
  <c r="S57" i="3"/>
  <c r="R57" i="3"/>
  <c r="Q57" i="3"/>
  <c r="P57" i="3"/>
  <c r="O57" i="3"/>
  <c r="N57" i="3"/>
  <c r="M57" i="3"/>
  <c r="L57" i="3"/>
  <c r="S56" i="3"/>
  <c r="R56" i="3"/>
  <c r="Q56" i="3"/>
  <c r="P56" i="3"/>
  <c r="O56" i="3"/>
  <c r="N56" i="3"/>
  <c r="M56" i="3"/>
  <c r="L56" i="3"/>
  <c r="S55" i="3"/>
  <c r="R55" i="3"/>
  <c r="Q55" i="3"/>
  <c r="P55" i="3"/>
  <c r="O55" i="3"/>
  <c r="N55" i="3"/>
  <c r="M55" i="3"/>
  <c r="L55" i="3"/>
  <c r="S54" i="3"/>
  <c r="R54" i="3"/>
  <c r="Q54" i="3"/>
  <c r="P54" i="3"/>
  <c r="O54" i="3"/>
  <c r="N54" i="3"/>
  <c r="M54" i="3"/>
  <c r="L54" i="3"/>
  <c r="S53" i="3"/>
  <c r="R53" i="3"/>
  <c r="Q53" i="3"/>
  <c r="P53" i="3"/>
  <c r="O53" i="3"/>
  <c r="N53" i="3"/>
  <c r="M53" i="3"/>
  <c r="L53" i="3"/>
  <c r="R52" i="3"/>
  <c r="S49" i="3"/>
  <c r="R49" i="3"/>
  <c r="Q49" i="3"/>
  <c r="O49" i="3"/>
  <c r="N49" i="3"/>
  <c r="M49" i="3"/>
  <c r="S48" i="3"/>
  <c r="R48" i="3"/>
  <c r="Q48" i="3"/>
  <c r="O48" i="3"/>
  <c r="N48" i="3"/>
  <c r="M48" i="3"/>
  <c r="S47" i="3"/>
  <c r="R47" i="3"/>
  <c r="Q47" i="3"/>
  <c r="O47" i="3"/>
  <c r="N47" i="3"/>
  <c r="M47" i="3"/>
  <c r="S46" i="3"/>
  <c r="R46" i="3"/>
  <c r="Q46" i="3"/>
  <c r="O46" i="3"/>
  <c r="N46" i="3"/>
  <c r="M46" i="3"/>
  <c r="S45" i="3"/>
  <c r="R45" i="3"/>
  <c r="Q45" i="3"/>
  <c r="O45" i="3"/>
  <c r="N45" i="3"/>
  <c r="M45" i="3"/>
  <c r="S44" i="3"/>
  <c r="R44" i="3"/>
  <c r="Q44" i="3"/>
  <c r="O44" i="3"/>
  <c r="N44" i="3"/>
  <c r="M44" i="3"/>
  <c r="S43" i="3"/>
  <c r="R43" i="3"/>
  <c r="Q43" i="3"/>
  <c r="O43" i="3"/>
  <c r="N43" i="3"/>
  <c r="M43" i="3"/>
  <c r="S42" i="3"/>
  <c r="R42" i="3"/>
  <c r="Q42" i="3"/>
  <c r="O42" i="3"/>
  <c r="N42" i="3"/>
  <c r="M42" i="3"/>
  <c r="S41" i="3"/>
  <c r="R41" i="3"/>
  <c r="Q41" i="3"/>
  <c r="O41" i="3"/>
  <c r="N41" i="3"/>
  <c r="M41" i="3"/>
  <c r="S40" i="3"/>
  <c r="R40" i="3"/>
  <c r="Q40" i="3"/>
  <c r="O40" i="3"/>
  <c r="N40" i="3"/>
  <c r="M40" i="3"/>
  <c r="S39" i="3"/>
  <c r="R39" i="3"/>
  <c r="Q39" i="3"/>
  <c r="O39" i="3"/>
  <c r="N39" i="3"/>
  <c r="M39" i="3"/>
  <c r="S38" i="3"/>
  <c r="R38" i="3"/>
  <c r="Q38" i="3"/>
  <c r="O38" i="3"/>
  <c r="N38" i="3"/>
  <c r="M38" i="3"/>
  <c r="S35" i="3"/>
  <c r="R35" i="3"/>
  <c r="Q35" i="3"/>
  <c r="O35" i="3"/>
  <c r="N35" i="3"/>
  <c r="M35" i="3"/>
  <c r="S34" i="3"/>
  <c r="R34" i="3"/>
  <c r="Q34" i="3"/>
  <c r="O34" i="3"/>
  <c r="N34" i="3"/>
  <c r="M34" i="3"/>
  <c r="S33" i="3"/>
  <c r="R33" i="3"/>
  <c r="Q33" i="3"/>
  <c r="O33" i="3"/>
  <c r="N33" i="3"/>
  <c r="M33" i="3"/>
  <c r="S32" i="3"/>
  <c r="R32" i="3"/>
  <c r="Q32" i="3"/>
  <c r="O32" i="3"/>
  <c r="N32" i="3"/>
  <c r="M32" i="3"/>
  <c r="S31" i="3"/>
  <c r="R31" i="3"/>
  <c r="Q31" i="3"/>
  <c r="O31" i="3"/>
  <c r="N31" i="3"/>
  <c r="M31" i="3"/>
  <c r="S30" i="3"/>
  <c r="R30" i="3"/>
  <c r="Q30" i="3"/>
  <c r="O30" i="3"/>
  <c r="N30" i="3"/>
  <c r="M30" i="3"/>
  <c r="S29" i="3"/>
  <c r="R29" i="3"/>
  <c r="Q29" i="3"/>
  <c r="O29" i="3"/>
  <c r="N29" i="3"/>
  <c r="M29" i="3"/>
  <c r="S28" i="3"/>
  <c r="R28" i="3"/>
  <c r="Q28" i="3"/>
  <c r="O28" i="3"/>
  <c r="N28" i="3"/>
  <c r="M28" i="3"/>
  <c r="S27" i="3"/>
  <c r="R27" i="3"/>
  <c r="Q27" i="3"/>
  <c r="O27" i="3"/>
  <c r="N27" i="3"/>
  <c r="M27" i="3"/>
  <c r="S26" i="3"/>
  <c r="R26" i="3"/>
  <c r="Q26" i="3"/>
  <c r="O26" i="3"/>
  <c r="N26" i="3"/>
  <c r="M26" i="3"/>
  <c r="S25" i="3"/>
  <c r="R25" i="3"/>
  <c r="Q25" i="3"/>
  <c r="O25" i="3"/>
  <c r="N25" i="3"/>
  <c r="M25" i="3"/>
  <c r="S24" i="3"/>
  <c r="R24" i="3"/>
  <c r="Q24" i="3"/>
  <c r="O24" i="3"/>
  <c r="N24" i="3"/>
  <c r="M24" i="3"/>
  <c r="Q10" i="3"/>
  <c r="R10" i="3"/>
  <c r="S10" i="3"/>
  <c r="P11" i="3"/>
  <c r="Q11" i="3"/>
  <c r="R11" i="3"/>
  <c r="S11" i="3"/>
  <c r="P12" i="3"/>
  <c r="Q12" i="3"/>
  <c r="R12" i="3"/>
  <c r="S12" i="3"/>
  <c r="P13" i="3"/>
  <c r="R13" i="3"/>
  <c r="S13" i="3"/>
  <c r="Q14" i="3"/>
  <c r="R14" i="3"/>
  <c r="S14" i="3"/>
  <c r="P15" i="3"/>
  <c r="Q15" i="3"/>
  <c r="R15" i="3"/>
  <c r="S15" i="3"/>
  <c r="Q16" i="3"/>
  <c r="R16" i="3"/>
  <c r="S16" i="3"/>
  <c r="P17" i="3"/>
  <c r="Q17" i="3"/>
  <c r="R17" i="3"/>
  <c r="S17" i="3"/>
  <c r="Q18" i="3"/>
  <c r="R18" i="3"/>
  <c r="S18" i="3"/>
  <c r="P19" i="3"/>
  <c r="Q19" i="3"/>
  <c r="R19" i="3"/>
  <c r="S19" i="3"/>
  <c r="P20" i="3"/>
  <c r="Q20" i="3"/>
  <c r="R20" i="3"/>
  <c r="S20" i="3"/>
  <c r="P21" i="3"/>
  <c r="R21" i="3"/>
  <c r="S21" i="3"/>
  <c r="O9" i="3"/>
  <c r="M10" i="3"/>
  <c r="N10" i="3"/>
  <c r="O10" i="3"/>
  <c r="M11" i="3"/>
  <c r="N11" i="3"/>
  <c r="O11" i="3"/>
  <c r="M12" i="3"/>
  <c r="N12" i="3"/>
  <c r="O12" i="3"/>
  <c r="N13" i="3"/>
  <c r="O13" i="3"/>
  <c r="M14" i="3"/>
  <c r="N14" i="3"/>
  <c r="O14" i="3"/>
  <c r="M15" i="3"/>
  <c r="N15" i="3"/>
  <c r="O15" i="3"/>
  <c r="M16" i="3"/>
  <c r="N16" i="3"/>
  <c r="O16" i="3"/>
  <c r="M17" i="3"/>
  <c r="N17" i="3"/>
  <c r="O17" i="3"/>
  <c r="M18" i="3"/>
  <c r="N18" i="3"/>
  <c r="O18" i="3"/>
  <c r="M19" i="3"/>
  <c r="N19" i="3"/>
  <c r="O19" i="3"/>
  <c r="M20" i="3"/>
  <c r="N20" i="3"/>
  <c r="O20" i="3"/>
  <c r="N21" i="3"/>
  <c r="O21" i="3"/>
  <c r="L10" i="3"/>
  <c r="L11" i="3"/>
  <c r="L12" i="3"/>
  <c r="L14" i="3"/>
  <c r="L15" i="3"/>
  <c r="L16" i="3"/>
  <c r="L17" i="3"/>
  <c r="L18" i="3"/>
  <c r="L19" i="3"/>
  <c r="L20" i="3"/>
  <c r="C123" i="3"/>
  <c r="Q123" i="3" s="1"/>
  <c r="D123" i="3"/>
  <c r="I124" i="3" s="1"/>
  <c r="E123" i="3"/>
  <c r="F123" i="3"/>
  <c r="C109" i="3"/>
  <c r="D109" i="3"/>
  <c r="E109" i="3"/>
  <c r="N109" i="3" s="1"/>
  <c r="F109" i="3"/>
  <c r="C95" i="3"/>
  <c r="D95" i="3"/>
  <c r="E95" i="3"/>
  <c r="F95" i="3"/>
  <c r="S95" i="3" s="1"/>
  <c r="B95" i="3"/>
  <c r="C80" i="3"/>
  <c r="H81" i="3" s="1"/>
  <c r="D80" i="3"/>
  <c r="I81" i="3" s="1"/>
  <c r="E80" i="3"/>
  <c r="J81" i="3" s="1"/>
  <c r="F80" i="3"/>
  <c r="K81" i="3" s="1"/>
  <c r="C66" i="3"/>
  <c r="D66" i="3"/>
  <c r="I67" i="3" s="1"/>
  <c r="E66" i="3"/>
  <c r="F66" i="3"/>
  <c r="K67" i="3" s="1"/>
  <c r="C52" i="3"/>
  <c r="D52" i="3"/>
  <c r="E52" i="3"/>
  <c r="F52" i="3"/>
  <c r="O52" i="3" s="1"/>
  <c r="B52" i="3"/>
  <c r="C37" i="3"/>
  <c r="D37" i="3"/>
  <c r="E37" i="3"/>
  <c r="R37" i="3" s="1"/>
  <c r="F37" i="3"/>
  <c r="C23" i="3"/>
  <c r="D23" i="3"/>
  <c r="Q23" i="3" s="1"/>
  <c r="E23" i="3"/>
  <c r="R23" i="3" s="1"/>
  <c r="F23" i="3"/>
  <c r="J10" i="3"/>
  <c r="C9" i="3"/>
  <c r="D9" i="3"/>
  <c r="I10" i="3" s="1"/>
  <c r="E9" i="3"/>
  <c r="N9" i="3" s="1"/>
  <c r="F9" i="3"/>
  <c r="K10" i="3" s="1"/>
  <c r="B9" i="3"/>
  <c r="R109" i="3" l="1"/>
  <c r="S109" i="3"/>
  <c r="N52" i="3"/>
  <c r="Q52" i="3"/>
  <c r="N123" i="3"/>
  <c r="P52" i="3"/>
  <c r="R66" i="3"/>
  <c r="S52" i="3"/>
  <c r="S9" i="3"/>
  <c r="S66" i="3"/>
  <c r="J67" i="3"/>
  <c r="S23" i="3"/>
  <c r="N95" i="3"/>
  <c r="S37" i="3"/>
  <c r="M95" i="3"/>
  <c r="M123" i="3"/>
  <c r="M52" i="3"/>
  <c r="O123" i="3"/>
  <c r="K124" i="3"/>
  <c r="N66" i="3"/>
  <c r="J124" i="3"/>
  <c r="O66" i="3"/>
  <c r="H124" i="3"/>
  <c r="Q66" i="3"/>
  <c r="R123" i="3"/>
  <c r="S123" i="3"/>
  <c r="M9" i="3"/>
  <c r="N80" i="3"/>
  <c r="O80" i="3"/>
  <c r="R95" i="3"/>
  <c r="L95" i="3"/>
  <c r="R80" i="3"/>
  <c r="O37" i="3"/>
  <c r="O23" i="3"/>
  <c r="N37" i="3"/>
  <c r="Q37" i="3"/>
  <c r="N23" i="3"/>
  <c r="R9" i="3"/>
  <c r="O95" i="3"/>
  <c r="O109" i="3"/>
  <c r="P95" i="3"/>
  <c r="L52" i="3"/>
  <c r="Q109" i="3"/>
  <c r="M109" i="3"/>
  <c r="Q95" i="3"/>
  <c r="Q80" i="3"/>
  <c r="M80" i="3"/>
  <c r="M66" i="3"/>
  <c r="H67" i="3"/>
  <c r="M37" i="3"/>
  <c r="M23" i="3"/>
  <c r="P9" i="3"/>
  <c r="M21" i="3"/>
  <c r="M13" i="3"/>
  <c r="Q9" i="3"/>
  <c r="L21" i="3"/>
  <c r="L13" i="3"/>
  <c r="L9" i="3"/>
  <c r="J26" i="3" l="1"/>
  <c r="J34" i="3"/>
  <c r="J31" i="3"/>
  <c r="J29" i="3"/>
  <c r="J33" i="3"/>
  <c r="J30" i="3"/>
  <c r="J28" i="3"/>
  <c r="J32" i="3"/>
  <c r="J25" i="3"/>
  <c r="J27" i="3"/>
  <c r="J35" i="3"/>
  <c r="J24" i="3"/>
  <c r="J23" i="3" l="1"/>
  <c r="K31" i="3"/>
  <c r="K30" i="3"/>
  <c r="K32" i="3"/>
  <c r="K34" i="3"/>
  <c r="K29" i="3"/>
  <c r="K26" i="3"/>
  <c r="K28" i="3"/>
  <c r="K27" i="3"/>
  <c r="K25" i="3"/>
  <c r="K33" i="3"/>
  <c r="K35" i="3"/>
  <c r="I33" i="3"/>
  <c r="I28" i="3"/>
  <c r="I27" i="3"/>
  <c r="I25" i="3"/>
  <c r="I31" i="3"/>
  <c r="I29" i="3"/>
  <c r="I26" i="3"/>
  <c r="I30" i="3"/>
  <c r="I35" i="3"/>
  <c r="I34" i="3"/>
  <c r="I32" i="3"/>
  <c r="H26" i="3"/>
  <c r="H29" i="3"/>
  <c r="H35" i="3"/>
  <c r="H31" i="3"/>
  <c r="H32" i="3"/>
  <c r="H28" i="3"/>
  <c r="H27" i="3"/>
  <c r="H30" i="3"/>
  <c r="H33" i="3"/>
  <c r="H25" i="3"/>
  <c r="H34" i="3"/>
  <c r="K24" i="3"/>
  <c r="K23" i="3" s="1"/>
  <c r="H24" i="3"/>
  <c r="I24" i="3"/>
  <c r="G13" i="3"/>
  <c r="G20" i="3"/>
  <c r="G12" i="3"/>
  <c r="G14" i="3"/>
  <c r="G17" i="3"/>
  <c r="G16" i="3"/>
  <c r="G19" i="3"/>
  <c r="G18" i="3"/>
  <c r="G11" i="3"/>
  <c r="G15" i="3"/>
  <c r="G21" i="3"/>
  <c r="G10" i="3"/>
  <c r="J18" i="3"/>
  <c r="J11" i="3"/>
  <c r="J13" i="3"/>
  <c r="J14" i="3"/>
  <c r="J17" i="3"/>
  <c r="J20" i="3"/>
  <c r="J12" i="3"/>
  <c r="J19" i="3"/>
  <c r="J16" i="3"/>
  <c r="J15" i="3"/>
  <c r="J21" i="3"/>
  <c r="I17" i="3"/>
  <c r="I20" i="3"/>
  <c r="I21" i="3"/>
  <c r="I12" i="3"/>
  <c r="I18" i="3"/>
  <c r="I13" i="3"/>
  <c r="I16" i="3"/>
  <c r="I14" i="3"/>
  <c r="I15" i="3"/>
  <c r="I11" i="3"/>
  <c r="I19" i="3"/>
  <c r="K20" i="3"/>
  <c r="K15" i="3"/>
  <c r="K12" i="3"/>
  <c r="K19" i="3"/>
  <c r="K16" i="3"/>
  <c r="K18" i="3"/>
  <c r="K13" i="3"/>
  <c r="K21" i="3"/>
  <c r="K11" i="3"/>
  <c r="K17" i="3"/>
  <c r="K14" i="3"/>
  <c r="H21" i="3"/>
  <c r="H20" i="3"/>
  <c r="H17" i="3"/>
  <c r="H13" i="3"/>
  <c r="H16" i="3"/>
  <c r="H19" i="3"/>
  <c r="H12" i="3"/>
  <c r="H18" i="3"/>
  <c r="H15" i="3"/>
  <c r="H14" i="3"/>
  <c r="H11" i="3"/>
  <c r="H10" i="3"/>
  <c r="G9" i="3" l="1"/>
  <c r="J9" i="3"/>
  <c r="H23" i="3"/>
  <c r="H9" i="3"/>
  <c r="K9" i="3"/>
  <c r="I9" i="3"/>
  <c r="I23" i="3"/>
  <c r="J45" i="3"/>
  <c r="J40" i="3"/>
  <c r="J41" i="3"/>
  <c r="J42" i="3"/>
  <c r="J43" i="3"/>
  <c r="J48" i="3"/>
  <c r="J46" i="3"/>
  <c r="J44" i="3"/>
  <c r="J39" i="3"/>
  <c r="J47" i="3"/>
  <c r="J49" i="3"/>
  <c r="J38" i="3"/>
  <c r="J37" i="3" l="1"/>
  <c r="K42" i="3"/>
  <c r="K45" i="3"/>
  <c r="K43" i="3"/>
  <c r="K41" i="3"/>
  <c r="K46" i="3"/>
  <c r="K44" i="3"/>
  <c r="K39" i="3"/>
  <c r="K40" i="3"/>
  <c r="K48" i="3"/>
  <c r="K49" i="3"/>
  <c r="K47" i="3"/>
  <c r="H44" i="3"/>
  <c r="H41" i="3"/>
  <c r="H47" i="3"/>
  <c r="H49" i="3"/>
  <c r="H48" i="3"/>
  <c r="H42" i="3"/>
  <c r="H43" i="3"/>
  <c r="H46" i="3"/>
  <c r="H45" i="3"/>
  <c r="H40" i="3"/>
  <c r="H39" i="3"/>
  <c r="I45" i="3"/>
  <c r="I49" i="3"/>
  <c r="I39" i="3"/>
  <c r="I43" i="3"/>
  <c r="I41" i="3"/>
  <c r="I40" i="3"/>
  <c r="I44" i="3"/>
  <c r="I48" i="3"/>
  <c r="I42" i="3"/>
  <c r="I46" i="3"/>
  <c r="I47" i="3"/>
  <c r="K38" i="3"/>
  <c r="K37" i="3"/>
  <c r="I38" i="3"/>
  <c r="H38" i="3"/>
  <c r="G59" i="3"/>
  <c r="G57" i="3"/>
  <c r="G60" i="3"/>
  <c r="G55" i="3"/>
  <c r="G54" i="3"/>
  <c r="G64" i="3"/>
  <c r="G58" i="3"/>
  <c r="G62" i="3"/>
  <c r="G61" i="3"/>
  <c r="G63" i="3"/>
  <c r="G56" i="3"/>
  <c r="G53" i="3"/>
  <c r="I55" i="3"/>
  <c r="I62" i="3"/>
  <c r="I60" i="3"/>
  <c r="I61" i="3"/>
  <c r="I58" i="3"/>
  <c r="I54" i="3"/>
  <c r="I57" i="3"/>
  <c r="I59" i="3"/>
  <c r="I56" i="3"/>
  <c r="I64" i="3"/>
  <c r="I63" i="3"/>
  <c r="K60" i="3"/>
  <c r="K56" i="3"/>
  <c r="K55" i="3"/>
  <c r="K63" i="3"/>
  <c r="K58" i="3"/>
  <c r="K59" i="3"/>
  <c r="K61" i="3"/>
  <c r="K64" i="3"/>
  <c r="K57" i="3"/>
  <c r="K62" i="3"/>
  <c r="K54" i="3"/>
  <c r="J55" i="3"/>
  <c r="J60" i="3"/>
  <c r="J56" i="3"/>
  <c r="J59" i="3"/>
  <c r="J54" i="3"/>
  <c r="J63" i="3"/>
  <c r="J58" i="3"/>
  <c r="J57" i="3"/>
  <c r="J64" i="3"/>
  <c r="J62" i="3"/>
  <c r="J61" i="3"/>
  <c r="H64" i="3"/>
  <c r="H57" i="3"/>
  <c r="H56" i="3"/>
  <c r="H55" i="3"/>
  <c r="H54" i="3"/>
  <c r="H59" i="3"/>
  <c r="H62" i="3"/>
  <c r="H63" i="3"/>
  <c r="H58" i="3"/>
  <c r="H60" i="3"/>
  <c r="H61" i="3"/>
  <c r="K53" i="3"/>
  <c r="I53" i="3"/>
  <c r="H53" i="3"/>
  <c r="J53" i="3"/>
  <c r="J75" i="3"/>
  <c r="J69" i="3"/>
  <c r="J74" i="3"/>
  <c r="J77" i="3"/>
  <c r="J72" i="3"/>
  <c r="J68" i="3"/>
  <c r="J76" i="3"/>
  <c r="J78" i="3"/>
  <c r="J70" i="3"/>
  <c r="J73" i="3"/>
  <c r="J71" i="3"/>
  <c r="H74" i="3"/>
  <c r="H69" i="3"/>
  <c r="H71" i="3"/>
  <c r="H75" i="3"/>
  <c r="H68" i="3"/>
  <c r="H78" i="3"/>
  <c r="H76" i="3"/>
  <c r="H73" i="3"/>
  <c r="H70" i="3"/>
  <c r="H77" i="3"/>
  <c r="H72" i="3"/>
  <c r="K71" i="3"/>
  <c r="K68" i="3"/>
  <c r="K70" i="3"/>
  <c r="K78" i="3"/>
  <c r="K69" i="3"/>
  <c r="K75" i="3"/>
  <c r="K72" i="3"/>
  <c r="K76" i="3"/>
  <c r="K73" i="3"/>
  <c r="K74" i="3"/>
  <c r="K77" i="3"/>
  <c r="I71" i="3"/>
  <c r="I72" i="3"/>
  <c r="I70" i="3"/>
  <c r="I76" i="3"/>
  <c r="I77" i="3"/>
  <c r="I68" i="3"/>
  <c r="I69" i="3"/>
  <c r="I75" i="3"/>
  <c r="I74" i="3"/>
  <c r="I78" i="3"/>
  <c r="I73" i="3"/>
  <c r="I90" i="3"/>
  <c r="I83" i="3"/>
  <c r="I86" i="3"/>
  <c r="I82" i="3"/>
  <c r="I88" i="3"/>
  <c r="I87" i="3"/>
  <c r="I91" i="3"/>
  <c r="I85" i="3"/>
  <c r="I92" i="3"/>
  <c r="I89" i="3"/>
  <c r="I84" i="3"/>
  <c r="I80" i="3" s="1"/>
  <c r="H85" i="3"/>
  <c r="H84" i="3"/>
  <c r="H88" i="3"/>
  <c r="H82" i="3"/>
  <c r="H92" i="3"/>
  <c r="H87" i="3"/>
  <c r="H90" i="3"/>
  <c r="H83" i="3"/>
  <c r="H86" i="3"/>
  <c r="H91" i="3"/>
  <c r="H89" i="3"/>
  <c r="J87" i="3"/>
  <c r="J82" i="3"/>
  <c r="J89" i="3"/>
  <c r="J86" i="3"/>
  <c r="J84" i="3"/>
  <c r="J88" i="3"/>
  <c r="J83" i="3"/>
  <c r="J91" i="3"/>
  <c r="J90" i="3"/>
  <c r="J92" i="3"/>
  <c r="J85" i="3"/>
  <c r="K89" i="3"/>
  <c r="K83" i="3"/>
  <c r="K90" i="3"/>
  <c r="K87" i="3"/>
  <c r="K92" i="3"/>
  <c r="K82" i="3"/>
  <c r="K85" i="3"/>
  <c r="K84" i="3"/>
  <c r="K91" i="3"/>
  <c r="K86" i="3"/>
  <c r="K88" i="3"/>
  <c r="G100" i="3"/>
  <c r="G105" i="3"/>
  <c r="G101" i="3"/>
  <c r="G103" i="3"/>
  <c r="G106" i="3"/>
  <c r="G99" i="3"/>
  <c r="G107" i="3"/>
  <c r="G97" i="3"/>
  <c r="G104" i="3"/>
  <c r="G98" i="3"/>
  <c r="G102" i="3"/>
  <c r="G96" i="3"/>
  <c r="I106" i="3"/>
  <c r="I99" i="3"/>
  <c r="I105" i="3"/>
  <c r="I98" i="3"/>
  <c r="I100" i="3"/>
  <c r="I97" i="3"/>
  <c r="I104" i="3"/>
  <c r="I103" i="3"/>
  <c r="I102" i="3"/>
  <c r="I101" i="3"/>
  <c r="I107" i="3"/>
  <c r="K98" i="3"/>
  <c r="K104" i="3"/>
  <c r="K102" i="3"/>
  <c r="K107" i="3"/>
  <c r="K99" i="3"/>
  <c r="K101" i="3"/>
  <c r="K100" i="3"/>
  <c r="K106" i="3"/>
  <c r="K105" i="3"/>
  <c r="K103" i="3"/>
  <c r="K97" i="3"/>
  <c r="J100" i="3"/>
  <c r="J107" i="3"/>
  <c r="J97" i="3"/>
  <c r="J106" i="3"/>
  <c r="J105" i="3"/>
  <c r="J101" i="3"/>
  <c r="J104" i="3"/>
  <c r="J103" i="3"/>
  <c r="J99" i="3"/>
  <c r="J98" i="3"/>
  <c r="J102" i="3"/>
  <c r="H97" i="3"/>
  <c r="H104" i="3"/>
  <c r="H99" i="3"/>
  <c r="H103" i="3"/>
  <c r="H100" i="3"/>
  <c r="H101" i="3"/>
  <c r="H106" i="3"/>
  <c r="H102" i="3"/>
  <c r="H105" i="3"/>
  <c r="H98" i="3"/>
  <c r="H107" i="3"/>
  <c r="I96" i="3"/>
  <c r="J96" i="3"/>
  <c r="H96" i="3"/>
  <c r="K96" i="3"/>
  <c r="K118" i="3"/>
  <c r="K115" i="3"/>
  <c r="K112" i="3"/>
  <c r="K121" i="3"/>
  <c r="K111" i="3"/>
  <c r="K116" i="3"/>
  <c r="K120" i="3"/>
  <c r="K119" i="3"/>
  <c r="K113" i="3"/>
  <c r="K117" i="3"/>
  <c r="K114" i="3"/>
  <c r="I120" i="3"/>
  <c r="I121" i="3"/>
  <c r="I117" i="3"/>
  <c r="I115" i="3"/>
  <c r="I118" i="3"/>
  <c r="I111" i="3"/>
  <c r="I116" i="3"/>
  <c r="I119" i="3"/>
  <c r="I113" i="3"/>
  <c r="I112" i="3"/>
  <c r="I114" i="3"/>
  <c r="H111" i="3"/>
  <c r="H112" i="3"/>
  <c r="H114" i="3"/>
  <c r="H121" i="3"/>
  <c r="H118" i="3"/>
  <c r="H116" i="3"/>
  <c r="H115" i="3"/>
  <c r="H113" i="3"/>
  <c r="H120" i="3"/>
  <c r="H119" i="3"/>
  <c r="H117" i="3"/>
  <c r="J115" i="3"/>
  <c r="J114" i="3"/>
  <c r="J121" i="3"/>
  <c r="J119" i="3"/>
  <c r="J116" i="3"/>
  <c r="J118" i="3"/>
  <c r="J117" i="3"/>
  <c r="J111" i="3"/>
  <c r="J120" i="3"/>
  <c r="J112" i="3"/>
  <c r="J113" i="3"/>
  <c r="I110" i="3"/>
  <c r="J110" i="3"/>
  <c r="H110" i="3"/>
  <c r="K110" i="3"/>
  <c r="I125" i="3"/>
  <c r="I133" i="3"/>
  <c r="I135" i="3"/>
  <c r="I126" i="3"/>
  <c r="I131" i="3"/>
  <c r="I132" i="3"/>
  <c r="I130" i="3"/>
  <c r="I128" i="3"/>
  <c r="I134" i="3"/>
  <c r="I129" i="3"/>
  <c r="I127" i="3"/>
  <c r="K135" i="3"/>
  <c r="K128" i="3"/>
  <c r="K134" i="3"/>
  <c r="K133" i="3"/>
  <c r="K132" i="3"/>
  <c r="K127" i="3"/>
  <c r="K130" i="3"/>
  <c r="K131" i="3"/>
  <c r="K129" i="3"/>
  <c r="K126" i="3"/>
  <c r="K125" i="3"/>
  <c r="H128" i="3"/>
  <c r="H129" i="3"/>
  <c r="H131" i="3"/>
  <c r="H133" i="3"/>
  <c r="H130" i="3"/>
  <c r="H127" i="3"/>
  <c r="H132" i="3"/>
  <c r="H134" i="3"/>
  <c r="H135" i="3"/>
  <c r="H125" i="3"/>
  <c r="H126" i="3"/>
  <c r="J133" i="3"/>
  <c r="J125" i="3"/>
  <c r="J129" i="3"/>
  <c r="J132" i="3"/>
  <c r="J126" i="3"/>
  <c r="J130" i="3"/>
  <c r="J134" i="3"/>
  <c r="J128" i="3"/>
  <c r="J131" i="3"/>
  <c r="J127" i="3"/>
  <c r="J135" i="3"/>
  <c r="H80" i="3" l="1"/>
  <c r="I66" i="3"/>
  <c r="H66" i="3"/>
  <c r="H37" i="3"/>
  <c r="H109" i="3"/>
  <c r="G52" i="3"/>
  <c r="I52" i="3"/>
  <c r="I37" i="3"/>
  <c r="J52" i="3"/>
  <c r="K95" i="3"/>
  <c r="J109" i="3"/>
  <c r="K66" i="3"/>
  <c r="I109" i="3"/>
  <c r="J95" i="3"/>
  <c r="I95" i="3"/>
  <c r="I123" i="3"/>
  <c r="G95" i="3"/>
  <c r="H123" i="3"/>
  <c r="H95" i="3"/>
  <c r="H52" i="3"/>
  <c r="K123" i="3"/>
  <c r="K109" i="3"/>
  <c r="K80" i="3"/>
  <c r="K52" i="3"/>
  <c r="J123" i="3"/>
  <c r="J80" i="3"/>
  <c r="J66" i="3"/>
</calcChain>
</file>

<file path=xl/sharedStrings.xml><?xml version="1.0" encoding="utf-8"?>
<sst xmlns="http://schemas.openxmlformats.org/spreadsheetml/2006/main" count="451" uniqueCount="36">
  <si>
    <t>Balanza de Bienes</t>
  </si>
  <si>
    <t>(En millones de USD)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</si>
  <si>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</si>
  <si>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</si>
  <si>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</si>
  <si>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</si>
  <si>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</si>
  <si>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</si>
  <si>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</si>
  <si>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</si>
  <si>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</si>
  <si>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</si>
  <si>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</si>
  <si>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</si>
  <si>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Participación %</t>
  </si>
  <si>
    <t xml:space="preserve">Variaciones Absolutas </t>
  </si>
  <si>
    <t>Variaciones Relativas (%)</t>
  </si>
  <si>
    <t>2023/2022</t>
  </si>
  <si>
    <t>2024/2023</t>
  </si>
  <si>
    <t>Exportaciones FOB</t>
  </si>
  <si>
    <t>Mercancías Generales</t>
  </si>
  <si>
    <t>Bienes para Transformación</t>
  </si>
  <si>
    <t>Balanza Comercial</t>
  </si>
  <si>
    <t xml:space="preserve">Años </t>
  </si>
  <si>
    <t>2022/2021</t>
  </si>
  <si>
    <t>2020/2021</t>
  </si>
  <si>
    <t>Descripción</t>
  </si>
  <si>
    <t>N/D</t>
  </si>
  <si>
    <r>
      <t>Importaciones CIF</t>
    </r>
    <r>
      <rPr>
        <b/>
        <vertAlign val="superscript"/>
        <sz val="10"/>
        <rFont val="Times New Roman"/>
        <family val="1"/>
      </rPr>
      <t xml:space="preserve"> </t>
    </r>
  </si>
  <si>
    <r>
      <rPr>
        <b/>
        <sz val="10"/>
        <rFont val="Times New Roman"/>
        <family val="1"/>
      </rPr>
      <t>Fuente:</t>
    </r>
    <r>
      <rPr>
        <sz val="10"/>
        <rFont val="Times New Roman"/>
        <family val="1"/>
      </rPr>
      <t>Instituto Nacional de Estadísticas con información del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 Sistema Automatizado de Rentas Aduaneras de Honduras (SARAH)/Administración Aduanera de Honduras (ADUANAS) y Factura y Declaración Única Centroamericana (FYDUCA)/Servicio de Administración de Rentas (SAR).</t>
    </r>
  </si>
  <si>
    <r>
      <rPr>
        <b/>
        <sz val="10"/>
        <rFont val="Times New Roman"/>
        <family val="1"/>
      </rPr>
      <t>Nota:</t>
    </r>
    <r>
      <rPr>
        <sz val="10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</si>
  <si>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vertAlign val="superscript"/>
        <sz val="10"/>
        <rFont val="Times New Roman"/>
        <family val="1"/>
      </rPr>
      <t xml:space="preserve">p/ </t>
    </r>
    <r>
      <rPr>
        <sz val="10"/>
        <rFont val="Times New Roman"/>
        <family val="1"/>
      </rPr>
      <t>Cifras preliminares, sujetas a revisión.</t>
    </r>
  </si>
  <si>
    <t>Cuadro 2</t>
  </si>
  <si>
    <t>2024 p/</t>
  </si>
  <si>
    <r>
      <rPr>
        <b/>
        <sz val="10"/>
        <color theme="1"/>
        <rFont val="Times New Roman"/>
        <family val="1"/>
      </rPr>
      <t>N/D</t>
    </r>
    <r>
      <rPr>
        <sz val="10"/>
        <color theme="1"/>
        <rFont val="Times New Roman"/>
        <family val="1"/>
      </rPr>
      <t>: Dato o cálculo no disponible</t>
    </r>
  </si>
  <si>
    <r>
      <t xml:space="preserve">Mensual </t>
    </r>
    <r>
      <rPr>
        <vertAlign val="superscript"/>
        <sz val="18"/>
        <rFont val="Times New Roman"/>
        <family val="1"/>
      </rPr>
      <t>p/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</si>
</sst>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"/>
    <numFmt numFmtId="166" formatCode="General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vertAlign val="superscript"/>
      <sz val="10"/>
      <name val="Times New Roman"/>
      <family val="1"/>
    </font>
    <font>
      <b/>
      <vertAlign val="superscript"/>
      <sz val="10"/>
      <name val="Times New Roman"/>
      <family val="1"/>
    </font>
    <font>
      <b/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4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6" fontId="14" fillId="0" borderId="0"/>
    <xf numFmtId="9" fontId="1" fillId="0" borderId="0" applyFont="0" applyFill="0" applyBorder="0" applyAlignment="0" applyProtection="0"/>
    <xf numFmtId="0" fontId="2" fillId="0" borderId="0"/>
    <xf numFmtId="0" fontId="15" fillId="0" borderId="0">
      <protection locked="0"/>
    </xf>
    <xf numFmtId="0" fontId="1" fillId="0" borderId="0"/>
    <xf numFmtId="43" fontId="1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165" fontId="5" fillId="2" borderId="0" xfId="1" applyNumberFormat="1" applyFont="1" applyFill="1" applyAlignment="1">
      <alignment horizontal="center"/>
    </xf>
    <xf numFmtId="165" fontId="4" fillId="2" borderId="0" xfId="1" applyNumberFormat="1" applyFont="1" applyFill="1" applyAlignment="1">
      <alignment horizontal="center"/>
    </xf>
    <xf numFmtId="165" fontId="4" fillId="2" borderId="0" xfId="3" applyNumberFormat="1" applyFont="1" applyFill="1" applyBorder="1" applyAlignment="1">
      <alignment horizontal="center"/>
    </xf>
    <xf numFmtId="0" fontId="8" fillId="2" borderId="0" xfId="0" applyFont="1" applyFill="1"/>
    <xf numFmtId="0" fontId="3" fillId="2" borderId="0" xfId="1" quotePrefix="1" applyFont="1" applyFill="1" applyAlignment="1">
      <alignment vertical="center" wrapText="1"/>
    </xf>
    <xf numFmtId="0" fontId="12" fillId="2" borderId="1" xfId="0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8" fillId="2" borderId="7" xfId="0" applyFont="1" applyFill="1" applyBorder="1"/>
    <xf numFmtId="0" fontId="9" fillId="2" borderId="7" xfId="1" quotePrefix="1" applyFont="1" applyFill="1" applyBorder="1" applyAlignment="1">
      <alignment horizontal="left"/>
    </xf>
    <xf numFmtId="0" fontId="3" fillId="2" borderId="7" xfId="1" quotePrefix="1" applyFont="1" applyFill="1" applyBorder="1" applyAlignment="1">
      <alignment vertical="center" wrapText="1"/>
    </xf>
    <xf numFmtId="0" fontId="9" fillId="2" borderId="7" xfId="1" quotePrefix="1" applyFont="1" applyFill="1" applyBorder="1" applyAlignment="1">
      <alignment horizontal="left" indent="1"/>
    </xf>
    <xf numFmtId="0" fontId="9" fillId="2" borderId="7" xfId="1" applyFont="1" applyFill="1" applyBorder="1"/>
    <xf numFmtId="0" fontId="3" fillId="2" borderId="8" xfId="1" quotePrefix="1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2" xfId="0" applyFont="1" applyFill="1" applyBorder="1" applyAlignment="1">
      <alignment horizontal="center"/>
    </xf>
    <xf numFmtId="165" fontId="5" fillId="2" borderId="3" xfId="1" applyNumberFormat="1" applyFont="1" applyFill="1" applyBorder="1" applyAlignment="1">
      <alignment horizontal="center"/>
    </xf>
    <xf numFmtId="165" fontId="5" fillId="2" borderId="2" xfId="1" applyNumberFormat="1" applyFont="1" applyFill="1" applyBorder="1" applyAlignment="1">
      <alignment horizontal="center"/>
    </xf>
    <xf numFmtId="2" fontId="8" fillId="2" borderId="3" xfId="0" applyNumberFormat="1" applyFont="1" applyFill="1" applyBorder="1"/>
    <xf numFmtId="2" fontId="8" fillId="2" borderId="0" xfId="0" applyNumberFormat="1" applyFont="1" applyFill="1"/>
    <xf numFmtId="165" fontId="4" fillId="2" borderId="2" xfId="1" applyNumberFormat="1" applyFont="1" applyFill="1" applyBorder="1" applyAlignment="1">
      <alignment horizontal="center"/>
    </xf>
    <xf numFmtId="0" fontId="8" fillId="2" borderId="3" xfId="0" applyFont="1" applyFill="1" applyBorder="1"/>
    <xf numFmtId="0" fontId="8" fillId="2" borderId="2" xfId="0" applyFont="1" applyFill="1" applyBorder="1"/>
    <xf numFmtId="0" fontId="8" fillId="2" borderId="3" xfId="0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4" xfId="0" applyFont="1" applyFill="1" applyBorder="1" applyAlignment="1">
      <alignment horizontal="center"/>
    </xf>
    <xf numFmtId="2" fontId="8" fillId="2" borderId="5" xfId="0" applyNumberFormat="1" applyFont="1" applyFill="1" applyBorder="1"/>
    <xf numFmtId="165" fontId="4" fillId="2" borderId="5" xfId="1" applyNumberFormat="1" applyFont="1" applyFill="1" applyBorder="1" applyAlignment="1">
      <alignment horizontal="center"/>
    </xf>
    <xf numFmtId="165" fontId="4" fillId="2" borderId="6" xfId="1" applyNumberFormat="1" applyFont="1" applyFill="1" applyBorder="1" applyAlignment="1">
      <alignment horizontal="center"/>
    </xf>
    <xf numFmtId="2" fontId="12" fillId="2" borderId="3" xfId="0" applyNumberFormat="1" applyFont="1" applyFill="1" applyBorder="1"/>
    <xf numFmtId="2" fontId="12" fillId="2" borderId="0" xfId="0" applyNumberFormat="1" applyFont="1" applyFill="1"/>
    <xf numFmtId="2" fontId="12" fillId="2" borderId="2" xfId="0" applyNumberFormat="1" applyFont="1" applyFill="1" applyBorder="1"/>
    <xf numFmtId="2" fontId="8" fillId="2" borderId="2" xfId="0" applyNumberFormat="1" applyFont="1" applyFill="1" applyBorder="1"/>
    <xf numFmtId="2" fontId="8" fillId="2" borderId="6" xfId="0" applyNumberFormat="1" applyFont="1" applyFill="1" applyBorder="1"/>
    <xf numFmtId="165" fontId="12" fillId="2" borderId="3" xfId="0" applyNumberFormat="1" applyFont="1" applyFill="1" applyBorder="1"/>
    <xf numFmtId="165" fontId="12" fillId="2" borderId="0" xfId="0" applyNumberFormat="1" applyFont="1" applyFill="1"/>
    <xf numFmtId="165" fontId="12" fillId="2" borderId="2" xfId="0" applyNumberFormat="1" applyFont="1" applyFill="1" applyBorder="1"/>
    <xf numFmtId="165" fontId="8" fillId="2" borderId="3" xfId="0" applyNumberFormat="1" applyFont="1" applyFill="1" applyBorder="1"/>
    <xf numFmtId="165" fontId="8" fillId="2" borderId="0" xfId="0" applyNumberFormat="1" applyFont="1" applyFill="1"/>
    <xf numFmtId="165" fontId="8" fillId="2" borderId="2" xfId="0" applyNumberFormat="1" applyFont="1" applyFill="1" applyBorder="1"/>
    <xf numFmtId="165" fontId="8" fillId="2" borderId="5" xfId="0" applyNumberFormat="1" applyFont="1" applyFill="1" applyBorder="1"/>
    <xf numFmtId="165" fontId="8" fillId="2" borderId="6" xfId="0" applyNumberFormat="1" applyFont="1" applyFill="1" applyBorder="1"/>
    <xf numFmtId="2" fontId="12" fillId="2" borderId="3" xfId="0" applyNumberFormat="1" applyFont="1" applyFill="1" applyBorder="1" applyAlignment="1">
      <alignment horizontal="center"/>
    </xf>
    <xf numFmtId="2" fontId="12" fillId="2" borderId="0" xfId="0" applyNumberFormat="1" applyFont="1" applyFill="1" applyAlignment="1">
      <alignment horizontal="center"/>
    </xf>
    <xf numFmtId="2" fontId="12" fillId="2" borderId="2" xfId="0" applyNumberFormat="1" applyFont="1" applyFill="1" applyBorder="1" applyAlignment="1">
      <alignment horizontal="center"/>
    </xf>
    <xf numFmtId="2" fontId="8" fillId="2" borderId="3" xfId="0" applyNumberFormat="1" applyFont="1" applyFill="1" applyBorder="1" applyAlignment="1">
      <alignment horizontal="center"/>
    </xf>
    <xf numFmtId="2" fontId="8" fillId="2" borderId="0" xfId="0" applyNumberFormat="1" applyFont="1" applyFill="1" applyAlignment="1">
      <alignment horizontal="center"/>
    </xf>
    <xf numFmtId="2" fontId="8" fillId="2" borderId="2" xfId="0" applyNumberFormat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2" fontId="8" fillId="2" borderId="5" xfId="0" applyNumberFormat="1" applyFont="1" applyFill="1" applyBorder="1" applyAlignment="1">
      <alignment horizontal="center"/>
    </xf>
    <xf numFmtId="2" fontId="8" fillId="2" borderId="6" xfId="0" applyNumberFormat="1" applyFont="1" applyFill="1" applyBorder="1" applyAlignment="1">
      <alignment horizontal="center"/>
    </xf>
    <xf numFmtId="0" fontId="3" fillId="2" borderId="0" xfId="1" applyFont="1" applyFill="1" applyAlignment="1">
      <alignment horizontal="left" wrapText="1"/>
    </xf>
    <xf numFmtId="0" fontId="3" fillId="2" borderId="0" xfId="1" quotePrefix="1" applyFont="1" applyFill="1" applyAlignment="1">
      <alignment horizontal="left" wrapText="1"/>
    </xf>
    <xf numFmtId="0" fontId="7" fillId="2" borderId="0" xfId="1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left" vertical="top" wrapText="1"/>
    </xf>
    <xf numFmtId="0" fontId="3" fillId="2" borderId="0" xfId="1" quotePrefix="1" applyFont="1" applyFill="1" applyAlignment="1">
      <alignment horizontal="left" wrapText="1"/>
    </xf>
    <xf numFmtId="0" fontId="12" fillId="2" borderId="1" xfId="0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F8117739-7D96-47C5-B224-559457B25651}"/>
    <cellStyle name="Millares 6" xfId="18" xr:uid="{A731E9DD-7FC4-4937-8FD7-D0643ECC6525}"/>
    <cellStyle name="Normal" xfId="0" builtinId="0"/>
    <cellStyle name="Normal 10" xfId="10" xr:uid="{00000000-0005-0000-0000-000005000000}"/>
    <cellStyle name="Normal 2 10" xfId="14" xr:uid="{64DC0FD0-416A-4B2D-993E-1F994EC3075E}"/>
    <cellStyle name="Normal 2 10 2" xfId="11" xr:uid="{00000000-0005-0000-0000-000006000000}"/>
    <cellStyle name="Normal 2 2" xfId="13" xr:uid="{CB94E57B-3629-47E4-90D8-7FF1DE359577}"/>
    <cellStyle name="Normal 3 2 2" xfId="15" xr:uid="{8D3F9F5B-7F1A-415F-9917-312DEBC84C36}"/>
    <cellStyle name="Normal 3 3" xfId="8" xr:uid="{00000000-0005-0000-0000-000007000000}"/>
    <cellStyle name="Normal 4 3" xfId="5" xr:uid="{00000000-0005-0000-0000-000008000000}"/>
    <cellStyle name="Normal 5 3" xfId="7" xr:uid="{00000000-0005-0000-0000-000009000000}"/>
    <cellStyle name="Normal 7" xfId="4" xr:uid="{00000000-0005-0000-0000-00000A000000}"/>
    <cellStyle name="Normal 7 2" xfId="17" xr:uid="{AE90B96E-8A28-46E9-86B0-E9C7B0952B4A}"/>
    <cellStyle name="Normal_BALACOME 2007" xfId="1" xr:uid="{00000000-0005-0000-0000-00000C000000}"/>
    <cellStyle name="Porcentaje 3" xfId="12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557894</xdr:colOff>
      <xdr:row>2</xdr:row>
      <xdr:rowOff>258536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129CBD-B34E-4D6D-B0BF-7FD4BA1ADF19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8800"/>
        <a:stretch/>
      </xdr:blipFill>
      <xdr:spPr bwMode="auto">
        <a:xfrm>
          <a:off x="0" y="285750"/>
          <a:ext cx="2394858" cy="5442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15</xdr:col>
      <xdr:colOff>176893</xdr:colOff>
      <xdr:row>1</xdr:row>
      <xdr:rowOff>231321</xdr:rowOff>
    </xdr:from>
    <xdr:to>
      <xdr:col>18</xdr:col>
      <xdr:colOff>920147</xdr:colOff>
      <xdr:row>2</xdr:row>
      <xdr:rowOff>219915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500032-AAA5-481F-BD73-A217711B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85322" y="517071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S143"/>
  <sheetViews>
    <sheetView tabSelected="1" zoomScale="70" zoomScaleNormal="70" workbookViewId="0">
      <selection activeCell="A23" sqref="A23"/>
    </sheetView>
  </sheetViews>
  <sheetFormatPr baseColWidth="10" defaultColWidth="10.85546875" defaultRowHeight="12.75" x14ac:dyDescent="0.2"/>
  <cols>
    <col min="1" max="1" width="27.5703125" style="4" customWidth="1"/>
    <col min="2" max="2" width="11.42578125" style="4" bestFit="1" customWidth="1"/>
    <col min="3" max="3" width="11.7109375" style="4" bestFit="1" customWidth="1"/>
    <col min="4" max="4" width="12.42578125" style="4" bestFit="1" customWidth="1"/>
    <col min="5" max="6" width="12.85546875" style="4" bestFit="1" customWidth="1"/>
    <col min="7" max="11" width="10.85546875" style="4"/>
    <col min="12" max="13" width="13.5703125" style="4" bestFit="1" customWidth="1"/>
    <col min="14" max="14" width="14" style="4" bestFit="1" customWidth="1"/>
    <col min="15" max="15" width="10.85546875" style="4"/>
    <col min="16" max="17" width="13.5703125" style="4" bestFit="1" customWidth="1"/>
    <col min="18" max="19" width="14" style="4" bestFit="1" customWidth="1"/>
    <col min="20" max="16384" width="10.85546875" style="4"/>
  </cols>
  <sheetData>
    <row r="1" spans="1:19" ht="22.5" x14ac:dyDescent="0.2">
      <c r="A1" s="55" t="s">
        <v>32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22.5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19" ht="21.6" customHeight="1" x14ac:dyDescent="0.35">
      <c r="A3" s="57" t="s">
        <v>35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ht="23.25" x14ac:dyDescent="0.2">
      <c r="A4" s="58" t="s">
        <v>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6" spans="1:19" ht="14.25" x14ac:dyDescent="0.2">
      <c r="A6" s="56" t="s">
        <v>26</v>
      </c>
      <c r="B6" s="62" t="s">
        <v>23</v>
      </c>
      <c r="C6" s="62"/>
      <c r="D6" s="62"/>
      <c r="E6" s="62"/>
      <c r="F6" s="62"/>
      <c r="G6" s="62" t="s">
        <v>14</v>
      </c>
      <c r="H6" s="62"/>
      <c r="I6" s="62"/>
      <c r="J6" s="62"/>
      <c r="K6" s="62"/>
      <c r="L6" s="63" t="s">
        <v>15</v>
      </c>
      <c r="M6" s="63"/>
      <c r="N6" s="63"/>
      <c r="O6" s="63"/>
      <c r="P6" s="63" t="s">
        <v>16</v>
      </c>
      <c r="Q6" s="63"/>
      <c r="R6" s="63"/>
      <c r="S6" s="63"/>
    </row>
    <row r="7" spans="1:19" ht="14.25" x14ac:dyDescent="0.2">
      <c r="A7" s="56"/>
      <c r="B7" s="6">
        <v>2020</v>
      </c>
      <c r="C7" s="6">
        <v>2021</v>
      </c>
      <c r="D7" s="6">
        <v>2022</v>
      </c>
      <c r="E7" s="6">
        <v>2023</v>
      </c>
      <c r="F7" s="6" t="s">
        <v>33</v>
      </c>
      <c r="G7" s="6">
        <v>2020</v>
      </c>
      <c r="H7" s="6">
        <v>2021</v>
      </c>
      <c r="I7" s="6">
        <v>2022</v>
      </c>
      <c r="J7" s="6">
        <v>2023</v>
      </c>
      <c r="K7" s="6">
        <v>2024</v>
      </c>
      <c r="L7" s="7" t="s">
        <v>25</v>
      </c>
      <c r="M7" s="7" t="s">
        <v>24</v>
      </c>
      <c r="N7" s="7" t="s">
        <v>17</v>
      </c>
      <c r="O7" s="7" t="s">
        <v>18</v>
      </c>
      <c r="P7" s="7" t="s">
        <v>25</v>
      </c>
      <c r="Q7" s="7" t="s">
        <v>24</v>
      </c>
      <c r="R7" s="7" t="s">
        <v>17</v>
      </c>
      <c r="S7" s="7" t="s">
        <v>18</v>
      </c>
    </row>
    <row r="8" spans="1:19" x14ac:dyDescent="0.2">
      <c r="A8" s="8"/>
      <c r="B8" s="14"/>
      <c r="C8" s="15"/>
      <c r="D8" s="15"/>
      <c r="E8" s="15"/>
      <c r="F8" s="16"/>
      <c r="G8" s="22"/>
      <c r="K8" s="23"/>
      <c r="L8" s="22"/>
      <c r="O8" s="23"/>
      <c r="P8" s="22"/>
      <c r="S8" s="23"/>
    </row>
    <row r="9" spans="1:19" ht="14.25" x14ac:dyDescent="0.2">
      <c r="A9" s="9" t="s">
        <v>19</v>
      </c>
      <c r="B9" s="17">
        <f>+SUM(B10:B21)</f>
        <v>4258.8573845202327</v>
      </c>
      <c r="C9" s="1">
        <f t="shared" ref="C9:F9" si="0">+SUM(C10:C21)</f>
        <v>10213.344635714768</v>
      </c>
      <c r="D9" s="1">
        <f t="shared" si="0"/>
        <v>12246.899342493089</v>
      </c>
      <c r="E9" s="1">
        <f t="shared" si="0"/>
        <v>11348.201349508952</v>
      </c>
      <c r="F9" s="18">
        <f t="shared" si="0"/>
        <v>11047.144290223707</v>
      </c>
      <c r="G9" s="31">
        <f>+SUM(G10:G21)</f>
        <v>100.00000000000001</v>
      </c>
      <c r="H9" s="32">
        <f>+SUM(H10:H21)</f>
        <v>100.00000000000001</v>
      </c>
      <c r="I9" s="32">
        <f>+SUM(I10:I21)</f>
        <v>99.999999999999986</v>
      </c>
      <c r="J9" s="32">
        <f>+SUM(J10:J21)</f>
        <v>100.00000000000003</v>
      </c>
      <c r="K9" s="33">
        <f>+SUM(K10:K21)</f>
        <v>100</v>
      </c>
      <c r="L9" s="36">
        <f>+C9-B9</f>
        <v>5954.487251194535</v>
      </c>
      <c r="M9" s="37">
        <f t="shared" ref="M9:O21" si="1">+D9-C9</f>
        <v>2033.5547067783209</v>
      </c>
      <c r="N9" s="37">
        <f t="shared" si="1"/>
        <v>-898.69799298413636</v>
      </c>
      <c r="O9" s="38">
        <f>+F9-E9</f>
        <v>-301.05705928524549</v>
      </c>
      <c r="P9" s="44">
        <f>+(C9/B9-1)*100</f>
        <v>139.8141969448765</v>
      </c>
      <c r="Q9" s="45">
        <f t="shared" ref="Q9:S9" si="2">+(D9/C9-1)*100</f>
        <v>19.910761648708487</v>
      </c>
      <c r="R9" s="45">
        <f t="shared" si="2"/>
        <v>-7.3381675463431222</v>
      </c>
      <c r="S9" s="46">
        <f t="shared" si="2"/>
        <v>-2.6529055135091739</v>
      </c>
    </row>
    <row r="10" spans="1:19" ht="15" x14ac:dyDescent="0.25">
      <c r="A10" s="10" t="s">
        <v>2</v>
      </c>
      <c r="B10" s="19">
        <v>412.04049024283574</v>
      </c>
      <c r="C10" s="20">
        <v>691.70554063152235</v>
      </c>
      <c r="D10" s="2">
        <v>902.74066049193391</v>
      </c>
      <c r="E10" s="2">
        <v>850.17836661660112</v>
      </c>
      <c r="F10" s="21">
        <v>842.79472746685485</v>
      </c>
      <c r="G10" s="19">
        <f>+B10/B$9*100</f>
        <v>9.6749069771739435</v>
      </c>
      <c r="H10" s="20">
        <f t="shared" ref="H10:H21" si="3">+C10/C$9*100</f>
        <v>6.7725663365232585</v>
      </c>
      <c r="I10" s="20">
        <f>+D10/D$9*100</f>
        <v>7.3711772690063109</v>
      </c>
      <c r="J10" s="20">
        <f>+E10/E$9*100</f>
        <v>7.491745523649783</v>
      </c>
      <c r="K10" s="34">
        <f>+F10/F$9*100</f>
        <v>7.6290732276638709</v>
      </c>
      <c r="L10" s="39">
        <f t="shared" ref="L10:L21" si="4">+C10-B10</f>
        <v>279.66505038868661</v>
      </c>
      <c r="M10" s="40">
        <f t="shared" si="1"/>
        <v>211.03511986041156</v>
      </c>
      <c r="N10" s="40">
        <f t="shared" si="1"/>
        <v>-52.562293875332784</v>
      </c>
      <c r="O10" s="41">
        <f t="shared" si="1"/>
        <v>-7.3836391497462728</v>
      </c>
      <c r="P10" s="47">
        <f t="shared" ref="P10:P21" si="5">+(C10/B10-1)*100</f>
        <v>67.8731962055152</v>
      </c>
      <c r="Q10" s="48">
        <f t="shared" ref="Q10:Q21" si="6">+(D10/C10-1)*100</f>
        <v>30.509386937646621</v>
      </c>
      <c r="R10" s="48">
        <f t="shared" ref="R10:R21" si="7">+(E10/D10-1)*100</f>
        <v>-5.822524250396544</v>
      </c>
      <c r="S10" s="49">
        <f t="shared" ref="S10:S21" si="8">+(F10/E10-1)*100</f>
        <v>-0.86848118461664292</v>
      </c>
    </row>
    <row r="11" spans="1:19" ht="15" x14ac:dyDescent="0.25">
      <c r="A11" s="10" t="s">
        <v>3</v>
      </c>
      <c r="B11" s="19">
        <v>401.27363957950877</v>
      </c>
      <c r="C11" s="20">
        <v>776.67476492681681</v>
      </c>
      <c r="D11" s="2">
        <v>957.35450399600018</v>
      </c>
      <c r="E11" s="2">
        <v>954.94062475438091</v>
      </c>
      <c r="F11" s="21">
        <v>979.85660237066281</v>
      </c>
      <c r="G11" s="19">
        <f t="shared" ref="G11:G21" si="9">+B11/B$9*100</f>
        <v>9.422096195050516</v>
      </c>
      <c r="H11" s="20">
        <f t="shared" si="3"/>
        <v>7.6045095179779203</v>
      </c>
      <c r="I11" s="20">
        <f t="shared" ref="I11:I21" si="10">+D11/D$9*100</f>
        <v>7.817117437017429</v>
      </c>
      <c r="J11" s="20">
        <f t="shared" ref="J11:J21" si="11">+E11/E$9*100</f>
        <v>8.4149073085991919</v>
      </c>
      <c r="K11" s="34">
        <f t="shared" ref="K11:K20" si="12">+F11/F$9*100</f>
        <v>8.8697728266100206</v>
      </c>
      <c r="L11" s="39">
        <f t="shared" si="4"/>
        <v>375.40112534730804</v>
      </c>
      <c r="M11" s="40">
        <f t="shared" si="1"/>
        <v>180.67973906918337</v>
      </c>
      <c r="N11" s="40">
        <f t="shared" si="1"/>
        <v>-2.41387924161927</v>
      </c>
      <c r="O11" s="41">
        <f t="shared" si="1"/>
        <v>24.915977616281907</v>
      </c>
      <c r="P11" s="47">
        <f t="shared" si="5"/>
        <v>93.552401234401472</v>
      </c>
      <c r="Q11" s="48">
        <f t="shared" si="6"/>
        <v>23.26324315251933</v>
      </c>
      <c r="R11" s="48">
        <f t="shared" si="7"/>
        <v>-0.2521405844484681</v>
      </c>
      <c r="S11" s="49">
        <f t="shared" si="8"/>
        <v>2.6091651114634073</v>
      </c>
    </row>
    <row r="12" spans="1:19" ht="15" x14ac:dyDescent="0.25">
      <c r="A12" s="10" t="s">
        <v>4</v>
      </c>
      <c r="B12" s="19">
        <v>405.05654557239939</v>
      </c>
      <c r="C12" s="20">
        <v>933.85816014411012</v>
      </c>
      <c r="D12" s="2">
        <v>1195.434664662354</v>
      </c>
      <c r="E12" s="2">
        <v>1084.8262776737627</v>
      </c>
      <c r="F12" s="21">
        <v>925.93510609742043</v>
      </c>
      <c r="G12" s="19">
        <f t="shared" si="9"/>
        <v>9.5109206296662521</v>
      </c>
      <c r="H12" s="20">
        <f t="shared" si="3"/>
        <v>9.1435097262705387</v>
      </c>
      <c r="I12" s="20">
        <f t="shared" si="10"/>
        <v>9.761121008927967</v>
      </c>
      <c r="J12" s="20">
        <f t="shared" si="11"/>
        <v>9.5594556728648818</v>
      </c>
      <c r="K12" s="34">
        <f t="shared" si="12"/>
        <v>8.3816693416129002</v>
      </c>
      <c r="L12" s="39">
        <f t="shared" si="4"/>
        <v>528.80161457171073</v>
      </c>
      <c r="M12" s="40">
        <f t="shared" si="1"/>
        <v>261.57650451824384</v>
      </c>
      <c r="N12" s="40">
        <f t="shared" si="1"/>
        <v>-110.60838698859129</v>
      </c>
      <c r="O12" s="41">
        <f t="shared" si="1"/>
        <v>-158.89117157634223</v>
      </c>
      <c r="P12" s="47">
        <f t="shared" si="5"/>
        <v>130.55007266317423</v>
      </c>
      <c r="Q12" s="48">
        <f t="shared" si="6"/>
        <v>28.010303457419926</v>
      </c>
      <c r="R12" s="48">
        <f t="shared" si="7"/>
        <v>-9.2525664729516741</v>
      </c>
      <c r="S12" s="49">
        <f t="shared" si="8"/>
        <v>-14.646692732873234</v>
      </c>
    </row>
    <row r="13" spans="1:19" ht="15" x14ac:dyDescent="0.25">
      <c r="A13" s="10" t="s">
        <v>5</v>
      </c>
      <c r="B13" s="19">
        <v>359.6716760403167</v>
      </c>
      <c r="C13" s="20">
        <v>833.43926469512417</v>
      </c>
      <c r="D13" s="2">
        <v>1045.0615340375243</v>
      </c>
      <c r="E13" s="2">
        <v>985.93172090206076</v>
      </c>
      <c r="F13" s="21">
        <v>1016.5063219683423</v>
      </c>
      <c r="G13" s="19">
        <f t="shared" si="9"/>
        <v>8.4452622749853905</v>
      </c>
      <c r="H13" s="20">
        <f t="shared" si="3"/>
        <v>8.1602970860367616</v>
      </c>
      <c r="I13" s="20">
        <f t="shared" si="10"/>
        <v>8.5332744624712671</v>
      </c>
      <c r="J13" s="20">
        <f t="shared" si="11"/>
        <v>8.6879998912314242</v>
      </c>
      <c r="K13" s="34">
        <f t="shared" si="12"/>
        <v>9.2015302349939496</v>
      </c>
      <c r="L13" s="39">
        <f t="shared" si="4"/>
        <v>473.76758865480747</v>
      </c>
      <c r="M13" s="40">
        <f t="shared" si="1"/>
        <v>211.62226934240016</v>
      </c>
      <c r="N13" s="40">
        <f t="shared" si="1"/>
        <v>-59.129813135463564</v>
      </c>
      <c r="O13" s="41">
        <f t="shared" si="1"/>
        <v>30.574601066281502</v>
      </c>
      <c r="P13" s="47">
        <f t="shared" si="5"/>
        <v>131.72224009146092</v>
      </c>
      <c r="Q13" s="48">
        <f t="shared" si="6"/>
        <v>25.391444620720204</v>
      </c>
      <c r="R13" s="48">
        <f t="shared" si="7"/>
        <v>-5.6580221555968642</v>
      </c>
      <c r="S13" s="49">
        <f t="shared" si="8"/>
        <v>3.1010870649650801</v>
      </c>
    </row>
    <row r="14" spans="1:19" ht="15" x14ac:dyDescent="0.25">
      <c r="A14" s="10" t="s">
        <v>6</v>
      </c>
      <c r="B14" s="19">
        <v>361.45916657858874</v>
      </c>
      <c r="C14" s="20">
        <v>907.57602994757667</v>
      </c>
      <c r="D14" s="2">
        <v>1135.81476476483</v>
      </c>
      <c r="E14" s="2">
        <v>1128.3398020884592</v>
      </c>
      <c r="F14" s="21">
        <v>1091.1213060592033</v>
      </c>
      <c r="G14" s="19">
        <f>+B14/B$9*100</f>
        <v>8.4872334042551589</v>
      </c>
      <c r="H14" s="20">
        <f t="shared" si="3"/>
        <v>8.8861784490645572</v>
      </c>
      <c r="I14" s="20">
        <f t="shared" si="10"/>
        <v>9.2743047280864932</v>
      </c>
      <c r="J14" s="20">
        <f t="shared" si="11"/>
        <v>9.9428955068486129</v>
      </c>
      <c r="K14" s="34">
        <f t="shared" si="12"/>
        <v>9.8769535129979538</v>
      </c>
      <c r="L14" s="39">
        <f t="shared" si="4"/>
        <v>546.11686336898788</v>
      </c>
      <c r="M14" s="40">
        <f t="shared" si="1"/>
        <v>228.23873481725332</v>
      </c>
      <c r="N14" s="40">
        <f t="shared" si="1"/>
        <v>-7.4749626763707511</v>
      </c>
      <c r="O14" s="41">
        <f t="shared" si="1"/>
        <v>-37.218496029255903</v>
      </c>
      <c r="P14" s="47">
        <f t="shared" si="5"/>
        <v>151.08673782941696</v>
      </c>
      <c r="Q14" s="48">
        <f t="shared" si="6"/>
        <v>25.148166906792024</v>
      </c>
      <c r="R14" s="48">
        <f t="shared" si="7"/>
        <v>-0.65811458947871992</v>
      </c>
      <c r="S14" s="49">
        <f t="shared" si="8"/>
        <v>-3.2985184037971238</v>
      </c>
    </row>
    <row r="15" spans="1:19" ht="15" x14ac:dyDescent="0.25">
      <c r="A15" s="10" t="s">
        <v>7</v>
      </c>
      <c r="B15" s="19">
        <v>377.43244203337372</v>
      </c>
      <c r="C15" s="20">
        <v>903.61916688474025</v>
      </c>
      <c r="D15" s="2">
        <v>1189.7024570227804</v>
      </c>
      <c r="E15" s="2">
        <v>1070.7466917830611</v>
      </c>
      <c r="F15" s="21">
        <v>905.82019952867404</v>
      </c>
      <c r="G15" s="19">
        <f t="shared" si="9"/>
        <v>8.8622935204460269</v>
      </c>
      <c r="H15" s="20">
        <f t="shared" si="3"/>
        <v>8.8474363601214332</v>
      </c>
      <c r="I15" s="20">
        <f t="shared" si="10"/>
        <v>9.7143156300376194</v>
      </c>
      <c r="J15" s="20">
        <f t="shared" si="11"/>
        <v>9.4353867965992109</v>
      </c>
      <c r="K15" s="34">
        <f t="shared" si="12"/>
        <v>8.1995869315320675</v>
      </c>
      <c r="L15" s="39">
        <f t="shared" si="4"/>
        <v>526.18672485136653</v>
      </c>
      <c r="M15" s="40">
        <f t="shared" si="1"/>
        <v>286.08329013804018</v>
      </c>
      <c r="N15" s="40">
        <f t="shared" si="1"/>
        <v>-118.95576523971931</v>
      </c>
      <c r="O15" s="41">
        <f t="shared" si="1"/>
        <v>-164.92649225438709</v>
      </c>
      <c r="P15" s="47">
        <f t="shared" si="5"/>
        <v>139.41216129079851</v>
      </c>
      <c r="Q15" s="48">
        <f t="shared" si="6"/>
        <v>31.659719118655104</v>
      </c>
      <c r="R15" s="48">
        <f t="shared" si="7"/>
        <v>-9.9987828500753935</v>
      </c>
      <c r="S15" s="49">
        <f t="shared" si="8"/>
        <v>-15.402942032885781</v>
      </c>
    </row>
    <row r="16" spans="1:19" ht="15" x14ac:dyDescent="0.25">
      <c r="A16" s="10" t="s">
        <v>8</v>
      </c>
      <c r="B16" s="19">
        <v>331.45236717163226</v>
      </c>
      <c r="C16" s="20">
        <v>923.29085650057652</v>
      </c>
      <c r="D16" s="2">
        <v>1077.0452425288852</v>
      </c>
      <c r="E16" s="2">
        <v>954.35915064051096</v>
      </c>
      <c r="F16" s="21">
        <v>965.84477264304496</v>
      </c>
      <c r="G16" s="19">
        <f t="shared" si="9"/>
        <v>7.782659461112031</v>
      </c>
      <c r="H16" s="20">
        <f t="shared" si="3"/>
        <v>9.0400440740239567</v>
      </c>
      <c r="I16" s="20">
        <f t="shared" si="10"/>
        <v>8.7944320632395456</v>
      </c>
      <c r="J16" s="20">
        <f t="shared" si="11"/>
        <v>8.4097833766564865</v>
      </c>
      <c r="K16" s="34">
        <f t="shared" si="12"/>
        <v>8.7429361586032694</v>
      </c>
      <c r="L16" s="39">
        <f t="shared" si="4"/>
        <v>591.83848932894421</v>
      </c>
      <c r="M16" s="40">
        <f t="shared" si="1"/>
        <v>153.75438602830866</v>
      </c>
      <c r="N16" s="40">
        <f t="shared" si="1"/>
        <v>-122.68609188837422</v>
      </c>
      <c r="O16" s="41">
        <f t="shared" si="1"/>
        <v>11.485622002534001</v>
      </c>
      <c r="P16" s="47">
        <f t="shared" si="5"/>
        <v>178.55913788736925</v>
      </c>
      <c r="Q16" s="48">
        <f t="shared" si="6"/>
        <v>16.652865664787697</v>
      </c>
      <c r="R16" s="48">
        <f t="shared" si="7"/>
        <v>-11.390987773207117</v>
      </c>
      <c r="S16" s="49">
        <f t="shared" si="8"/>
        <v>1.2034905302501064</v>
      </c>
    </row>
    <row r="17" spans="1:19" ht="15" x14ac:dyDescent="0.25">
      <c r="A17" s="10" t="s">
        <v>9</v>
      </c>
      <c r="B17" s="19">
        <v>309.46765891901327</v>
      </c>
      <c r="C17" s="20">
        <v>882.8189242663384</v>
      </c>
      <c r="D17" s="2">
        <v>1078.7257000490895</v>
      </c>
      <c r="E17" s="2">
        <v>1056.8859023428895</v>
      </c>
      <c r="F17" s="21">
        <v>932.63993739584885</v>
      </c>
      <c r="G17" s="19">
        <f t="shared" si="9"/>
        <v>7.2664480394164528</v>
      </c>
      <c r="H17" s="20">
        <f t="shared" si="3"/>
        <v>8.6437788575079786</v>
      </c>
      <c r="I17" s="20">
        <f t="shared" si="10"/>
        <v>8.8081535569271239</v>
      </c>
      <c r="J17" s="20">
        <f t="shared" si="11"/>
        <v>9.3132459479018852</v>
      </c>
      <c r="K17" s="34">
        <f t="shared" si="12"/>
        <v>8.4423622331175583</v>
      </c>
      <c r="L17" s="39">
        <f t="shared" si="4"/>
        <v>573.35126534732512</v>
      </c>
      <c r="M17" s="40">
        <f t="shared" si="1"/>
        <v>195.90677578275108</v>
      </c>
      <c r="N17" s="40">
        <f t="shared" si="1"/>
        <v>-21.839797706199988</v>
      </c>
      <c r="O17" s="41">
        <f t="shared" si="1"/>
        <v>-124.24596494704065</v>
      </c>
      <c r="P17" s="47">
        <f t="shared" si="5"/>
        <v>185.27017244712135</v>
      </c>
      <c r="Q17" s="48">
        <f t="shared" si="6"/>
        <v>22.191048514910161</v>
      </c>
      <c r="R17" s="48">
        <f t="shared" si="7"/>
        <v>-2.0245923227013241</v>
      </c>
      <c r="S17" s="49">
        <f t="shared" si="8"/>
        <v>-11.755854124992482</v>
      </c>
    </row>
    <row r="18" spans="1:19" ht="15" x14ac:dyDescent="0.25">
      <c r="A18" s="10" t="s">
        <v>10</v>
      </c>
      <c r="B18" s="19">
        <v>347.40085376434871</v>
      </c>
      <c r="C18" s="20">
        <v>870.21681259947047</v>
      </c>
      <c r="D18" s="2">
        <v>1042.1714087636733</v>
      </c>
      <c r="E18" s="2">
        <v>860.39020757592152</v>
      </c>
      <c r="F18" s="21">
        <v>920.62133257880112</v>
      </c>
      <c r="G18" s="19">
        <f t="shared" si="9"/>
        <v>8.15713752301391</v>
      </c>
      <c r="H18" s="20">
        <f t="shared" si="3"/>
        <v>8.5203901722500675</v>
      </c>
      <c r="I18" s="20">
        <f t="shared" si="10"/>
        <v>8.5096756298767744</v>
      </c>
      <c r="J18" s="20">
        <f t="shared" si="11"/>
        <v>7.5817319509681722</v>
      </c>
      <c r="K18" s="34">
        <f t="shared" si="12"/>
        <v>8.3335684625167357</v>
      </c>
      <c r="L18" s="39">
        <f t="shared" si="4"/>
        <v>522.81595883512182</v>
      </c>
      <c r="M18" s="40">
        <f t="shared" si="1"/>
        <v>171.95459616420283</v>
      </c>
      <c r="N18" s="40">
        <f t="shared" si="1"/>
        <v>-181.78120118775178</v>
      </c>
      <c r="O18" s="41">
        <f t="shared" si="1"/>
        <v>60.231125002879594</v>
      </c>
      <c r="P18" s="47">
        <f t="shared" si="5"/>
        <v>150.49357339511945</v>
      </c>
      <c r="Q18" s="48">
        <f t="shared" si="6"/>
        <v>19.759971730556238</v>
      </c>
      <c r="R18" s="48">
        <f t="shared" si="7"/>
        <v>-17.442543487486251</v>
      </c>
      <c r="S18" s="49">
        <f t="shared" si="8"/>
        <v>7.0004428772586502</v>
      </c>
    </row>
    <row r="19" spans="1:19" ht="15" x14ac:dyDescent="0.25">
      <c r="A19" s="10" t="s">
        <v>11</v>
      </c>
      <c r="B19" s="19">
        <v>340.71326211047165</v>
      </c>
      <c r="C19" s="20">
        <v>812.73084309283399</v>
      </c>
      <c r="D19" s="2">
        <v>884.45894218690819</v>
      </c>
      <c r="E19" s="2">
        <v>801.28845144145919</v>
      </c>
      <c r="F19" s="21">
        <v>834.64463577638639</v>
      </c>
      <c r="G19" s="19">
        <f t="shared" si="9"/>
        <v>8.0001096854961631</v>
      </c>
      <c r="H19" s="20">
        <f t="shared" si="3"/>
        <v>7.9575386132650179</v>
      </c>
      <c r="I19" s="20">
        <f t="shared" si="10"/>
        <v>7.2219009681748529</v>
      </c>
      <c r="J19" s="20">
        <f t="shared" si="11"/>
        <v>7.0609291002413501</v>
      </c>
      <c r="K19" s="34">
        <f t="shared" si="12"/>
        <v>7.5552976755722696</v>
      </c>
      <c r="L19" s="39">
        <f t="shared" si="4"/>
        <v>472.01758098236235</v>
      </c>
      <c r="M19" s="40">
        <f t="shared" si="1"/>
        <v>71.728099094074196</v>
      </c>
      <c r="N19" s="40">
        <f t="shared" si="1"/>
        <v>-83.170490745449001</v>
      </c>
      <c r="O19" s="41">
        <f t="shared" si="1"/>
        <v>33.356184334927207</v>
      </c>
      <c r="P19" s="47">
        <f t="shared" si="5"/>
        <v>138.53807100391563</v>
      </c>
      <c r="Q19" s="48">
        <f t="shared" si="6"/>
        <v>8.8255662626404163</v>
      </c>
      <c r="R19" s="48">
        <f t="shared" si="7"/>
        <v>-9.4035445602259511</v>
      </c>
      <c r="S19" s="49">
        <f t="shared" si="8"/>
        <v>4.162818554906389</v>
      </c>
    </row>
    <row r="20" spans="1:19" ht="15" x14ac:dyDescent="0.25">
      <c r="A20" s="10" t="s">
        <v>12</v>
      </c>
      <c r="B20" s="19">
        <v>272.06923413583741</v>
      </c>
      <c r="C20" s="20">
        <v>858.53699295630508</v>
      </c>
      <c r="D20" s="2">
        <v>955.98979741950518</v>
      </c>
      <c r="E20" s="2">
        <v>851.08601763629486</v>
      </c>
      <c r="F20" s="21">
        <v>838.65088484648686</v>
      </c>
      <c r="G20" s="19">
        <f t="shared" si="9"/>
        <v>6.3883152116042607</v>
      </c>
      <c r="H20" s="20">
        <f t="shared" si="3"/>
        <v>8.4060317513825034</v>
      </c>
      <c r="I20" s="20">
        <f t="shared" si="10"/>
        <v>7.8059741546377017</v>
      </c>
      <c r="J20" s="20">
        <f t="shared" si="11"/>
        <v>7.4997437164183038</v>
      </c>
      <c r="K20" s="34">
        <f t="shared" si="12"/>
        <v>7.5915626954258242</v>
      </c>
      <c r="L20" s="39">
        <f t="shared" si="4"/>
        <v>586.46775882046768</v>
      </c>
      <c r="M20" s="40">
        <f t="shared" si="1"/>
        <v>97.452804463200096</v>
      </c>
      <c r="N20" s="40">
        <f t="shared" si="1"/>
        <v>-104.90377978321033</v>
      </c>
      <c r="O20" s="41">
        <f t="shared" si="1"/>
        <v>-12.435132789807994</v>
      </c>
      <c r="P20" s="47">
        <f t="shared" si="5"/>
        <v>215.55827901057674</v>
      </c>
      <c r="Q20" s="48">
        <f t="shared" si="6"/>
        <v>11.351031494592799</v>
      </c>
      <c r="R20" s="48">
        <f t="shared" si="7"/>
        <v>-10.973315831024156</v>
      </c>
      <c r="S20" s="49">
        <f t="shared" si="8"/>
        <v>-1.4610900111299951</v>
      </c>
    </row>
    <row r="21" spans="1:19" ht="15" x14ac:dyDescent="0.25">
      <c r="A21" s="10" t="s">
        <v>13</v>
      </c>
      <c r="B21" s="19">
        <v>340.82004837190686</v>
      </c>
      <c r="C21" s="20">
        <v>818.87727906935243</v>
      </c>
      <c r="D21" s="2">
        <v>782.39966656960542</v>
      </c>
      <c r="E21" s="2">
        <v>749.228136053551</v>
      </c>
      <c r="F21" s="21">
        <v>792.70846349197893</v>
      </c>
      <c r="G21" s="19">
        <f t="shared" si="9"/>
        <v>8.0026170777799077</v>
      </c>
      <c r="H21" s="20">
        <f t="shared" si="3"/>
        <v>8.0177190555760038</v>
      </c>
      <c r="I21" s="20">
        <f t="shared" si="10"/>
        <v>6.3885530915969229</v>
      </c>
      <c r="J21" s="20">
        <f t="shared" si="11"/>
        <v>6.6021752080207037</v>
      </c>
      <c r="K21" s="34">
        <f>+F21/F$9*100</f>
        <v>7.1756866993535615</v>
      </c>
      <c r="L21" s="39">
        <f t="shared" si="4"/>
        <v>478.05723069744556</v>
      </c>
      <c r="M21" s="40">
        <f t="shared" si="1"/>
        <v>-36.477612499747011</v>
      </c>
      <c r="N21" s="40">
        <f t="shared" si="1"/>
        <v>-33.171530516054418</v>
      </c>
      <c r="O21" s="41">
        <f t="shared" si="1"/>
        <v>43.480327438427935</v>
      </c>
      <c r="P21" s="47">
        <f t="shared" si="5"/>
        <v>140.26675748129227</v>
      </c>
      <c r="Q21" s="48">
        <f t="shared" si="6"/>
        <v>-4.4545884263883284</v>
      </c>
      <c r="R21" s="48">
        <f t="shared" si="7"/>
        <v>-4.2397168523209405</v>
      </c>
      <c r="S21" s="49">
        <f t="shared" si="8"/>
        <v>5.8033495201413876</v>
      </c>
    </row>
    <row r="22" spans="1:19" ht="15" x14ac:dyDescent="0.25">
      <c r="A22" s="10"/>
      <c r="B22" s="22"/>
      <c r="D22" s="2"/>
      <c r="F22" s="23"/>
      <c r="G22" s="19"/>
      <c r="H22" s="20"/>
      <c r="I22" s="20"/>
      <c r="J22" s="20"/>
      <c r="K22" s="34"/>
      <c r="L22" s="22"/>
      <c r="O22" s="23"/>
      <c r="P22" s="24"/>
      <c r="Q22" s="26"/>
      <c r="R22" s="26"/>
      <c r="S22" s="50"/>
    </row>
    <row r="23" spans="1:19" ht="14.25" x14ac:dyDescent="0.2">
      <c r="A23" s="11" t="s">
        <v>20</v>
      </c>
      <c r="B23" s="17" t="s">
        <v>27</v>
      </c>
      <c r="C23" s="1">
        <f t="shared" ref="C23:F23" si="13">+SUM(C24:C35)</f>
        <v>5180.5636120700501</v>
      </c>
      <c r="D23" s="1">
        <f t="shared" si="13"/>
        <v>6116.2024114344904</v>
      </c>
      <c r="E23" s="1">
        <f t="shared" si="13"/>
        <v>5950.9657695093292</v>
      </c>
      <c r="F23" s="18">
        <f t="shared" si="13"/>
        <v>5638.3134111201198</v>
      </c>
      <c r="G23" s="17" t="s">
        <v>27</v>
      </c>
      <c r="H23" s="32">
        <f t="shared" ref="H23" si="14">+SUM(H24:H35)</f>
        <v>99.999999999999972</v>
      </c>
      <c r="I23" s="32">
        <f>+SUM(I24:I35)</f>
        <v>100.00000000000003</v>
      </c>
      <c r="J23" s="32">
        <f>+SUM(J24:J35)</f>
        <v>99.999999999999972</v>
      </c>
      <c r="K23" s="33">
        <f t="shared" ref="K23" si="15">+SUM(K24:K35)</f>
        <v>99.999999999999986</v>
      </c>
      <c r="L23" s="17" t="s">
        <v>27</v>
      </c>
      <c r="M23" s="32">
        <f t="shared" ref="M23:M35" si="16">+D23-C23</f>
        <v>935.63879936444027</v>
      </c>
      <c r="N23" s="32">
        <f t="shared" ref="N23:N35" si="17">+E23-D23</f>
        <v>-165.23664192516117</v>
      </c>
      <c r="O23" s="33">
        <f>+F23-E23</f>
        <v>-312.65235838920944</v>
      </c>
      <c r="P23" s="17" t="s">
        <v>27</v>
      </c>
      <c r="Q23" s="45">
        <f t="shared" ref="Q23:Q35" si="18">+(D23/C23-1)*100</f>
        <v>18.060559997458991</v>
      </c>
      <c r="R23" s="45">
        <f t="shared" ref="R23:R35" si="19">+(E23/D23-1)*100</f>
        <v>-2.7016215424173096</v>
      </c>
      <c r="S23" s="46">
        <f t="shared" ref="S23:S35" si="20">+(F23/E23-1)*100</f>
        <v>-5.2538087177568915</v>
      </c>
    </row>
    <row r="24" spans="1:19" ht="15" x14ac:dyDescent="0.25">
      <c r="A24" s="10" t="s">
        <v>2</v>
      </c>
      <c r="B24" s="24" t="s">
        <v>27</v>
      </c>
      <c r="C24" s="20">
        <v>353.56011495182241</v>
      </c>
      <c r="D24" s="2">
        <v>482.48837845455523</v>
      </c>
      <c r="E24" s="2">
        <v>501.84603223029802</v>
      </c>
      <c r="F24" s="21">
        <v>452.99172404013166</v>
      </c>
      <c r="G24" s="24" t="s">
        <v>27</v>
      </c>
      <c r="H24" s="20">
        <f t="shared" ref="H24:H35" si="21">+C24/C$23*100</f>
        <v>6.8247422756873899</v>
      </c>
      <c r="I24" s="20">
        <f t="shared" ref="I24:J26" si="22">+D24/D$23*100</f>
        <v>7.8886921327607382</v>
      </c>
      <c r="J24" s="20">
        <f t="shared" si="22"/>
        <v>8.4330182976615635</v>
      </c>
      <c r="K24" s="34">
        <f t="shared" ref="K24:K35" si="23">+F24/F$23*100</f>
        <v>8.0341706998181799</v>
      </c>
      <c r="L24" s="24" t="s">
        <v>27</v>
      </c>
      <c r="M24" s="20">
        <f t="shared" si="16"/>
        <v>128.92826350273282</v>
      </c>
      <c r="N24" s="20">
        <f t="shared" si="17"/>
        <v>19.35765377574279</v>
      </c>
      <c r="O24" s="34">
        <f t="shared" ref="O24:O35" si="24">+F24-E24</f>
        <v>-48.854308190166364</v>
      </c>
      <c r="P24" s="24" t="s">
        <v>27</v>
      </c>
      <c r="Q24" s="48">
        <f t="shared" si="18"/>
        <v>36.465726209049663</v>
      </c>
      <c r="R24" s="48">
        <f t="shared" si="19"/>
        <v>4.0120456036157215</v>
      </c>
      <c r="S24" s="49">
        <f t="shared" si="20"/>
        <v>-9.7349196870300307</v>
      </c>
    </row>
    <row r="25" spans="1:19" ht="15" x14ac:dyDescent="0.25">
      <c r="A25" s="10" t="s">
        <v>3</v>
      </c>
      <c r="B25" s="24" t="s">
        <v>27</v>
      </c>
      <c r="C25" s="20">
        <v>402.23536566983182</v>
      </c>
      <c r="D25" s="2">
        <v>494.17173897323869</v>
      </c>
      <c r="E25" s="2">
        <v>515.50969620881028</v>
      </c>
      <c r="F25" s="21">
        <v>526.80818330054205</v>
      </c>
      <c r="G25" s="24" t="s">
        <v>27</v>
      </c>
      <c r="H25" s="20">
        <f t="shared" si="21"/>
        <v>7.7643166996863995</v>
      </c>
      <c r="I25" s="20">
        <f t="shared" si="22"/>
        <v>8.0797152502566689</v>
      </c>
      <c r="J25" s="20">
        <f t="shared" si="22"/>
        <v>8.6626224410515338</v>
      </c>
      <c r="K25" s="34">
        <f t="shared" si="23"/>
        <v>9.3433646711009128</v>
      </c>
      <c r="L25" s="24" t="s">
        <v>27</v>
      </c>
      <c r="M25" s="20">
        <f t="shared" si="16"/>
        <v>91.936373303406867</v>
      </c>
      <c r="N25" s="20">
        <f t="shared" si="17"/>
        <v>21.337957235571594</v>
      </c>
      <c r="O25" s="34">
        <f t="shared" si="24"/>
        <v>11.298487091731772</v>
      </c>
      <c r="P25" s="24" t="s">
        <v>27</v>
      </c>
      <c r="Q25" s="48">
        <f t="shared" si="18"/>
        <v>22.856362505645844</v>
      </c>
      <c r="R25" s="48">
        <f t="shared" si="19"/>
        <v>4.3179234166458746</v>
      </c>
      <c r="S25" s="49">
        <f t="shared" si="20"/>
        <v>2.1917118484528375</v>
      </c>
    </row>
    <row r="26" spans="1:19" ht="15" x14ac:dyDescent="0.25">
      <c r="A26" s="10" t="s">
        <v>4</v>
      </c>
      <c r="B26" s="24" t="s">
        <v>27</v>
      </c>
      <c r="C26" s="20">
        <v>470.51480719127733</v>
      </c>
      <c r="D26" s="2">
        <v>662.17773749351045</v>
      </c>
      <c r="E26" s="2">
        <v>583.28403603206596</v>
      </c>
      <c r="F26" s="21">
        <v>496.09953952202761</v>
      </c>
      <c r="G26" s="24" t="s">
        <v>27</v>
      </c>
      <c r="H26" s="20">
        <f t="shared" si="21"/>
        <v>9.0823092316642562</v>
      </c>
      <c r="I26" s="20">
        <f t="shared" si="22"/>
        <v>10.826615814014625</v>
      </c>
      <c r="J26" s="20">
        <f t="shared" si="22"/>
        <v>9.801502119548557</v>
      </c>
      <c r="K26" s="34">
        <f t="shared" si="23"/>
        <v>8.7987223013108693</v>
      </c>
      <c r="L26" s="24" t="s">
        <v>27</v>
      </c>
      <c r="M26" s="20">
        <f t="shared" si="16"/>
        <v>191.66293030223312</v>
      </c>
      <c r="N26" s="20">
        <f t="shared" si="17"/>
        <v>-78.893701461444493</v>
      </c>
      <c r="O26" s="34">
        <f t="shared" si="24"/>
        <v>-87.184496510038343</v>
      </c>
      <c r="P26" s="24" t="s">
        <v>27</v>
      </c>
      <c r="Q26" s="48">
        <f t="shared" si="18"/>
        <v>40.734728721155179</v>
      </c>
      <c r="R26" s="48">
        <f t="shared" si="19"/>
        <v>-11.914278749399621</v>
      </c>
      <c r="S26" s="49">
        <f t="shared" si="20"/>
        <v>-14.947176868260016</v>
      </c>
    </row>
    <row r="27" spans="1:19" ht="15" x14ac:dyDescent="0.25">
      <c r="A27" s="10" t="s">
        <v>5</v>
      </c>
      <c r="B27" s="24" t="s">
        <v>27</v>
      </c>
      <c r="C27" s="20">
        <v>455.34695488356505</v>
      </c>
      <c r="D27" s="2">
        <v>572.03693348424861</v>
      </c>
      <c r="E27" s="2">
        <v>596.0925074824446</v>
      </c>
      <c r="F27" s="21">
        <v>562.06309622090544</v>
      </c>
      <c r="G27" s="24" t="s">
        <v>27</v>
      </c>
      <c r="H27" s="20">
        <f t="shared" si="21"/>
        <v>8.7895254065149384</v>
      </c>
      <c r="I27" s="20">
        <f t="shared" ref="I27:I35" si="25">+D27/D$23*100</f>
        <v>9.3528123335944908</v>
      </c>
      <c r="J27" s="20">
        <f t="shared" ref="J27:J35" si="26">+E27/E$23*100</f>
        <v>10.0167356118332</v>
      </c>
      <c r="K27" s="34">
        <f t="shared" si="23"/>
        <v>9.9686387619457424</v>
      </c>
      <c r="L27" s="24" t="s">
        <v>27</v>
      </c>
      <c r="M27" s="20">
        <f t="shared" si="16"/>
        <v>116.68997860068356</v>
      </c>
      <c r="N27" s="20">
        <f t="shared" si="17"/>
        <v>24.055573998195996</v>
      </c>
      <c r="O27" s="34">
        <f t="shared" si="24"/>
        <v>-34.029411261539167</v>
      </c>
      <c r="P27" s="24" t="s">
        <v>27</v>
      </c>
      <c r="Q27" s="48">
        <f t="shared" si="18"/>
        <v>25.626607875421481</v>
      </c>
      <c r="R27" s="48">
        <f t="shared" si="19"/>
        <v>4.2052484009510893</v>
      </c>
      <c r="S27" s="49">
        <f t="shared" si="20"/>
        <v>-5.7087466851848294</v>
      </c>
    </row>
    <row r="28" spans="1:19" ht="15" x14ac:dyDescent="0.25">
      <c r="A28" s="10" t="s">
        <v>6</v>
      </c>
      <c r="B28" s="24" t="s">
        <v>27</v>
      </c>
      <c r="C28" s="20">
        <v>484.33067743698336</v>
      </c>
      <c r="D28" s="2">
        <v>589.95611614189988</v>
      </c>
      <c r="E28" s="2">
        <v>643.52623668294973</v>
      </c>
      <c r="F28" s="21">
        <v>601.53703789152314</v>
      </c>
      <c r="G28" s="24" t="s">
        <v>27</v>
      </c>
      <c r="H28" s="20">
        <f t="shared" si="21"/>
        <v>9.3489958565233113</v>
      </c>
      <c r="I28" s="20">
        <f t="shared" si="25"/>
        <v>9.645791235407005</v>
      </c>
      <c r="J28" s="20">
        <f t="shared" si="26"/>
        <v>10.813811767833609</v>
      </c>
      <c r="K28" s="34">
        <f t="shared" si="23"/>
        <v>10.668740703649897</v>
      </c>
      <c r="L28" s="24" t="s">
        <v>27</v>
      </c>
      <c r="M28" s="20">
        <f t="shared" si="16"/>
        <v>105.62543870491652</v>
      </c>
      <c r="N28" s="20">
        <f t="shared" si="17"/>
        <v>53.570120541049846</v>
      </c>
      <c r="O28" s="34">
        <f t="shared" si="24"/>
        <v>-41.989198791426588</v>
      </c>
      <c r="P28" s="24" t="s">
        <v>27</v>
      </c>
      <c r="Q28" s="48">
        <f t="shared" si="18"/>
        <v>21.808537766773917</v>
      </c>
      <c r="R28" s="48">
        <f t="shared" si="19"/>
        <v>9.0803568393152965</v>
      </c>
      <c r="S28" s="49">
        <f t="shared" si="20"/>
        <v>-6.5248619866471236</v>
      </c>
    </row>
    <row r="29" spans="1:19" ht="15" x14ac:dyDescent="0.25">
      <c r="A29" s="10" t="s">
        <v>7</v>
      </c>
      <c r="B29" s="24" t="s">
        <v>27</v>
      </c>
      <c r="C29" s="20">
        <v>469.98088858511841</v>
      </c>
      <c r="D29" s="2">
        <v>639.08159746965941</v>
      </c>
      <c r="E29" s="2">
        <v>550.33656857080348</v>
      </c>
      <c r="F29" s="21">
        <v>469.15940582613723</v>
      </c>
      <c r="G29" s="24" t="s">
        <v>27</v>
      </c>
      <c r="H29" s="20">
        <f>+C29/C$23*100</f>
        <v>9.0720030440341102</v>
      </c>
      <c r="I29" s="20">
        <f t="shared" si="25"/>
        <v>10.448993582600705</v>
      </c>
      <c r="J29" s="20">
        <f t="shared" si="26"/>
        <v>9.247853035729694</v>
      </c>
      <c r="K29" s="34">
        <f t="shared" si="23"/>
        <v>8.3209174733146476</v>
      </c>
      <c r="L29" s="24" t="s">
        <v>27</v>
      </c>
      <c r="M29" s="20">
        <f t="shared" si="16"/>
        <v>169.10070888454101</v>
      </c>
      <c r="N29" s="20">
        <f t="shared" si="17"/>
        <v>-88.745028898855935</v>
      </c>
      <c r="O29" s="34">
        <f t="shared" si="24"/>
        <v>-81.177162744666248</v>
      </c>
      <c r="P29" s="24" t="s">
        <v>27</v>
      </c>
      <c r="Q29" s="48">
        <f t="shared" si="18"/>
        <v>35.980337284271322</v>
      </c>
      <c r="R29" s="48">
        <f t="shared" si="19"/>
        <v>-13.886337714969043</v>
      </c>
      <c r="S29" s="49">
        <f t="shared" si="20"/>
        <v>-14.75045769818264</v>
      </c>
    </row>
    <row r="30" spans="1:19" ht="15" x14ac:dyDescent="0.25">
      <c r="A30" s="10" t="s">
        <v>8</v>
      </c>
      <c r="B30" s="24" t="s">
        <v>27</v>
      </c>
      <c r="C30" s="20">
        <v>474.71526333273493</v>
      </c>
      <c r="D30" s="2">
        <v>508.01372160702329</v>
      </c>
      <c r="E30" s="2">
        <v>478.57901671452964</v>
      </c>
      <c r="F30" s="21">
        <v>474.81434363948563</v>
      </c>
      <c r="G30" s="24" t="s">
        <v>27</v>
      </c>
      <c r="H30" s="20">
        <f t="shared" si="21"/>
        <v>9.163390296505753</v>
      </c>
      <c r="I30" s="20">
        <f t="shared" si="25"/>
        <v>8.3060318713009043</v>
      </c>
      <c r="J30" s="20">
        <f t="shared" si="26"/>
        <v>8.0420394815006571</v>
      </c>
      <c r="K30" s="34">
        <f t="shared" si="23"/>
        <v>8.4212123203906462</v>
      </c>
      <c r="L30" s="24" t="s">
        <v>27</v>
      </c>
      <c r="M30" s="20">
        <f t="shared" si="16"/>
        <v>33.29845827428835</v>
      </c>
      <c r="N30" s="20">
        <f t="shared" si="17"/>
        <v>-29.434704892493642</v>
      </c>
      <c r="O30" s="34">
        <f t="shared" si="24"/>
        <v>-3.7646730750440156</v>
      </c>
      <c r="P30" s="24" t="s">
        <v>27</v>
      </c>
      <c r="Q30" s="48">
        <f t="shared" si="18"/>
        <v>7.0144064971740638</v>
      </c>
      <c r="R30" s="48">
        <f t="shared" si="19"/>
        <v>-5.794076742529997</v>
      </c>
      <c r="S30" s="49">
        <f t="shared" si="20"/>
        <v>-0.78663563247898249</v>
      </c>
    </row>
    <row r="31" spans="1:19" ht="15" x14ac:dyDescent="0.25">
      <c r="A31" s="10" t="s">
        <v>9</v>
      </c>
      <c r="B31" s="24" t="s">
        <v>27</v>
      </c>
      <c r="C31" s="20">
        <v>424.94577033613268</v>
      </c>
      <c r="D31" s="2">
        <v>507.07275385222954</v>
      </c>
      <c r="E31" s="2">
        <v>542.99026807566645</v>
      </c>
      <c r="F31" s="21">
        <v>430.09820281093243</v>
      </c>
      <c r="G31" s="24" t="s">
        <v>27</v>
      </c>
      <c r="H31" s="20">
        <f t="shared" si="21"/>
        <v>8.2026938023898293</v>
      </c>
      <c r="I31" s="20">
        <f t="shared" si="25"/>
        <v>8.2906470345755121</v>
      </c>
      <c r="J31" s="20">
        <f t="shared" si="26"/>
        <v>9.1244058377508903</v>
      </c>
      <c r="K31" s="34">
        <f t="shared" si="23"/>
        <v>7.6281357819285924</v>
      </c>
      <c r="L31" s="24" t="s">
        <v>27</v>
      </c>
      <c r="M31" s="20">
        <f t="shared" si="16"/>
        <v>82.126983516096857</v>
      </c>
      <c r="N31" s="20">
        <f t="shared" si="17"/>
        <v>35.91751422343691</v>
      </c>
      <c r="O31" s="34">
        <f t="shared" si="24"/>
        <v>-112.89206526473401</v>
      </c>
      <c r="P31" s="24" t="s">
        <v>27</v>
      </c>
      <c r="Q31" s="48">
        <f t="shared" si="18"/>
        <v>19.326462162721203</v>
      </c>
      <c r="R31" s="48">
        <f t="shared" si="19"/>
        <v>7.0833058866941023</v>
      </c>
      <c r="S31" s="49">
        <f t="shared" si="20"/>
        <v>-20.790808215553934</v>
      </c>
    </row>
    <row r="32" spans="1:19" ht="15" x14ac:dyDescent="0.25">
      <c r="A32" s="10" t="s">
        <v>10</v>
      </c>
      <c r="B32" s="24" t="s">
        <v>27</v>
      </c>
      <c r="C32" s="20">
        <v>418.5918528955541</v>
      </c>
      <c r="D32" s="2">
        <v>466.0086587391624</v>
      </c>
      <c r="E32" s="2">
        <v>387.97991549779141</v>
      </c>
      <c r="F32" s="21">
        <v>466.32538818341368</v>
      </c>
      <c r="G32" s="24" t="s">
        <v>27</v>
      </c>
      <c r="H32" s="20">
        <f t="shared" si="21"/>
        <v>8.0800446484295385</v>
      </c>
      <c r="I32" s="20">
        <f t="shared" si="25"/>
        <v>7.6192484713707351</v>
      </c>
      <c r="J32" s="20">
        <f t="shared" si="26"/>
        <v>6.5196126229739884</v>
      </c>
      <c r="K32" s="34">
        <f t="shared" si="23"/>
        <v>8.2706539027026604</v>
      </c>
      <c r="L32" s="24" t="s">
        <v>27</v>
      </c>
      <c r="M32" s="20">
        <f t="shared" si="16"/>
        <v>47.416805843608302</v>
      </c>
      <c r="N32" s="20">
        <f t="shared" si="17"/>
        <v>-78.028743241370989</v>
      </c>
      <c r="O32" s="34">
        <f t="shared" si="24"/>
        <v>78.345472685622269</v>
      </c>
      <c r="P32" s="24" t="s">
        <v>27</v>
      </c>
      <c r="Q32" s="48">
        <f t="shared" si="18"/>
        <v>11.327694391471965</v>
      </c>
      <c r="R32" s="48">
        <f t="shared" si="19"/>
        <v>-16.744054381411356</v>
      </c>
      <c r="S32" s="49">
        <f t="shared" si="20"/>
        <v>20.193177418759522</v>
      </c>
    </row>
    <row r="33" spans="1:19" ht="15" x14ac:dyDescent="0.25">
      <c r="A33" s="10" t="s">
        <v>11</v>
      </c>
      <c r="B33" s="24" t="s">
        <v>27</v>
      </c>
      <c r="C33" s="20">
        <v>379.48484585187316</v>
      </c>
      <c r="D33" s="2">
        <v>398.28649030859594</v>
      </c>
      <c r="E33" s="2">
        <v>373.65509117761985</v>
      </c>
      <c r="F33" s="21">
        <v>384.01373326493734</v>
      </c>
      <c r="G33" s="24" t="s">
        <v>27</v>
      </c>
      <c r="H33" s="20">
        <f t="shared" si="21"/>
        <v>7.325165257458127</v>
      </c>
      <c r="I33" s="20">
        <f t="shared" si="25"/>
        <v>6.5119900146532599</v>
      </c>
      <c r="J33" s="20">
        <f t="shared" si="26"/>
        <v>6.2788983444014761</v>
      </c>
      <c r="K33" s="34">
        <f t="shared" si="23"/>
        <v>6.810790838756307</v>
      </c>
      <c r="L33" s="24" t="s">
        <v>27</v>
      </c>
      <c r="M33" s="20">
        <f t="shared" si="16"/>
        <v>18.801644456722784</v>
      </c>
      <c r="N33" s="20">
        <f t="shared" si="17"/>
        <v>-24.631399130976092</v>
      </c>
      <c r="O33" s="34">
        <f t="shared" si="24"/>
        <v>10.358642087317492</v>
      </c>
      <c r="P33" s="24" t="s">
        <v>27</v>
      </c>
      <c r="Q33" s="48">
        <f t="shared" si="18"/>
        <v>4.9545178581549276</v>
      </c>
      <c r="R33" s="48">
        <f t="shared" si="19"/>
        <v>-6.1843421080869376</v>
      </c>
      <c r="S33" s="49">
        <f t="shared" si="20"/>
        <v>2.7722470085101536</v>
      </c>
    </row>
    <row r="34" spans="1:19" ht="15" x14ac:dyDescent="0.25">
      <c r="A34" s="10" t="s">
        <v>12</v>
      </c>
      <c r="B34" s="24" t="s">
        <v>27</v>
      </c>
      <c r="C34" s="20">
        <v>389.61976644922635</v>
      </c>
      <c r="D34" s="2">
        <v>426.48558525986778</v>
      </c>
      <c r="E34" s="2">
        <v>391.44144375766086</v>
      </c>
      <c r="F34" s="21">
        <v>376.45147018443322</v>
      </c>
      <c r="G34" s="24" t="s">
        <v>27</v>
      </c>
      <c r="H34" s="20">
        <f t="shared" si="21"/>
        <v>7.520798809254309</v>
      </c>
      <c r="I34" s="20">
        <f t="shared" si="25"/>
        <v>6.973045634698674</v>
      </c>
      <c r="J34" s="20">
        <f t="shared" si="26"/>
        <v>6.5777801271059255</v>
      </c>
      <c r="K34" s="34">
        <f t="shared" si="23"/>
        <v>6.6766680518677752</v>
      </c>
      <c r="L34" s="24" t="s">
        <v>27</v>
      </c>
      <c r="M34" s="20">
        <f t="shared" si="16"/>
        <v>36.865818810641429</v>
      </c>
      <c r="N34" s="20">
        <f t="shared" si="17"/>
        <v>-35.044141502206912</v>
      </c>
      <c r="O34" s="34">
        <f t="shared" si="24"/>
        <v>-14.989973573227644</v>
      </c>
      <c r="P34" s="24" t="s">
        <v>27</v>
      </c>
      <c r="Q34" s="48">
        <f t="shared" si="18"/>
        <v>9.4619991040535645</v>
      </c>
      <c r="R34" s="48">
        <f t="shared" si="19"/>
        <v>-8.2169580200122549</v>
      </c>
      <c r="S34" s="49">
        <f t="shared" si="20"/>
        <v>-3.8294293596842111</v>
      </c>
    </row>
    <row r="35" spans="1:19" ht="15" x14ac:dyDescent="0.25">
      <c r="A35" s="10" t="s">
        <v>13</v>
      </c>
      <c r="B35" s="24" t="s">
        <v>27</v>
      </c>
      <c r="C35" s="20">
        <v>457.2373044859296</v>
      </c>
      <c r="D35" s="2">
        <v>370.42269965050053</v>
      </c>
      <c r="E35" s="2">
        <v>385.72495707868762</v>
      </c>
      <c r="F35" s="21">
        <v>397.95128623564938</v>
      </c>
      <c r="G35" s="24" t="s">
        <v>27</v>
      </c>
      <c r="H35" s="20">
        <f t="shared" si="21"/>
        <v>8.82601467185202</v>
      </c>
      <c r="I35" s="20">
        <f t="shared" si="25"/>
        <v>6.0564166247667046</v>
      </c>
      <c r="J35" s="20">
        <f t="shared" si="26"/>
        <v>6.4817203126088812</v>
      </c>
      <c r="K35" s="34">
        <f t="shared" si="23"/>
        <v>7.0579844932137519</v>
      </c>
      <c r="L35" s="24" t="s">
        <v>27</v>
      </c>
      <c r="M35" s="20">
        <f t="shared" si="16"/>
        <v>-86.814604835429066</v>
      </c>
      <c r="N35" s="20">
        <f t="shared" si="17"/>
        <v>15.30225742818709</v>
      </c>
      <c r="O35" s="34">
        <f t="shared" si="24"/>
        <v>12.226329156961754</v>
      </c>
      <c r="P35" s="24" t="s">
        <v>27</v>
      </c>
      <c r="Q35" s="48">
        <f t="shared" si="18"/>
        <v>-18.986772072990512</v>
      </c>
      <c r="R35" s="48">
        <f t="shared" si="19"/>
        <v>4.1310258368682629</v>
      </c>
      <c r="S35" s="49">
        <f t="shared" si="20"/>
        <v>3.169701346150533</v>
      </c>
    </row>
    <row r="36" spans="1:19" ht="15" x14ac:dyDescent="0.25">
      <c r="A36" s="10"/>
      <c r="B36" s="22"/>
      <c r="D36" s="2"/>
      <c r="F36" s="23"/>
      <c r="G36" s="22"/>
      <c r="K36" s="23"/>
      <c r="L36" s="22"/>
      <c r="O36" s="23"/>
      <c r="P36" s="24"/>
      <c r="Q36" s="26"/>
      <c r="R36" s="26"/>
      <c r="S36" s="50"/>
    </row>
    <row r="37" spans="1:19" ht="14.25" x14ac:dyDescent="0.2">
      <c r="A37" s="11" t="s">
        <v>21</v>
      </c>
      <c r="B37" s="17" t="s">
        <v>27</v>
      </c>
      <c r="C37" s="1">
        <f t="shared" ref="C37:F37" si="27">+SUM(C38:C49)</f>
        <v>5032.7810236447167</v>
      </c>
      <c r="D37" s="1">
        <f t="shared" si="27"/>
        <v>6130.6969310585964</v>
      </c>
      <c r="E37" s="1">
        <f t="shared" si="27"/>
        <v>5397.2355799996258</v>
      </c>
      <c r="F37" s="18">
        <f t="shared" si="27"/>
        <v>5408.8308791035861</v>
      </c>
      <c r="G37" s="17" t="s">
        <v>27</v>
      </c>
      <c r="H37" s="32">
        <f t="shared" ref="H37" si="28">+SUM(H38:H49)</f>
        <v>100.00000000000001</v>
      </c>
      <c r="I37" s="32">
        <f>+SUM(I38:I49)</f>
        <v>100.00000000000003</v>
      </c>
      <c r="J37" s="32">
        <f t="shared" ref="J37" si="29">+SUM(J38:J49)</f>
        <v>99.999999999999972</v>
      </c>
      <c r="K37" s="33">
        <f t="shared" ref="K37" si="30">+SUM(K38:K49)</f>
        <v>99.999999999999986</v>
      </c>
      <c r="L37" s="17" t="s">
        <v>27</v>
      </c>
      <c r="M37" s="37">
        <f t="shared" ref="M37:M49" si="31">+D37-C37</f>
        <v>1097.9159074138797</v>
      </c>
      <c r="N37" s="37">
        <f t="shared" ref="N37:N49" si="32">+E37-D37</f>
        <v>-733.46135105897065</v>
      </c>
      <c r="O37" s="38">
        <f>+F37-E37</f>
        <v>11.595299103960315</v>
      </c>
      <c r="P37" s="17" t="s">
        <v>27</v>
      </c>
      <c r="Q37" s="45">
        <f t="shared" ref="Q37:Q49" si="33">+(D37/C37-1)*100</f>
        <v>21.815292623615367</v>
      </c>
      <c r="R37" s="45">
        <f t="shared" ref="R37:R49" si="34">+(E37/D37-1)*100</f>
        <v>-11.963751581703496</v>
      </c>
      <c r="S37" s="46">
        <f t="shared" ref="S37:S49" si="35">+(F37/E37-1)*100</f>
        <v>0.21483774299067004</v>
      </c>
    </row>
    <row r="38" spans="1:19" ht="15" x14ac:dyDescent="0.25">
      <c r="A38" s="10" t="s">
        <v>2</v>
      </c>
      <c r="B38" s="24" t="s">
        <v>27</v>
      </c>
      <c r="C38" s="20">
        <v>338.1454256797</v>
      </c>
      <c r="D38" s="2">
        <v>420.25228203737868</v>
      </c>
      <c r="E38" s="3">
        <v>348.3323343863031</v>
      </c>
      <c r="F38" s="25">
        <v>389.80300342672319</v>
      </c>
      <c r="G38" s="24" t="s">
        <v>27</v>
      </c>
      <c r="H38" s="20">
        <f t="shared" ref="H38:H49" si="36">+C38/C$37*100</f>
        <v>6.7188583030146738</v>
      </c>
      <c r="I38" s="20">
        <f t="shared" ref="I38:I49" si="37">+D38/D$37*100</f>
        <v>6.8548859414065522</v>
      </c>
      <c r="J38" s="20">
        <f t="shared" ref="J38:J49" si="38">+E38/E$37*100</f>
        <v>6.4539027289656907</v>
      </c>
      <c r="K38" s="34">
        <f t="shared" ref="K38:K49" si="39">+F38/F$37*100</f>
        <v>7.206788530450889</v>
      </c>
      <c r="L38" s="24" t="s">
        <v>27</v>
      </c>
      <c r="M38" s="40">
        <f t="shared" si="31"/>
        <v>82.10685635767868</v>
      </c>
      <c r="N38" s="40">
        <f t="shared" si="32"/>
        <v>-71.919947651075574</v>
      </c>
      <c r="O38" s="41">
        <f t="shared" ref="O38:O49" si="40">+F38-E38</f>
        <v>41.470669040420091</v>
      </c>
      <c r="P38" s="24" t="s">
        <v>27</v>
      </c>
      <c r="Q38" s="48">
        <f t="shared" si="33"/>
        <v>24.281522126947941</v>
      </c>
      <c r="R38" s="48">
        <f t="shared" si="34"/>
        <v>-17.113517457277904</v>
      </c>
      <c r="S38" s="49">
        <f t="shared" si="35"/>
        <v>11.905489369364375</v>
      </c>
    </row>
    <row r="39" spans="1:19" ht="15" x14ac:dyDescent="0.25">
      <c r="A39" s="10" t="s">
        <v>3</v>
      </c>
      <c r="B39" s="24" t="s">
        <v>27</v>
      </c>
      <c r="C39" s="20">
        <v>374.43939925698498</v>
      </c>
      <c r="D39" s="2">
        <v>463.18276502276149</v>
      </c>
      <c r="E39" s="3">
        <v>439.43092854557057</v>
      </c>
      <c r="F39" s="25">
        <v>453.04841907012076</v>
      </c>
      <c r="G39" s="24" t="s">
        <v>27</v>
      </c>
      <c r="H39" s="20">
        <f t="shared" si="36"/>
        <v>7.4400097579810396</v>
      </c>
      <c r="I39" s="20">
        <f t="shared" si="37"/>
        <v>7.5551404714893158</v>
      </c>
      <c r="J39" s="20">
        <f t="shared" si="38"/>
        <v>8.1417778051778313</v>
      </c>
      <c r="K39" s="34">
        <f t="shared" si="39"/>
        <v>8.376087720184092</v>
      </c>
      <c r="L39" s="24" t="s">
        <v>27</v>
      </c>
      <c r="M39" s="40">
        <f t="shared" si="31"/>
        <v>88.743365765776502</v>
      </c>
      <c r="N39" s="40">
        <f t="shared" si="32"/>
        <v>-23.751836477190921</v>
      </c>
      <c r="O39" s="41">
        <f t="shared" si="40"/>
        <v>13.617490524550192</v>
      </c>
      <c r="P39" s="24" t="s">
        <v>27</v>
      </c>
      <c r="Q39" s="48">
        <f t="shared" si="33"/>
        <v>23.700327994829994</v>
      </c>
      <c r="R39" s="48">
        <f t="shared" si="34"/>
        <v>-5.1279620639649082</v>
      </c>
      <c r="S39" s="49">
        <f t="shared" si="35"/>
        <v>3.0988921443516393</v>
      </c>
    </row>
    <row r="40" spans="1:19" ht="15" x14ac:dyDescent="0.25">
      <c r="A40" s="10" t="s">
        <v>4</v>
      </c>
      <c r="B40" s="24" t="s">
        <v>27</v>
      </c>
      <c r="C40" s="20">
        <v>463.34335295283284</v>
      </c>
      <c r="D40" s="2">
        <v>533.25692716884339</v>
      </c>
      <c r="E40" s="3">
        <v>501.54224164169671</v>
      </c>
      <c r="F40" s="25">
        <v>429.83556657539287</v>
      </c>
      <c r="G40" s="24" t="s">
        <v>27</v>
      </c>
      <c r="H40" s="20">
        <f t="shared" si="36"/>
        <v>9.206507312278843</v>
      </c>
      <c r="I40" s="20">
        <f t="shared" si="37"/>
        <v>8.6981453033067346</v>
      </c>
      <c r="J40" s="20">
        <f t="shared" si="38"/>
        <v>9.2925764348743041</v>
      </c>
      <c r="K40" s="34">
        <f t="shared" si="39"/>
        <v>7.9469219168233671</v>
      </c>
      <c r="L40" s="24" t="s">
        <v>27</v>
      </c>
      <c r="M40" s="40">
        <f t="shared" si="31"/>
        <v>69.913574216010545</v>
      </c>
      <c r="N40" s="40">
        <f t="shared" si="32"/>
        <v>-31.714685527146685</v>
      </c>
      <c r="O40" s="41">
        <f t="shared" si="40"/>
        <v>-71.706675066303831</v>
      </c>
      <c r="P40" s="24" t="s">
        <v>27</v>
      </c>
      <c r="Q40" s="48">
        <f t="shared" si="33"/>
        <v>15.088934322778025</v>
      </c>
      <c r="R40" s="48">
        <f t="shared" si="34"/>
        <v>-5.9473555637665427</v>
      </c>
      <c r="S40" s="49">
        <f t="shared" si="35"/>
        <v>-14.297235429579491</v>
      </c>
    </row>
    <row r="41" spans="1:19" ht="15" x14ac:dyDescent="0.25">
      <c r="A41" s="10" t="s">
        <v>5</v>
      </c>
      <c r="B41" s="24" t="s">
        <v>27</v>
      </c>
      <c r="C41" s="20">
        <v>378.09230981155912</v>
      </c>
      <c r="D41" s="2">
        <v>473.0246005532756</v>
      </c>
      <c r="E41" s="3">
        <v>389.8392134196161</v>
      </c>
      <c r="F41" s="25">
        <v>454.44322574743683</v>
      </c>
      <c r="G41" s="24" t="s">
        <v>27</v>
      </c>
      <c r="H41" s="20">
        <f t="shared" si="36"/>
        <v>7.5125921043500199</v>
      </c>
      <c r="I41" s="20">
        <f t="shared" si="37"/>
        <v>7.7156741863538461</v>
      </c>
      <c r="J41" s="20">
        <f t="shared" si="38"/>
        <v>7.2229423311487757</v>
      </c>
      <c r="K41" s="34">
        <f t="shared" si="39"/>
        <v>8.4018753017981656</v>
      </c>
      <c r="L41" s="24" t="s">
        <v>27</v>
      </c>
      <c r="M41" s="40">
        <f t="shared" si="31"/>
        <v>94.932290741716486</v>
      </c>
      <c r="N41" s="40">
        <f t="shared" si="32"/>
        <v>-83.185387133659503</v>
      </c>
      <c r="O41" s="41">
        <f t="shared" si="40"/>
        <v>64.604012327820726</v>
      </c>
      <c r="P41" s="24" t="s">
        <v>27</v>
      </c>
      <c r="Q41" s="48">
        <f t="shared" si="33"/>
        <v>25.108231053160178</v>
      </c>
      <c r="R41" s="48">
        <f t="shared" si="34"/>
        <v>-17.585847974156376</v>
      </c>
      <c r="S41" s="49">
        <f t="shared" si="35"/>
        <v>16.571963543924472</v>
      </c>
    </row>
    <row r="42" spans="1:19" ht="15" x14ac:dyDescent="0.25">
      <c r="A42" s="10" t="s">
        <v>6</v>
      </c>
      <c r="B42" s="24" t="s">
        <v>27</v>
      </c>
      <c r="C42" s="20">
        <v>423.24535251059325</v>
      </c>
      <c r="D42" s="2">
        <v>545.8586486229301</v>
      </c>
      <c r="E42" s="3">
        <v>484.81356540550962</v>
      </c>
      <c r="F42" s="25">
        <v>489.58426816768019</v>
      </c>
      <c r="G42" s="24" t="s">
        <v>27</v>
      </c>
      <c r="H42" s="20">
        <f t="shared" si="36"/>
        <v>8.4097708706603118</v>
      </c>
      <c r="I42" s="20">
        <f t="shared" si="37"/>
        <v>8.9036965089167417</v>
      </c>
      <c r="J42" s="20">
        <f t="shared" si="38"/>
        <v>8.9826274621413358</v>
      </c>
      <c r="K42" s="34">
        <f t="shared" si="39"/>
        <v>9.0515728650184695</v>
      </c>
      <c r="L42" s="24" t="s">
        <v>27</v>
      </c>
      <c r="M42" s="40">
        <f t="shared" si="31"/>
        <v>122.61329611233685</v>
      </c>
      <c r="N42" s="40">
        <f t="shared" si="32"/>
        <v>-61.045083217420483</v>
      </c>
      <c r="O42" s="41">
        <f t="shared" si="40"/>
        <v>4.770702762170572</v>
      </c>
      <c r="P42" s="24" t="s">
        <v>27</v>
      </c>
      <c r="Q42" s="48">
        <f t="shared" si="33"/>
        <v>28.969791489740704</v>
      </c>
      <c r="R42" s="48">
        <f t="shared" si="34"/>
        <v>-11.183313367191772</v>
      </c>
      <c r="S42" s="49">
        <f t="shared" si="35"/>
        <v>0.98402831574653238</v>
      </c>
    </row>
    <row r="43" spans="1:19" ht="15" x14ac:dyDescent="0.25">
      <c r="A43" s="10" t="s">
        <v>7</v>
      </c>
      <c r="B43" s="24" t="s">
        <v>27</v>
      </c>
      <c r="C43" s="20">
        <v>433.63827829962179</v>
      </c>
      <c r="D43" s="2">
        <v>550.62085955312102</v>
      </c>
      <c r="E43" s="3">
        <v>520.41012321225764</v>
      </c>
      <c r="F43" s="25">
        <v>436.66079370253686</v>
      </c>
      <c r="G43" s="24" t="s">
        <v>27</v>
      </c>
      <c r="H43" s="20">
        <f t="shared" si="36"/>
        <v>8.6162754998146731</v>
      </c>
      <c r="I43" s="20">
        <f t="shared" si="37"/>
        <v>8.9813746421492819</v>
      </c>
      <c r="J43" s="20">
        <f t="shared" si="38"/>
        <v>9.6421606116421135</v>
      </c>
      <c r="K43" s="34">
        <f t="shared" si="39"/>
        <v>8.0731086525468392</v>
      </c>
      <c r="L43" s="24" t="s">
        <v>27</v>
      </c>
      <c r="M43" s="40">
        <f t="shared" si="31"/>
        <v>116.98258125349923</v>
      </c>
      <c r="N43" s="40">
        <f t="shared" si="32"/>
        <v>-30.210736340863377</v>
      </c>
      <c r="O43" s="41">
        <f t="shared" si="40"/>
        <v>-83.749329509720781</v>
      </c>
      <c r="P43" s="24" t="s">
        <v>27</v>
      </c>
      <c r="Q43" s="48">
        <f t="shared" si="33"/>
        <v>26.976996060451629</v>
      </c>
      <c r="R43" s="48">
        <f t="shared" si="34"/>
        <v>-5.48666760743175</v>
      </c>
      <c r="S43" s="49">
        <f t="shared" si="35"/>
        <v>-16.092947806774749</v>
      </c>
    </row>
    <row r="44" spans="1:19" ht="15" x14ac:dyDescent="0.25">
      <c r="A44" s="10" t="s">
        <v>8</v>
      </c>
      <c r="B44" s="24" t="s">
        <v>27</v>
      </c>
      <c r="C44" s="20">
        <v>448.57559316784159</v>
      </c>
      <c r="D44" s="2">
        <v>569.0315209218619</v>
      </c>
      <c r="E44" s="3">
        <v>475.78013392598126</v>
      </c>
      <c r="F44" s="25">
        <v>491.03042900355928</v>
      </c>
      <c r="G44" s="24" t="s">
        <v>27</v>
      </c>
      <c r="H44" s="20">
        <f>+C44/C$37*100</f>
        <v>8.9130759129071997</v>
      </c>
      <c r="I44" s="20">
        <f t="shared" si="37"/>
        <v>9.2816775534785148</v>
      </c>
      <c r="J44" s="20">
        <f t="shared" si="38"/>
        <v>8.8152560115972243</v>
      </c>
      <c r="K44" s="34">
        <f t="shared" si="39"/>
        <v>9.0783098968873368</v>
      </c>
      <c r="L44" s="24" t="s">
        <v>27</v>
      </c>
      <c r="M44" s="40">
        <f t="shared" si="31"/>
        <v>120.45592775402031</v>
      </c>
      <c r="N44" s="40">
        <f t="shared" si="32"/>
        <v>-93.251386995880637</v>
      </c>
      <c r="O44" s="41">
        <f t="shared" si="40"/>
        <v>15.250295077578016</v>
      </c>
      <c r="P44" s="24" t="s">
        <v>27</v>
      </c>
      <c r="Q44" s="48">
        <f t="shared" si="33"/>
        <v>26.852982995209416</v>
      </c>
      <c r="R44" s="48">
        <f t="shared" si="34"/>
        <v>-16.387736630970519</v>
      </c>
      <c r="S44" s="49">
        <f t="shared" si="35"/>
        <v>3.2053240541461081</v>
      </c>
    </row>
    <row r="45" spans="1:19" ht="15" x14ac:dyDescent="0.25">
      <c r="A45" s="10" t="s">
        <v>9</v>
      </c>
      <c r="B45" s="24" t="s">
        <v>27</v>
      </c>
      <c r="C45" s="20">
        <v>457.87315393020572</v>
      </c>
      <c r="D45" s="2">
        <v>571.65294619686006</v>
      </c>
      <c r="E45" s="3">
        <v>513.89563426722304</v>
      </c>
      <c r="F45" s="25">
        <v>502.54173458491641</v>
      </c>
      <c r="G45" s="24" t="s">
        <v>27</v>
      </c>
      <c r="H45" s="20">
        <f t="shared" si="36"/>
        <v>9.0978159347496526</v>
      </c>
      <c r="I45" s="20">
        <f t="shared" si="37"/>
        <v>9.3244365628452606</v>
      </c>
      <c r="J45" s="20">
        <f t="shared" si="38"/>
        <v>9.5214601373256844</v>
      </c>
      <c r="K45" s="34">
        <f t="shared" si="39"/>
        <v>9.2911341807049332</v>
      </c>
      <c r="L45" s="24" t="s">
        <v>27</v>
      </c>
      <c r="M45" s="40">
        <f t="shared" si="31"/>
        <v>113.77979226665434</v>
      </c>
      <c r="N45" s="40">
        <f t="shared" si="32"/>
        <v>-57.757311929637012</v>
      </c>
      <c r="O45" s="41">
        <f t="shared" si="40"/>
        <v>-11.353899682306633</v>
      </c>
      <c r="P45" s="24" t="s">
        <v>27</v>
      </c>
      <c r="Q45" s="48">
        <f t="shared" si="33"/>
        <v>24.849631669822237</v>
      </c>
      <c r="R45" s="48">
        <f t="shared" si="34"/>
        <v>-10.103562364873586</v>
      </c>
      <c r="S45" s="49">
        <f t="shared" si="35"/>
        <v>-2.2093785051309989</v>
      </c>
    </row>
    <row r="46" spans="1:19" ht="15" x14ac:dyDescent="0.25">
      <c r="A46" s="10" t="s">
        <v>10</v>
      </c>
      <c r="B46" s="24" t="s">
        <v>27</v>
      </c>
      <c r="C46" s="20">
        <v>451.62495970391637</v>
      </c>
      <c r="D46" s="2">
        <v>576.16275002451084</v>
      </c>
      <c r="E46" s="3">
        <v>472.41029207813011</v>
      </c>
      <c r="F46" s="25">
        <v>454.29594439538744</v>
      </c>
      <c r="G46" s="24" t="s">
        <v>27</v>
      </c>
      <c r="H46" s="20">
        <f t="shared" si="36"/>
        <v>8.973666002596147</v>
      </c>
      <c r="I46" s="20">
        <f t="shared" si="37"/>
        <v>9.3979975931549422</v>
      </c>
      <c r="J46" s="20">
        <f t="shared" si="38"/>
        <v>8.7528195698688194</v>
      </c>
      <c r="K46" s="34">
        <f t="shared" si="39"/>
        <v>8.3991523223717177</v>
      </c>
      <c r="L46" s="24" t="s">
        <v>27</v>
      </c>
      <c r="M46" s="40">
        <f t="shared" si="31"/>
        <v>124.53779032059447</v>
      </c>
      <c r="N46" s="40">
        <f t="shared" si="32"/>
        <v>-103.75245794638073</v>
      </c>
      <c r="O46" s="41">
        <f t="shared" si="40"/>
        <v>-18.114347682742675</v>
      </c>
      <c r="P46" s="24" t="s">
        <v>27</v>
      </c>
      <c r="Q46" s="48">
        <f t="shared" si="33"/>
        <v>27.575488830874395</v>
      </c>
      <c r="R46" s="48">
        <f t="shared" si="34"/>
        <v>-18.007491449589018</v>
      </c>
      <c r="S46" s="49">
        <f t="shared" si="35"/>
        <v>-3.8344523788966911</v>
      </c>
    </row>
    <row r="47" spans="1:19" ht="15" x14ac:dyDescent="0.25">
      <c r="A47" s="10" t="s">
        <v>11</v>
      </c>
      <c r="B47" s="24" t="s">
        <v>27</v>
      </c>
      <c r="C47" s="20">
        <v>433.24599724096083</v>
      </c>
      <c r="D47" s="2">
        <v>486.17245187831219</v>
      </c>
      <c r="E47" s="3">
        <v>427.63336026383934</v>
      </c>
      <c r="F47" s="25">
        <v>450.63090251144899</v>
      </c>
      <c r="G47" s="24" t="s">
        <v>27</v>
      </c>
      <c r="H47" s="20">
        <f t="shared" si="36"/>
        <v>8.6084809811018967</v>
      </c>
      <c r="I47" s="20">
        <f t="shared" si="37"/>
        <v>7.9301335124775791</v>
      </c>
      <c r="J47" s="20">
        <f t="shared" si="38"/>
        <v>7.9231924181428628</v>
      </c>
      <c r="K47" s="34">
        <f t="shared" si="39"/>
        <v>8.3313919880987797</v>
      </c>
      <c r="L47" s="24" t="s">
        <v>27</v>
      </c>
      <c r="M47" s="40">
        <f t="shared" si="31"/>
        <v>52.926454637351355</v>
      </c>
      <c r="N47" s="40">
        <f t="shared" si="32"/>
        <v>-58.539091614472852</v>
      </c>
      <c r="O47" s="41">
        <f t="shared" si="40"/>
        <v>22.997542247609658</v>
      </c>
      <c r="P47" s="24" t="s">
        <v>27</v>
      </c>
      <c r="Q47" s="48">
        <f t="shared" si="33"/>
        <v>12.216259347899982</v>
      </c>
      <c r="R47" s="48">
        <f t="shared" si="34"/>
        <v>-12.040808027750005</v>
      </c>
      <c r="S47" s="49">
        <f t="shared" si="35"/>
        <v>5.3778644008083853</v>
      </c>
    </row>
    <row r="48" spans="1:19" ht="15" x14ac:dyDescent="0.25">
      <c r="A48" s="10" t="s">
        <v>12</v>
      </c>
      <c r="B48" s="24" t="s">
        <v>27</v>
      </c>
      <c r="C48" s="20">
        <v>468.91722650707874</v>
      </c>
      <c r="D48" s="2">
        <v>529.5042121596374</v>
      </c>
      <c r="E48" s="3">
        <v>459.64457387863405</v>
      </c>
      <c r="F48" s="25">
        <v>462.19941466205358</v>
      </c>
      <c r="G48" s="24" t="s">
        <v>27</v>
      </c>
      <c r="H48" s="20">
        <f t="shared" si="36"/>
        <v>9.3172586747573423</v>
      </c>
      <c r="I48" s="20">
        <f t="shared" si="37"/>
        <v>8.636933420687086</v>
      </c>
      <c r="J48" s="20">
        <f t="shared" si="38"/>
        <v>8.5162962977181351</v>
      </c>
      <c r="K48" s="34">
        <f t="shared" si="39"/>
        <v>8.5452739232004724</v>
      </c>
      <c r="L48" s="24" t="s">
        <v>27</v>
      </c>
      <c r="M48" s="40">
        <f t="shared" si="31"/>
        <v>60.586985652558667</v>
      </c>
      <c r="N48" s="40">
        <f t="shared" si="32"/>
        <v>-69.859638281003356</v>
      </c>
      <c r="O48" s="41">
        <f t="shared" si="40"/>
        <v>2.5548407834195359</v>
      </c>
      <c r="P48" s="24" t="s">
        <v>27</v>
      </c>
      <c r="Q48" s="48">
        <f t="shared" si="33"/>
        <v>12.920614178298706</v>
      </c>
      <c r="R48" s="48">
        <f t="shared" si="34"/>
        <v>-13.193405581435059</v>
      </c>
      <c r="S48" s="49">
        <f t="shared" si="35"/>
        <v>0.5558296406853902</v>
      </c>
    </row>
    <row r="49" spans="1:19" ht="15" x14ac:dyDescent="0.25">
      <c r="A49" s="10" t="s">
        <v>13</v>
      </c>
      <c r="B49" s="24" t="s">
        <v>27</v>
      </c>
      <c r="C49" s="20">
        <v>361.63997458342277</v>
      </c>
      <c r="D49" s="2">
        <v>411.97696691910494</v>
      </c>
      <c r="E49" s="3">
        <v>363.50317897486332</v>
      </c>
      <c r="F49" s="25">
        <v>394.75717725632956</v>
      </c>
      <c r="G49" s="24" t="s">
        <v>27</v>
      </c>
      <c r="H49" s="20">
        <f t="shared" si="36"/>
        <v>7.1856886457882236</v>
      </c>
      <c r="I49" s="20">
        <f t="shared" si="37"/>
        <v>6.7199043037341646</v>
      </c>
      <c r="J49" s="20">
        <f t="shared" si="38"/>
        <v>6.7349881913972069</v>
      </c>
      <c r="K49" s="34">
        <f t="shared" si="39"/>
        <v>7.2983827019149334</v>
      </c>
      <c r="L49" s="24" t="s">
        <v>27</v>
      </c>
      <c r="M49" s="40">
        <f t="shared" si="31"/>
        <v>50.336992335682169</v>
      </c>
      <c r="N49" s="40">
        <f t="shared" si="32"/>
        <v>-48.473787944241622</v>
      </c>
      <c r="O49" s="41">
        <f t="shared" si="40"/>
        <v>31.253998281466238</v>
      </c>
      <c r="P49" s="24" t="s">
        <v>27</v>
      </c>
      <c r="Q49" s="48">
        <f t="shared" si="33"/>
        <v>13.919089667469953</v>
      </c>
      <c r="R49" s="48">
        <f t="shared" si="34"/>
        <v>-11.766140303120354</v>
      </c>
      <c r="S49" s="49">
        <f t="shared" si="35"/>
        <v>8.5979986116235594</v>
      </c>
    </row>
    <row r="50" spans="1:19" ht="15" x14ac:dyDescent="0.25">
      <c r="A50" s="10"/>
      <c r="B50" s="22"/>
      <c r="D50" s="2"/>
      <c r="F50" s="23"/>
      <c r="G50" s="22"/>
      <c r="K50" s="23"/>
      <c r="L50" s="39"/>
      <c r="M50" s="40"/>
      <c r="N50" s="40"/>
      <c r="O50" s="41"/>
      <c r="P50" s="47"/>
      <c r="Q50" s="48"/>
      <c r="R50" s="48"/>
      <c r="S50" s="49"/>
    </row>
    <row r="51" spans="1:19" x14ac:dyDescent="0.2">
      <c r="A51" s="8"/>
      <c r="B51" s="22"/>
      <c r="D51" s="26"/>
      <c r="F51" s="23"/>
      <c r="G51" s="22"/>
      <c r="K51" s="23"/>
      <c r="L51" s="39"/>
      <c r="M51" s="40"/>
      <c r="N51" s="40"/>
      <c r="O51" s="41"/>
      <c r="P51" s="47"/>
      <c r="Q51" s="48"/>
      <c r="R51" s="48"/>
      <c r="S51" s="49"/>
    </row>
    <row r="52" spans="1:19" ht="15.75" x14ac:dyDescent="0.2">
      <c r="A52" s="9" t="s">
        <v>28</v>
      </c>
      <c r="B52" s="17">
        <f>+SUM(B53:B64)</f>
        <v>8969.4439563889991</v>
      </c>
      <c r="C52" s="1">
        <f t="shared" ref="C52:F52" si="41">+SUM(C53:C64)</f>
        <v>16854.256370352588</v>
      </c>
      <c r="D52" s="1">
        <f t="shared" si="41"/>
        <v>20699.402477859981</v>
      </c>
      <c r="E52" s="1">
        <f t="shared" si="41"/>
        <v>19255.40365344326</v>
      </c>
      <c r="F52" s="18">
        <f t="shared" si="41"/>
        <v>19640.667310122553</v>
      </c>
      <c r="G52" s="31">
        <f>+SUM(G53:G64)</f>
        <v>99.999999999999986</v>
      </c>
      <c r="H52" s="32">
        <f t="shared" ref="H52" si="42">+SUM(H53:H64)</f>
        <v>100</v>
      </c>
      <c r="I52" s="32">
        <f>+SUM(I53:I64)</f>
        <v>99.999999999999972</v>
      </c>
      <c r="J52" s="32">
        <f t="shared" ref="J52" si="43">+SUM(J53:J64)</f>
        <v>99.999999999999986</v>
      </c>
      <c r="K52" s="33">
        <f t="shared" ref="K52" si="44">+SUM(K53:K64)</f>
        <v>99.999999999999972</v>
      </c>
      <c r="L52" s="36">
        <f>+C52-B52</f>
        <v>7884.8124139635893</v>
      </c>
      <c r="M52" s="37">
        <f t="shared" ref="M52:M64" si="45">+D52-C52</f>
        <v>3845.146107507393</v>
      </c>
      <c r="N52" s="37">
        <f t="shared" ref="N52:N64" si="46">+E52-D52</f>
        <v>-1443.9988244167216</v>
      </c>
      <c r="O52" s="38">
        <f>+F52-E52</f>
        <v>385.26365667929349</v>
      </c>
      <c r="P52" s="44">
        <f>+(C52/B52-1)*100</f>
        <v>87.907482919798838</v>
      </c>
      <c r="Q52" s="45">
        <f t="shared" ref="Q52:Q64" si="47">+(D52/C52-1)*100</f>
        <v>22.814095282608736</v>
      </c>
      <c r="R52" s="45">
        <f t="shared" ref="R52:R64" si="48">+(E52/D52-1)*100</f>
        <v>-6.9760411005159177</v>
      </c>
      <c r="S52" s="46">
        <f>+(F52/E52-1)*100</f>
        <v>2.0008079997346551</v>
      </c>
    </row>
    <row r="53" spans="1:19" ht="15" x14ac:dyDescent="0.25">
      <c r="A53" s="10" t="s">
        <v>2</v>
      </c>
      <c r="B53" s="19">
        <v>868.45233161219835</v>
      </c>
      <c r="C53" s="20">
        <v>1053.7706698329434</v>
      </c>
      <c r="D53" s="2">
        <v>1518.0700002958206</v>
      </c>
      <c r="E53" s="2">
        <v>1549.3119237678739</v>
      </c>
      <c r="F53" s="21">
        <v>1539.6308477043679</v>
      </c>
      <c r="G53" s="19">
        <f>+B53/B$52*100</f>
        <v>9.682343028561915</v>
      </c>
      <c r="H53" s="20">
        <f>+C53/C$52*100</f>
        <v>6.2522525270623897</v>
      </c>
      <c r="I53" s="20">
        <f>+D53/D$52*100</f>
        <v>7.3338831974475767</v>
      </c>
      <c r="J53" s="20">
        <f t="shared" ref="J53:J64" si="49">+E53/E$52*100</f>
        <v>8.0461150108937094</v>
      </c>
      <c r="K53" s="34">
        <f t="shared" ref="K53:K64" si="50">+F53/F$52*100</f>
        <v>7.8389945891037076</v>
      </c>
      <c r="L53" s="39">
        <f t="shared" ref="L53:L64" si="51">+C53-B53</f>
        <v>185.31833822074509</v>
      </c>
      <c r="M53" s="40">
        <f t="shared" si="45"/>
        <v>464.29933046287715</v>
      </c>
      <c r="N53" s="40">
        <f t="shared" si="46"/>
        <v>31.241923472053259</v>
      </c>
      <c r="O53" s="41">
        <f t="shared" ref="O53:O64" si="52">+F53-E53</f>
        <v>-9.6810760635059978</v>
      </c>
      <c r="P53" s="47">
        <f t="shared" ref="P53:P64" si="53">+(C53/B53-1)*100</f>
        <v>21.338918841604059</v>
      </c>
      <c r="Q53" s="48">
        <f t="shared" si="47"/>
        <v>44.060756647979545</v>
      </c>
      <c r="R53" s="48">
        <f t="shared" si="48"/>
        <v>2.0580028237146664</v>
      </c>
      <c r="S53" s="49">
        <f t="shared" ref="S53:S64" si="54">+(F53/E53-1)*100</f>
        <v>-0.62486294173492718</v>
      </c>
    </row>
    <row r="54" spans="1:19" ht="15" x14ac:dyDescent="0.25">
      <c r="A54" s="10" t="s">
        <v>3</v>
      </c>
      <c r="B54" s="19">
        <v>795.22186464334845</v>
      </c>
      <c r="C54" s="20">
        <v>1166.2057336834657</v>
      </c>
      <c r="D54" s="2">
        <v>1512.6674550691346</v>
      </c>
      <c r="E54" s="2">
        <v>1444.1954984441388</v>
      </c>
      <c r="F54" s="21">
        <v>1477.7419939231781</v>
      </c>
      <c r="G54" s="19">
        <f t="shared" ref="G54:G64" si="55">+B54/B$52*100</f>
        <v>8.8658992520590569</v>
      </c>
      <c r="H54" s="20">
        <f t="shared" ref="H54:H64" si="56">+C54/C$52*100</f>
        <v>6.9193544233424333</v>
      </c>
      <c r="I54" s="20">
        <f t="shared" ref="I54:I64" si="57">+D54/D$52*100</f>
        <v>7.3077831917471014</v>
      </c>
      <c r="J54" s="20">
        <f t="shared" si="49"/>
        <v>7.5002088994685243</v>
      </c>
      <c r="K54" s="34">
        <f t="shared" si="50"/>
        <v>7.5238889320301681</v>
      </c>
      <c r="L54" s="39">
        <f t="shared" si="51"/>
        <v>370.98386904011727</v>
      </c>
      <c r="M54" s="40">
        <f t="shared" si="45"/>
        <v>346.46172138566885</v>
      </c>
      <c r="N54" s="40">
        <f t="shared" si="46"/>
        <v>-68.471956624995755</v>
      </c>
      <c r="O54" s="41">
        <f t="shared" si="52"/>
        <v>33.546495479039322</v>
      </c>
      <c r="P54" s="47">
        <f t="shared" si="53"/>
        <v>46.651618313651497</v>
      </c>
      <c r="Q54" s="48">
        <f t="shared" si="47"/>
        <v>29.708456353697386</v>
      </c>
      <c r="R54" s="48">
        <f t="shared" si="48"/>
        <v>-4.5265703572545224</v>
      </c>
      <c r="S54" s="49">
        <f t="shared" si="54"/>
        <v>2.3228500237799876</v>
      </c>
    </row>
    <row r="55" spans="1:19" ht="15" x14ac:dyDescent="0.25">
      <c r="A55" s="10" t="s">
        <v>4</v>
      </c>
      <c r="B55" s="19">
        <v>722.74023259833632</v>
      </c>
      <c r="C55" s="20">
        <v>1357.6610391663669</v>
      </c>
      <c r="D55" s="2">
        <v>1907.17298438989</v>
      </c>
      <c r="E55" s="2">
        <v>1656.3840883733626</v>
      </c>
      <c r="F55" s="21">
        <v>1545.2165427727271</v>
      </c>
      <c r="G55" s="19">
        <f t="shared" si="55"/>
        <v>8.0578042085153267</v>
      </c>
      <c r="H55" s="20">
        <f t="shared" si="56"/>
        <v>8.0553007461934367</v>
      </c>
      <c r="I55" s="20">
        <f t="shared" si="57"/>
        <v>9.213662019615283</v>
      </c>
      <c r="J55" s="20">
        <f t="shared" si="49"/>
        <v>8.6021779557821283</v>
      </c>
      <c r="K55" s="34">
        <f t="shared" si="50"/>
        <v>7.8674340254027006</v>
      </c>
      <c r="L55" s="39">
        <f t="shared" si="51"/>
        <v>634.92080656803057</v>
      </c>
      <c r="M55" s="40">
        <f t="shared" si="45"/>
        <v>549.51194522352307</v>
      </c>
      <c r="N55" s="40">
        <f t="shared" si="46"/>
        <v>-250.78889601652736</v>
      </c>
      <c r="O55" s="41">
        <f t="shared" si="52"/>
        <v>-111.16754560063555</v>
      </c>
      <c r="P55" s="47">
        <f t="shared" si="53"/>
        <v>87.849102337283142</v>
      </c>
      <c r="Q55" s="48">
        <f t="shared" si="47"/>
        <v>40.474899799800923</v>
      </c>
      <c r="R55" s="48">
        <f t="shared" si="48"/>
        <v>-13.149771838696401</v>
      </c>
      <c r="S55" s="49">
        <f t="shared" si="54"/>
        <v>-6.7114594000843519</v>
      </c>
    </row>
    <row r="56" spans="1:19" ht="15" x14ac:dyDescent="0.25">
      <c r="A56" s="10" t="s">
        <v>5</v>
      </c>
      <c r="B56" s="19">
        <v>606.79509767692286</v>
      </c>
      <c r="C56" s="20">
        <v>1283.6507936800226</v>
      </c>
      <c r="D56" s="2">
        <v>1625.1817835455333</v>
      </c>
      <c r="E56" s="2">
        <v>1477.4520811799057</v>
      </c>
      <c r="F56" s="21">
        <v>1770.5001596642401</v>
      </c>
      <c r="G56" s="19">
        <f t="shared" si="55"/>
        <v>6.7651361737390463</v>
      </c>
      <c r="H56" s="20">
        <f t="shared" si="56"/>
        <v>7.6161817256916979</v>
      </c>
      <c r="I56" s="20">
        <f t="shared" si="57"/>
        <v>7.8513463626972948</v>
      </c>
      <c r="J56" s="20">
        <f t="shared" si="49"/>
        <v>7.6729218860893997</v>
      </c>
      <c r="K56" s="34">
        <f t="shared" si="50"/>
        <v>9.0144603119047115</v>
      </c>
      <c r="L56" s="39">
        <f t="shared" si="51"/>
        <v>676.85569600309975</v>
      </c>
      <c r="M56" s="40">
        <f t="shared" si="45"/>
        <v>341.53098986551072</v>
      </c>
      <c r="N56" s="40">
        <f t="shared" si="46"/>
        <v>-147.72970236562765</v>
      </c>
      <c r="O56" s="41">
        <f t="shared" si="52"/>
        <v>293.04807848433438</v>
      </c>
      <c r="P56" s="47">
        <f t="shared" si="53"/>
        <v>111.54600599022628</v>
      </c>
      <c r="Q56" s="48">
        <f t="shared" si="47"/>
        <v>26.606222778579493</v>
      </c>
      <c r="R56" s="48">
        <f t="shared" si="48"/>
        <v>-9.0900417332599677</v>
      </c>
      <c r="S56" s="49">
        <f t="shared" si="54"/>
        <v>19.834692591200898</v>
      </c>
    </row>
    <row r="57" spans="1:19" ht="15" x14ac:dyDescent="0.25">
      <c r="A57" s="10" t="s">
        <v>6</v>
      </c>
      <c r="B57" s="19">
        <v>584.0452798758904</v>
      </c>
      <c r="C57" s="20">
        <v>1457.9711722014144</v>
      </c>
      <c r="D57" s="2">
        <v>1856.3560779014369</v>
      </c>
      <c r="E57" s="2">
        <v>1705.9948116216879</v>
      </c>
      <c r="F57" s="21">
        <v>1770.2523856391331</v>
      </c>
      <c r="G57" s="19">
        <f t="shared" si="55"/>
        <v>6.5114992937758505</v>
      </c>
      <c r="H57" s="20">
        <f t="shared" si="56"/>
        <v>8.6504627683607129</v>
      </c>
      <c r="I57" s="20">
        <f t="shared" si="57"/>
        <v>8.9681626312015048</v>
      </c>
      <c r="J57" s="20">
        <f t="shared" si="49"/>
        <v>8.8598236750888422</v>
      </c>
      <c r="K57" s="34">
        <f t="shared" si="50"/>
        <v>9.0131987762287853</v>
      </c>
      <c r="L57" s="39">
        <f t="shared" si="51"/>
        <v>873.92589232552405</v>
      </c>
      <c r="M57" s="40">
        <f t="shared" si="45"/>
        <v>398.3849057000225</v>
      </c>
      <c r="N57" s="40">
        <f t="shared" si="46"/>
        <v>-150.36126627974909</v>
      </c>
      <c r="O57" s="41">
        <f t="shared" si="52"/>
        <v>64.257574017445222</v>
      </c>
      <c r="P57" s="47">
        <f t="shared" si="53"/>
        <v>149.63324290733647</v>
      </c>
      <c r="Q57" s="48">
        <f t="shared" si="47"/>
        <v>27.324607872629937</v>
      </c>
      <c r="R57" s="48">
        <f t="shared" si="48"/>
        <v>-8.0998073629132925</v>
      </c>
      <c r="S57" s="49">
        <f t="shared" si="54"/>
        <v>3.76657499657711</v>
      </c>
    </row>
    <row r="58" spans="1:19" ht="15" x14ac:dyDescent="0.25">
      <c r="A58" s="10" t="s">
        <v>7</v>
      </c>
      <c r="B58" s="19">
        <v>687.34607378116664</v>
      </c>
      <c r="C58" s="20">
        <v>1444.1549010510967</v>
      </c>
      <c r="D58" s="2">
        <v>1967.7071756988951</v>
      </c>
      <c r="E58" s="2">
        <v>1608.293671466773</v>
      </c>
      <c r="F58" s="21">
        <v>1581.8087199849715</v>
      </c>
      <c r="G58" s="19">
        <f t="shared" si="55"/>
        <v>7.6631960367126783</v>
      </c>
      <c r="H58" s="20">
        <f t="shared" si="56"/>
        <v>8.5684878010484731</v>
      </c>
      <c r="I58" s="20">
        <f t="shared" si="57"/>
        <v>9.5061061680575012</v>
      </c>
      <c r="J58" s="20">
        <f t="shared" si="49"/>
        <v>8.352427715423028</v>
      </c>
      <c r="K58" s="34">
        <f t="shared" si="50"/>
        <v>8.0537422431147601</v>
      </c>
      <c r="L58" s="39">
        <f t="shared" si="51"/>
        <v>756.80882726993002</v>
      </c>
      <c r="M58" s="40">
        <f t="shared" si="45"/>
        <v>523.55227464779841</v>
      </c>
      <c r="N58" s="40">
        <f t="shared" si="46"/>
        <v>-359.41350423212202</v>
      </c>
      <c r="O58" s="41">
        <f t="shared" si="52"/>
        <v>-26.484951481801545</v>
      </c>
      <c r="P58" s="47">
        <f t="shared" si="53"/>
        <v>110.10593587981687</v>
      </c>
      <c r="Q58" s="48">
        <f t="shared" si="47"/>
        <v>36.253193772132228</v>
      </c>
      <c r="R58" s="48">
        <f t="shared" si="48"/>
        <v>-18.265599102898257</v>
      </c>
      <c r="S58" s="49">
        <f t="shared" si="54"/>
        <v>-1.6467733444257782</v>
      </c>
    </row>
    <row r="59" spans="1:19" ht="15" x14ac:dyDescent="0.25">
      <c r="A59" s="10" t="s">
        <v>8</v>
      </c>
      <c r="B59" s="19">
        <v>688.19394669058488</v>
      </c>
      <c r="C59" s="20">
        <v>1408.4978559458827</v>
      </c>
      <c r="D59" s="2">
        <v>1678.3582977135623</v>
      </c>
      <c r="E59" s="2">
        <v>1670.9293588316405</v>
      </c>
      <c r="F59" s="21">
        <v>1733.284136571735</v>
      </c>
      <c r="G59" s="19">
        <f t="shared" si="55"/>
        <v>7.6726489405218867</v>
      </c>
      <c r="H59" s="20">
        <f t="shared" si="56"/>
        <v>8.356926731122325</v>
      </c>
      <c r="I59" s="20">
        <f t="shared" si="57"/>
        <v>8.1082451510797426</v>
      </c>
      <c r="J59" s="20">
        <f t="shared" si="49"/>
        <v>8.6777165979215614</v>
      </c>
      <c r="K59" s="34">
        <f t="shared" si="50"/>
        <v>8.8249757974283387</v>
      </c>
      <c r="L59" s="39">
        <f t="shared" si="51"/>
        <v>720.30390925529787</v>
      </c>
      <c r="M59" s="40">
        <f t="shared" si="45"/>
        <v>269.8604417676795</v>
      </c>
      <c r="N59" s="40">
        <f t="shared" si="46"/>
        <v>-7.4289388819217947</v>
      </c>
      <c r="O59" s="41">
        <f t="shared" si="52"/>
        <v>62.354777740094505</v>
      </c>
      <c r="P59" s="47">
        <f t="shared" si="53"/>
        <v>104.66583042747249</v>
      </c>
      <c r="Q59" s="48">
        <f t="shared" si="47"/>
        <v>19.159449950774231</v>
      </c>
      <c r="R59" s="48">
        <f t="shared" si="48"/>
        <v>-0.44263128391847095</v>
      </c>
      <c r="S59" s="49">
        <f t="shared" si="54"/>
        <v>3.7317423031991481</v>
      </c>
    </row>
    <row r="60" spans="1:19" ht="15" x14ac:dyDescent="0.25">
      <c r="A60" s="10" t="s">
        <v>9</v>
      </c>
      <c r="B60" s="19">
        <v>739.92624526867996</v>
      </c>
      <c r="C60" s="20">
        <v>1503.6627714655824</v>
      </c>
      <c r="D60" s="2">
        <v>1934.7794291822968</v>
      </c>
      <c r="E60" s="2">
        <v>1774.1824234472087</v>
      </c>
      <c r="F60" s="21">
        <v>1685.0973179681662</v>
      </c>
      <c r="G60" s="19">
        <f t="shared" si="55"/>
        <v>8.2494104301931124</v>
      </c>
      <c r="H60" s="20">
        <f t="shared" si="56"/>
        <v>8.9215610491756507</v>
      </c>
      <c r="I60" s="20">
        <f t="shared" si="57"/>
        <v>9.3470303369951431</v>
      </c>
      <c r="J60" s="20">
        <f t="shared" si="49"/>
        <v>9.2139456299060694</v>
      </c>
      <c r="K60" s="34">
        <f t="shared" si="50"/>
        <v>8.5796337332168342</v>
      </c>
      <c r="L60" s="39">
        <f t="shared" si="51"/>
        <v>763.73652619690245</v>
      </c>
      <c r="M60" s="40">
        <f t="shared" si="45"/>
        <v>431.11665771671437</v>
      </c>
      <c r="N60" s="40">
        <f t="shared" si="46"/>
        <v>-160.59700573508803</v>
      </c>
      <c r="O60" s="41">
        <f t="shared" si="52"/>
        <v>-89.085105479042568</v>
      </c>
      <c r="P60" s="47">
        <f t="shared" si="53"/>
        <v>103.2179262569037</v>
      </c>
      <c r="Q60" s="48">
        <f t="shared" si="47"/>
        <v>28.671100056332154</v>
      </c>
      <c r="R60" s="48">
        <f t="shared" si="48"/>
        <v>-8.3005330381748834</v>
      </c>
      <c r="S60" s="49">
        <f t="shared" si="54"/>
        <v>-5.0211919756228625</v>
      </c>
    </row>
    <row r="61" spans="1:19" ht="15" x14ac:dyDescent="0.25">
      <c r="A61" s="10" t="s">
        <v>10</v>
      </c>
      <c r="B61" s="19">
        <v>745.00953489737731</v>
      </c>
      <c r="C61" s="20">
        <v>1503.4719800458795</v>
      </c>
      <c r="D61" s="2">
        <v>1811.6904560149446</v>
      </c>
      <c r="E61" s="2">
        <v>1609.9728609740591</v>
      </c>
      <c r="F61" s="21">
        <v>1676.0012930132405</v>
      </c>
      <c r="G61" s="19">
        <f t="shared" si="55"/>
        <v>8.3060838388616229</v>
      </c>
      <c r="H61" s="20">
        <f t="shared" si="56"/>
        <v>8.9204290418327545</v>
      </c>
      <c r="I61" s="20">
        <f t="shared" si="57"/>
        <v>8.7523804513329466</v>
      </c>
      <c r="J61" s="20">
        <f t="shared" si="49"/>
        <v>8.3611483298412335</v>
      </c>
      <c r="K61" s="34">
        <f t="shared" si="50"/>
        <v>8.5333215340878485</v>
      </c>
      <c r="L61" s="39">
        <f t="shared" si="51"/>
        <v>758.46244514850218</v>
      </c>
      <c r="M61" s="40">
        <f t="shared" si="45"/>
        <v>308.21847596906514</v>
      </c>
      <c r="N61" s="40">
        <f t="shared" si="46"/>
        <v>-201.7175950408855</v>
      </c>
      <c r="O61" s="41">
        <f t="shared" si="52"/>
        <v>66.028432039181325</v>
      </c>
      <c r="P61" s="47">
        <f t="shared" si="53"/>
        <v>101.80573665449502</v>
      </c>
      <c r="Q61" s="48">
        <f t="shared" si="47"/>
        <v>20.500446969398102</v>
      </c>
      <c r="R61" s="48">
        <f t="shared" si="48"/>
        <v>-11.13421966601239</v>
      </c>
      <c r="S61" s="49">
        <f t="shared" si="54"/>
        <v>4.101213979422802</v>
      </c>
    </row>
    <row r="62" spans="1:19" ht="15" x14ac:dyDescent="0.25">
      <c r="A62" s="10" t="s">
        <v>11</v>
      </c>
      <c r="B62" s="19">
        <v>849.13247966283313</v>
      </c>
      <c r="C62" s="20">
        <v>1532.555838020528</v>
      </c>
      <c r="D62" s="2">
        <v>1671.9122478705285</v>
      </c>
      <c r="E62" s="2">
        <v>1584.1570489842427</v>
      </c>
      <c r="F62" s="21">
        <v>1696.5840301571627</v>
      </c>
      <c r="G62" s="19">
        <f t="shared" si="55"/>
        <v>9.4669467114289745</v>
      </c>
      <c r="H62" s="20">
        <f t="shared" si="56"/>
        <v>9.092989950694971</v>
      </c>
      <c r="I62" s="20">
        <f t="shared" si="57"/>
        <v>8.0771039147569645</v>
      </c>
      <c r="J62" s="20">
        <f t="shared" si="49"/>
        <v>8.2270778504347959</v>
      </c>
      <c r="K62" s="34">
        <f t="shared" si="50"/>
        <v>8.6381180606972787</v>
      </c>
      <c r="L62" s="39">
        <f t="shared" si="51"/>
        <v>683.42335835769484</v>
      </c>
      <c r="M62" s="40">
        <f t="shared" si="45"/>
        <v>139.35640985000055</v>
      </c>
      <c r="N62" s="40">
        <f t="shared" si="46"/>
        <v>-87.755198886285825</v>
      </c>
      <c r="O62" s="41">
        <f t="shared" si="52"/>
        <v>112.42698117292002</v>
      </c>
      <c r="P62" s="47">
        <f t="shared" si="53"/>
        <v>80.484891901563245</v>
      </c>
      <c r="Q62" s="48">
        <f t="shared" si="47"/>
        <v>9.0930722648249649</v>
      </c>
      <c r="R62" s="48">
        <f t="shared" si="48"/>
        <v>-5.2487921538978739</v>
      </c>
      <c r="S62" s="49">
        <f t="shared" si="54"/>
        <v>7.0969593100007389</v>
      </c>
    </row>
    <row r="63" spans="1:19" ht="15" x14ac:dyDescent="0.25">
      <c r="A63" s="10" t="s">
        <v>12</v>
      </c>
      <c r="B63" s="19">
        <v>751.40581719987608</v>
      </c>
      <c r="C63" s="20">
        <v>1622.48009026822</v>
      </c>
      <c r="D63" s="2">
        <v>1650.6552737458255</v>
      </c>
      <c r="E63" s="2">
        <v>1724.8612578849975</v>
      </c>
      <c r="F63" s="21">
        <v>1669.1642390303009</v>
      </c>
      <c r="G63" s="19">
        <f t="shared" si="55"/>
        <v>8.377395754445228</v>
      </c>
      <c r="H63" s="20">
        <f t="shared" si="56"/>
        <v>9.6265302640242076</v>
      </c>
      <c r="I63" s="20">
        <f t="shared" si="57"/>
        <v>7.974410254167295</v>
      </c>
      <c r="J63" s="20">
        <f t="shared" si="49"/>
        <v>8.957803684248173</v>
      </c>
      <c r="K63" s="34">
        <f t="shared" si="50"/>
        <v>8.4985108330307835</v>
      </c>
      <c r="L63" s="39">
        <f t="shared" si="51"/>
        <v>871.07427306834393</v>
      </c>
      <c r="M63" s="40">
        <f t="shared" si="45"/>
        <v>28.175183477605515</v>
      </c>
      <c r="N63" s="40">
        <f t="shared" si="46"/>
        <v>74.20598413917196</v>
      </c>
      <c r="O63" s="41">
        <f t="shared" si="52"/>
        <v>-55.69701885469658</v>
      </c>
      <c r="P63" s="47">
        <f t="shared" si="53"/>
        <v>115.92594216457015</v>
      </c>
      <c r="Q63" s="48">
        <f t="shared" si="47"/>
        <v>1.7365503371414404</v>
      </c>
      <c r="R63" s="48">
        <f t="shared" si="48"/>
        <v>4.4955470302879608</v>
      </c>
      <c r="S63" s="49">
        <f t="shared" si="54"/>
        <v>-3.2290724022053574</v>
      </c>
    </row>
    <row r="64" spans="1:19" ht="15" x14ac:dyDescent="0.25">
      <c r="A64" s="10" t="s">
        <v>13</v>
      </c>
      <c r="B64" s="19">
        <v>931.17505248178406</v>
      </c>
      <c r="C64" s="20">
        <v>1520.1735249911874</v>
      </c>
      <c r="D64" s="2">
        <v>1564.851296432108</v>
      </c>
      <c r="E64" s="2">
        <v>1449.6686284673665</v>
      </c>
      <c r="F64" s="21">
        <v>1495.3856436933274</v>
      </c>
      <c r="G64" s="19">
        <f t="shared" si="55"/>
        <v>10.381636331185295</v>
      </c>
      <c r="H64" s="20">
        <f t="shared" si="56"/>
        <v>9.0195229714509537</v>
      </c>
      <c r="I64" s="20">
        <f t="shared" si="57"/>
        <v>7.5598863209016205</v>
      </c>
      <c r="J64" s="20">
        <f t="shared" si="49"/>
        <v>7.5286327649025226</v>
      </c>
      <c r="K64" s="34">
        <f t="shared" si="50"/>
        <v>7.6137211637540672</v>
      </c>
      <c r="L64" s="39">
        <f t="shared" si="51"/>
        <v>588.99847250940331</v>
      </c>
      <c r="M64" s="40">
        <f t="shared" si="45"/>
        <v>44.677771440920651</v>
      </c>
      <c r="N64" s="40">
        <f t="shared" si="46"/>
        <v>-115.18266796474154</v>
      </c>
      <c r="O64" s="41">
        <f t="shared" si="52"/>
        <v>45.717015225960949</v>
      </c>
      <c r="P64" s="47">
        <f t="shared" si="53"/>
        <v>63.25324877847558</v>
      </c>
      <c r="Q64" s="48">
        <f t="shared" si="47"/>
        <v>2.9389915497429531</v>
      </c>
      <c r="R64" s="48">
        <f t="shared" si="48"/>
        <v>-7.3606142786448947</v>
      </c>
      <c r="S64" s="49">
        <f t="shared" si="54"/>
        <v>3.1536183047772948</v>
      </c>
    </row>
    <row r="65" spans="1:19" ht="15" x14ac:dyDescent="0.25">
      <c r="A65" s="10"/>
      <c r="B65" s="22"/>
      <c r="D65" s="2"/>
      <c r="F65" s="23"/>
      <c r="G65" s="22"/>
      <c r="K65" s="23"/>
      <c r="L65" s="39"/>
      <c r="M65" s="40"/>
      <c r="N65" s="40"/>
      <c r="O65" s="41"/>
      <c r="P65" s="47"/>
      <c r="Q65" s="48"/>
      <c r="R65" s="48"/>
      <c r="S65" s="49"/>
    </row>
    <row r="66" spans="1:19" ht="14.25" x14ac:dyDescent="0.2">
      <c r="A66" s="11" t="s">
        <v>20</v>
      </c>
      <c r="B66" s="17" t="s">
        <v>27</v>
      </c>
      <c r="C66" s="1">
        <f t="shared" ref="C66:F66" si="58">+SUM(C67:C78)</f>
        <v>13472.455712163277</v>
      </c>
      <c r="D66" s="1">
        <f t="shared" si="58"/>
        <v>16313.636734381696</v>
      </c>
      <c r="E66" s="1">
        <f t="shared" si="58"/>
        <v>16040.180728250512</v>
      </c>
      <c r="F66" s="18">
        <f t="shared" si="58"/>
        <v>16244.103565820053</v>
      </c>
      <c r="G66" s="31" t="s">
        <v>27</v>
      </c>
      <c r="H66" s="32">
        <f t="shared" ref="H66" si="59">+SUM(H67:H78)</f>
        <v>99.999999999999972</v>
      </c>
      <c r="I66" s="32">
        <f>+SUM(I67:I78)</f>
        <v>100</v>
      </c>
      <c r="J66" s="32">
        <f t="shared" ref="J66" si="60">+SUM(J67:J78)</f>
        <v>100.00000000000001</v>
      </c>
      <c r="K66" s="33">
        <f t="shared" ref="K66" si="61">+SUM(K67:K78)</f>
        <v>99.999999999999986</v>
      </c>
      <c r="L66" s="17" t="s">
        <v>27</v>
      </c>
      <c r="M66" s="37">
        <f t="shared" ref="M66:M78" si="62">+D66-C66</f>
        <v>2841.1810222184195</v>
      </c>
      <c r="N66" s="37">
        <f t="shared" ref="N66:N78" si="63">+E66-D66</f>
        <v>-273.45600613118404</v>
      </c>
      <c r="O66" s="38">
        <f>+F66-E66</f>
        <v>203.92283756954021</v>
      </c>
      <c r="P66" s="17" t="s">
        <v>27</v>
      </c>
      <c r="Q66" s="45">
        <f t="shared" ref="Q66:Q78" si="64">+(D66/C66-1)*100</f>
        <v>21.088813226925861</v>
      </c>
      <c r="R66" s="45">
        <f t="shared" ref="R66:R78" si="65">+(E66/D66-1)*100</f>
        <v>-1.6762418495862685</v>
      </c>
      <c r="S66" s="46">
        <f t="shared" ref="S66:S78" si="66">+(F66/E66-1)*100</f>
        <v>1.2713250618827887</v>
      </c>
    </row>
    <row r="67" spans="1:19" ht="15" x14ac:dyDescent="0.25">
      <c r="A67" s="10" t="s">
        <v>2</v>
      </c>
      <c r="B67" s="24" t="s">
        <v>27</v>
      </c>
      <c r="C67" s="20">
        <v>827.90516588654566</v>
      </c>
      <c r="D67" s="2">
        <v>1169.7651519252659</v>
      </c>
      <c r="E67" s="2">
        <v>1283.9639298285431</v>
      </c>
      <c r="F67" s="21">
        <v>1280.3564866184586</v>
      </c>
      <c r="G67" s="19" t="s">
        <v>27</v>
      </c>
      <c r="H67" s="20">
        <f>+C67/C$66*100</f>
        <v>6.145168954900269</v>
      </c>
      <c r="I67" s="20">
        <f>+D67/D$66*100</f>
        <v>7.1704744378666652</v>
      </c>
      <c r="J67" s="20">
        <f t="shared" ref="J67:J78" si="67">+E67/E$66*100</f>
        <v>8.0046724633668376</v>
      </c>
      <c r="K67" s="34">
        <f t="shared" ref="K67:K78" si="68">+F67/F$66*100</f>
        <v>7.8819768750583084</v>
      </c>
      <c r="L67" s="24" t="s">
        <v>27</v>
      </c>
      <c r="M67" s="40">
        <f t="shared" si="62"/>
        <v>341.85998603872019</v>
      </c>
      <c r="N67" s="40">
        <f t="shared" si="63"/>
        <v>114.19877790327723</v>
      </c>
      <c r="O67" s="41">
        <f t="shared" ref="O67:O78" si="69">+F67-E67</f>
        <v>-3.6074432100845115</v>
      </c>
      <c r="P67" s="24" t="s">
        <v>27</v>
      </c>
      <c r="Q67" s="48">
        <f t="shared" si="64"/>
        <v>41.292167282546941</v>
      </c>
      <c r="R67" s="48">
        <f t="shared" si="65"/>
        <v>9.7625388921291023</v>
      </c>
      <c r="S67" s="49">
        <f t="shared" si="66"/>
        <v>-0.28096141381216411</v>
      </c>
    </row>
    <row r="68" spans="1:19" ht="15" x14ac:dyDescent="0.25">
      <c r="A68" s="10" t="s">
        <v>3</v>
      </c>
      <c r="B68" s="24" t="s">
        <v>27</v>
      </c>
      <c r="C68" s="20">
        <v>929.45310985365529</v>
      </c>
      <c r="D68" s="2">
        <v>1178.8185827049083</v>
      </c>
      <c r="E68" s="2">
        <v>1190.9148089261889</v>
      </c>
      <c r="F68" s="21">
        <v>1214.0708988055171</v>
      </c>
      <c r="G68" s="19" t="s">
        <v>27</v>
      </c>
      <c r="H68" s="20">
        <f t="shared" ref="H68:H78" si="70">+C68/C$66*100</f>
        <v>6.8989138261892471</v>
      </c>
      <c r="I68" s="20">
        <f t="shared" ref="I68:I78" si="71">+D68/D$66*100</f>
        <v>7.2259705294313497</v>
      </c>
      <c r="J68" s="20">
        <f t="shared" si="67"/>
        <v>7.4245722607645517</v>
      </c>
      <c r="K68" s="34">
        <f t="shared" si="68"/>
        <v>7.4739174980397092</v>
      </c>
      <c r="L68" s="24" t="s">
        <v>27</v>
      </c>
      <c r="M68" s="40">
        <f t="shared" si="62"/>
        <v>249.365472851253</v>
      </c>
      <c r="N68" s="40">
        <f t="shared" si="63"/>
        <v>12.096226221280631</v>
      </c>
      <c r="O68" s="41">
        <f t="shared" si="69"/>
        <v>23.156089879328192</v>
      </c>
      <c r="P68" s="24" t="s">
        <v>27</v>
      </c>
      <c r="Q68" s="48">
        <f t="shared" si="64"/>
        <v>26.829268761122993</v>
      </c>
      <c r="R68" s="48">
        <f t="shared" si="65"/>
        <v>1.0261312808222511</v>
      </c>
      <c r="S68" s="49">
        <f t="shared" si="66"/>
        <v>1.9443951578876906</v>
      </c>
    </row>
    <row r="69" spans="1:19" ht="15" x14ac:dyDescent="0.25">
      <c r="A69" s="10" t="s">
        <v>4</v>
      </c>
      <c r="B69" s="24" t="s">
        <v>27</v>
      </c>
      <c r="C69" s="20">
        <v>1077.4919931513293</v>
      </c>
      <c r="D69" s="2">
        <v>1510.8850974482848</v>
      </c>
      <c r="E69" s="2">
        <v>1361.3091533624629</v>
      </c>
      <c r="F69" s="21">
        <v>1285.1142169069699</v>
      </c>
      <c r="G69" s="19" t="s">
        <v>27</v>
      </c>
      <c r="H69" s="20">
        <f t="shared" si="70"/>
        <v>7.997740101520928</v>
      </c>
      <c r="I69" s="20">
        <f t="shared" si="71"/>
        <v>9.2614854802058257</v>
      </c>
      <c r="J69" s="20">
        <f t="shared" si="67"/>
        <v>8.4868691720217271</v>
      </c>
      <c r="K69" s="34">
        <f t="shared" si="68"/>
        <v>7.9112658430166407</v>
      </c>
      <c r="L69" s="24" t="s">
        <v>27</v>
      </c>
      <c r="M69" s="40">
        <f t="shared" si="62"/>
        <v>433.39310429695547</v>
      </c>
      <c r="N69" s="40">
        <f t="shared" si="63"/>
        <v>-149.5759440858219</v>
      </c>
      <c r="O69" s="41">
        <f t="shared" si="69"/>
        <v>-76.194936455493007</v>
      </c>
      <c r="P69" s="24" t="s">
        <v>27</v>
      </c>
      <c r="Q69" s="48">
        <f t="shared" si="64"/>
        <v>40.222396737205933</v>
      </c>
      <c r="R69" s="48">
        <f t="shared" si="65"/>
        <v>-9.8998887697309907</v>
      </c>
      <c r="S69" s="49">
        <f t="shared" si="66"/>
        <v>-5.5971809391929694</v>
      </c>
    </row>
    <row r="70" spans="1:19" ht="15" x14ac:dyDescent="0.25">
      <c r="A70" s="10" t="s">
        <v>5</v>
      </c>
      <c r="B70" s="24" t="s">
        <v>27</v>
      </c>
      <c r="C70" s="20">
        <v>1001.8657289789143</v>
      </c>
      <c r="D70" s="2">
        <v>1268.6085556341616</v>
      </c>
      <c r="E70" s="2">
        <v>1245.4658697058119</v>
      </c>
      <c r="F70" s="21">
        <v>1480.4516312813605</v>
      </c>
      <c r="G70" s="19" t="s">
        <v>27</v>
      </c>
      <c r="H70" s="20">
        <f t="shared" si="70"/>
        <v>7.4364002404877407</v>
      </c>
      <c r="I70" s="20">
        <f t="shared" si="71"/>
        <v>7.7763687906603565</v>
      </c>
      <c r="J70" s="20">
        <f t="shared" si="67"/>
        <v>7.7646623239865056</v>
      </c>
      <c r="K70" s="34">
        <f t="shared" si="68"/>
        <v>9.1137785799177315</v>
      </c>
      <c r="L70" s="24" t="s">
        <v>27</v>
      </c>
      <c r="M70" s="40">
        <f t="shared" si="62"/>
        <v>266.74282665524731</v>
      </c>
      <c r="N70" s="40">
        <f t="shared" si="63"/>
        <v>-23.142685928349692</v>
      </c>
      <c r="O70" s="41">
        <f t="shared" si="69"/>
        <v>234.98576157554862</v>
      </c>
      <c r="P70" s="24" t="s">
        <v>27</v>
      </c>
      <c r="Q70" s="48">
        <f t="shared" si="64"/>
        <v>26.624608362151214</v>
      </c>
      <c r="R70" s="48">
        <f t="shared" si="65"/>
        <v>-1.8242574374552456</v>
      </c>
      <c r="S70" s="49">
        <f t="shared" si="66"/>
        <v>18.867298357284888</v>
      </c>
    </row>
    <row r="71" spans="1:19" ht="15" x14ac:dyDescent="0.25">
      <c r="A71" s="10" t="s">
        <v>6</v>
      </c>
      <c r="B71" s="24" t="s">
        <v>27</v>
      </c>
      <c r="C71" s="20">
        <v>1144.8185669866916</v>
      </c>
      <c r="D71" s="2">
        <v>1431.5022014279327</v>
      </c>
      <c r="E71" s="2">
        <v>1419.3363140128674</v>
      </c>
      <c r="F71" s="21">
        <v>1453.5184061549169</v>
      </c>
      <c r="G71" s="19" t="s">
        <v>27</v>
      </c>
      <c r="H71" s="20">
        <f t="shared" si="70"/>
        <v>8.4974750813477904</v>
      </c>
      <c r="I71" s="20">
        <f t="shared" si="71"/>
        <v>8.7748809461410886</v>
      </c>
      <c r="J71" s="20">
        <f t="shared" si="67"/>
        <v>8.848630436645168</v>
      </c>
      <c r="K71" s="34">
        <f t="shared" si="68"/>
        <v>8.9479754931711355</v>
      </c>
      <c r="L71" s="24" t="s">
        <v>27</v>
      </c>
      <c r="M71" s="40">
        <f t="shared" si="62"/>
        <v>286.68363444124111</v>
      </c>
      <c r="N71" s="40">
        <f t="shared" si="63"/>
        <v>-12.165887415065299</v>
      </c>
      <c r="O71" s="41">
        <f t="shared" si="69"/>
        <v>34.182092142049441</v>
      </c>
      <c r="P71" s="24" t="s">
        <v>27</v>
      </c>
      <c r="Q71" s="48">
        <f t="shared" si="64"/>
        <v>25.041840052946473</v>
      </c>
      <c r="R71" s="48">
        <f t="shared" si="65"/>
        <v>-0.84986857882088929</v>
      </c>
      <c r="S71" s="49">
        <f t="shared" si="66"/>
        <v>2.408315196657429</v>
      </c>
    </row>
    <row r="72" spans="1:19" ht="15" x14ac:dyDescent="0.25">
      <c r="A72" s="10" t="s">
        <v>7</v>
      </c>
      <c r="B72" s="24" t="s">
        <v>27</v>
      </c>
      <c r="C72" s="20">
        <v>1150.4365676595212</v>
      </c>
      <c r="D72" s="2">
        <v>1565.7790645070691</v>
      </c>
      <c r="E72" s="2">
        <v>1321.5114314160828</v>
      </c>
      <c r="F72" s="21">
        <v>1299.3840444411946</v>
      </c>
      <c r="G72" s="19" t="s">
        <v>27</v>
      </c>
      <c r="H72" s="20">
        <f t="shared" si="70"/>
        <v>8.5391749821888645</v>
      </c>
      <c r="I72" s="20">
        <f t="shared" si="71"/>
        <v>9.5979767724453602</v>
      </c>
      <c r="J72" s="20">
        <f t="shared" si="67"/>
        <v>8.2387564941122626</v>
      </c>
      <c r="K72" s="34">
        <f t="shared" si="68"/>
        <v>7.9991120419552546</v>
      </c>
      <c r="L72" s="24" t="s">
        <v>27</v>
      </c>
      <c r="M72" s="40">
        <f t="shared" si="62"/>
        <v>415.34249684754786</v>
      </c>
      <c r="N72" s="40">
        <f t="shared" si="63"/>
        <v>-244.26763309098624</v>
      </c>
      <c r="O72" s="41">
        <f t="shared" si="69"/>
        <v>-22.127386974888168</v>
      </c>
      <c r="P72" s="24" t="s">
        <v>27</v>
      </c>
      <c r="Q72" s="48">
        <f t="shared" si="64"/>
        <v>36.103033276535321</v>
      </c>
      <c r="R72" s="48">
        <f t="shared" si="65"/>
        <v>-15.600389520336666</v>
      </c>
      <c r="S72" s="49">
        <f t="shared" si="66"/>
        <v>-1.6743999672539589</v>
      </c>
    </row>
    <row r="73" spans="1:19" ht="15" x14ac:dyDescent="0.25">
      <c r="A73" s="10" t="s">
        <v>8</v>
      </c>
      <c r="B73" s="24" t="s">
        <v>27</v>
      </c>
      <c r="C73" s="20">
        <v>1122.5531818703464</v>
      </c>
      <c r="D73" s="2">
        <v>1271.9803925246752</v>
      </c>
      <c r="E73" s="2">
        <v>1393.4274670303298</v>
      </c>
      <c r="F73" s="21">
        <v>1433.5449655087971</v>
      </c>
      <c r="G73" s="19" t="s">
        <v>27</v>
      </c>
      <c r="H73" s="20">
        <f t="shared" si="70"/>
        <v>8.3322091076304421</v>
      </c>
      <c r="I73" s="20">
        <f t="shared" si="71"/>
        <v>7.7970376148190264</v>
      </c>
      <c r="J73" s="20">
        <f t="shared" si="67"/>
        <v>8.6871057791523381</v>
      </c>
      <c r="K73" s="34">
        <f t="shared" si="68"/>
        <v>8.8250173960056699</v>
      </c>
      <c r="L73" s="24" t="s">
        <v>27</v>
      </c>
      <c r="M73" s="40">
        <f t="shared" si="62"/>
        <v>149.42721065432875</v>
      </c>
      <c r="N73" s="40">
        <f t="shared" si="63"/>
        <v>121.44707450565465</v>
      </c>
      <c r="O73" s="41">
        <f t="shared" si="69"/>
        <v>40.117498478467269</v>
      </c>
      <c r="P73" s="24" t="s">
        <v>27</v>
      </c>
      <c r="Q73" s="48">
        <f t="shared" si="64"/>
        <v>13.311370282284528</v>
      </c>
      <c r="R73" s="48">
        <f t="shared" si="65"/>
        <v>9.5478731605761489</v>
      </c>
      <c r="S73" s="49">
        <f t="shared" si="66"/>
        <v>2.8790517933427573</v>
      </c>
    </row>
    <row r="74" spans="1:19" ht="15" x14ac:dyDescent="0.25">
      <c r="A74" s="10" t="s">
        <v>9</v>
      </c>
      <c r="B74" s="24" t="s">
        <v>27</v>
      </c>
      <c r="C74" s="20">
        <v>1207.5419878166495</v>
      </c>
      <c r="D74" s="2">
        <v>1470.5483089104575</v>
      </c>
      <c r="E74" s="2">
        <v>1453.9086510665463</v>
      </c>
      <c r="F74" s="21">
        <v>1395.154478971069</v>
      </c>
      <c r="G74" s="19" t="s">
        <v>27</v>
      </c>
      <c r="H74" s="20">
        <f t="shared" si="70"/>
        <v>8.9630429196842698</v>
      </c>
      <c r="I74" s="20">
        <f t="shared" si="71"/>
        <v>9.0142273783209443</v>
      </c>
      <c r="J74" s="20">
        <f t="shared" si="67"/>
        <v>9.0641662690612517</v>
      </c>
      <c r="K74" s="34">
        <f t="shared" si="68"/>
        <v>8.5886824921916674</v>
      </c>
      <c r="L74" s="24" t="s">
        <v>27</v>
      </c>
      <c r="M74" s="40">
        <f t="shared" si="62"/>
        <v>263.00632109380808</v>
      </c>
      <c r="N74" s="40">
        <f t="shared" si="63"/>
        <v>-16.639657843911209</v>
      </c>
      <c r="O74" s="41">
        <f t="shared" si="69"/>
        <v>-58.754172095477315</v>
      </c>
      <c r="P74" s="24" t="s">
        <v>27</v>
      </c>
      <c r="Q74" s="48">
        <f t="shared" si="64"/>
        <v>21.780304432258156</v>
      </c>
      <c r="R74" s="48">
        <f t="shared" si="65"/>
        <v>-1.1315274542894604</v>
      </c>
      <c r="S74" s="49">
        <f t="shared" si="66"/>
        <v>-4.0411185429275021</v>
      </c>
    </row>
    <row r="75" spans="1:19" ht="15" x14ac:dyDescent="0.25">
      <c r="A75" s="10" t="s">
        <v>10</v>
      </c>
      <c r="B75" s="24" t="s">
        <v>27</v>
      </c>
      <c r="C75" s="20">
        <v>1199.0659864245401</v>
      </c>
      <c r="D75" s="2">
        <v>1447.0807027163767</v>
      </c>
      <c r="E75" s="2">
        <v>1344.5744308341918</v>
      </c>
      <c r="F75" s="21">
        <v>1369.1801673495609</v>
      </c>
      <c r="G75" s="19" t="s">
        <v>27</v>
      </c>
      <c r="H75" s="20">
        <f t="shared" si="70"/>
        <v>8.9001293605440672</v>
      </c>
      <c r="I75" s="20">
        <f t="shared" si="71"/>
        <v>8.8703746827130914</v>
      </c>
      <c r="J75" s="20">
        <f t="shared" si="67"/>
        <v>8.3825391597120955</v>
      </c>
      <c r="K75" s="34">
        <f t="shared" si="68"/>
        <v>8.4287825536308087</v>
      </c>
      <c r="L75" s="24" t="s">
        <v>27</v>
      </c>
      <c r="M75" s="40">
        <f t="shared" si="62"/>
        <v>248.01471629183652</v>
      </c>
      <c r="N75" s="40">
        <f t="shared" si="63"/>
        <v>-102.50627188218482</v>
      </c>
      <c r="O75" s="41">
        <f t="shared" si="69"/>
        <v>24.605736515369017</v>
      </c>
      <c r="P75" s="24" t="s">
        <v>27</v>
      </c>
      <c r="Q75" s="48">
        <f t="shared" si="64"/>
        <v>20.683992298988009</v>
      </c>
      <c r="R75" s="48">
        <f t="shared" si="65"/>
        <v>-7.0836596528283451</v>
      </c>
      <c r="S75" s="49">
        <f t="shared" si="66"/>
        <v>1.8300018170138266</v>
      </c>
    </row>
    <row r="76" spans="1:19" ht="15" x14ac:dyDescent="0.25">
      <c r="A76" s="10" t="s">
        <v>11</v>
      </c>
      <c r="B76" s="24" t="s">
        <v>27</v>
      </c>
      <c r="C76" s="20">
        <v>1227.9576645400168</v>
      </c>
      <c r="D76" s="2">
        <v>1322.943117352617</v>
      </c>
      <c r="E76" s="2">
        <v>1307.5684374139473</v>
      </c>
      <c r="F76" s="21">
        <v>1351.3917531524921</v>
      </c>
      <c r="G76" s="19" t="s">
        <v>27</v>
      </c>
      <c r="H76" s="20">
        <f t="shared" si="70"/>
        <v>9.114579337094316</v>
      </c>
      <c r="I76" s="20">
        <f t="shared" si="71"/>
        <v>8.1094310170855834</v>
      </c>
      <c r="J76" s="20">
        <f t="shared" si="67"/>
        <v>8.1518310770090849</v>
      </c>
      <c r="K76" s="34">
        <f t="shared" si="68"/>
        <v>8.3192756539426167</v>
      </c>
      <c r="L76" s="24" t="s">
        <v>27</v>
      </c>
      <c r="M76" s="40">
        <f t="shared" si="62"/>
        <v>94.985452812600215</v>
      </c>
      <c r="N76" s="40">
        <f t="shared" si="63"/>
        <v>-15.374679938669715</v>
      </c>
      <c r="O76" s="41">
        <f t="shared" si="69"/>
        <v>43.823315738544807</v>
      </c>
      <c r="P76" s="24" t="s">
        <v>27</v>
      </c>
      <c r="Q76" s="48">
        <f t="shared" si="64"/>
        <v>7.7352384007620456</v>
      </c>
      <c r="R76" s="48">
        <f t="shared" si="65"/>
        <v>-1.1621572943692704</v>
      </c>
      <c r="S76" s="49">
        <f t="shared" si="66"/>
        <v>3.3515122026971378</v>
      </c>
    </row>
    <row r="77" spans="1:19" ht="15" x14ac:dyDescent="0.25">
      <c r="A77" s="10" t="s">
        <v>12</v>
      </c>
      <c r="B77" s="24" t="s">
        <v>27</v>
      </c>
      <c r="C77" s="20">
        <v>1318.9055139422314</v>
      </c>
      <c r="D77" s="2">
        <v>1344.6888841763243</v>
      </c>
      <c r="E77" s="2">
        <v>1471.8442178894522</v>
      </c>
      <c r="F77" s="21">
        <v>1410.013783846932</v>
      </c>
      <c r="G77" s="19" t="s">
        <v>27</v>
      </c>
      <c r="H77" s="20">
        <f t="shared" si="70"/>
        <v>9.7896444577026127</v>
      </c>
      <c r="I77" s="20">
        <f t="shared" si="71"/>
        <v>8.2427291110530501</v>
      </c>
      <c r="J77" s="20">
        <f t="shared" si="67"/>
        <v>9.1759827574585238</v>
      </c>
      <c r="K77" s="34">
        <f t="shared" si="68"/>
        <v>8.680157560764421</v>
      </c>
      <c r="L77" s="24" t="s">
        <v>27</v>
      </c>
      <c r="M77" s="40">
        <f t="shared" si="62"/>
        <v>25.783370234092899</v>
      </c>
      <c r="N77" s="40">
        <f t="shared" si="63"/>
        <v>127.1553337131279</v>
      </c>
      <c r="O77" s="41">
        <f t="shared" si="69"/>
        <v>-61.83043404252021</v>
      </c>
      <c r="P77" s="24" t="s">
        <v>27</v>
      </c>
      <c r="Q77" s="48">
        <f t="shared" si="64"/>
        <v>1.9549065464914195</v>
      </c>
      <c r="R77" s="48">
        <f t="shared" si="65"/>
        <v>9.4561154784153381</v>
      </c>
      <c r="S77" s="49">
        <f t="shared" si="66"/>
        <v>-4.2008816755880414</v>
      </c>
    </row>
    <row r="78" spans="1:19" ht="15" x14ac:dyDescent="0.25">
      <c r="A78" s="10" t="s">
        <v>13</v>
      </c>
      <c r="B78" s="24" t="s">
        <v>27</v>
      </c>
      <c r="C78" s="20">
        <v>1264.4602450528341</v>
      </c>
      <c r="D78" s="2">
        <v>1331.036675053622</v>
      </c>
      <c r="E78" s="2">
        <v>1246.3560167640874</v>
      </c>
      <c r="F78" s="21">
        <v>1271.9227327827814</v>
      </c>
      <c r="G78" s="19" t="s">
        <v>27</v>
      </c>
      <c r="H78" s="20">
        <f t="shared" si="70"/>
        <v>9.3855216307094409</v>
      </c>
      <c r="I78" s="20">
        <f t="shared" si="71"/>
        <v>8.1590432392576488</v>
      </c>
      <c r="J78" s="20">
        <f t="shared" si="67"/>
        <v>7.7702118067096508</v>
      </c>
      <c r="K78" s="34">
        <f t="shared" si="68"/>
        <v>7.8300580123060222</v>
      </c>
      <c r="L78" s="24" t="s">
        <v>27</v>
      </c>
      <c r="M78" s="40">
        <f t="shared" si="62"/>
        <v>66.576430000787923</v>
      </c>
      <c r="N78" s="40">
        <f t="shared" si="63"/>
        <v>-84.680658289534676</v>
      </c>
      <c r="O78" s="41">
        <f t="shared" si="69"/>
        <v>25.566716018694024</v>
      </c>
      <c r="P78" s="24" t="s">
        <v>27</v>
      </c>
      <c r="Q78" s="48">
        <f t="shared" si="64"/>
        <v>5.2652054709720009</v>
      </c>
      <c r="R78" s="48">
        <f t="shared" si="65"/>
        <v>-6.3620078902877131</v>
      </c>
      <c r="S78" s="49">
        <f t="shared" si="66"/>
        <v>2.0513172540437496</v>
      </c>
    </row>
    <row r="79" spans="1:19" ht="15" x14ac:dyDescent="0.25">
      <c r="A79" s="10"/>
      <c r="B79" s="22"/>
      <c r="D79" s="2"/>
      <c r="F79" s="23"/>
      <c r="G79" s="22"/>
      <c r="K79" s="23"/>
      <c r="L79" s="39"/>
      <c r="M79" s="40"/>
      <c r="N79" s="40"/>
      <c r="O79" s="41"/>
      <c r="P79" s="47"/>
      <c r="Q79" s="48"/>
      <c r="R79" s="48"/>
      <c r="S79" s="49"/>
    </row>
    <row r="80" spans="1:19" ht="14.25" x14ac:dyDescent="0.2">
      <c r="A80" s="11" t="s">
        <v>21</v>
      </c>
      <c r="B80" s="17" t="s">
        <v>27</v>
      </c>
      <c r="C80" s="1">
        <f t="shared" ref="C80:F80" si="72">+SUM(C81:C92)</f>
        <v>3381.8006581893142</v>
      </c>
      <c r="D80" s="1">
        <f t="shared" si="72"/>
        <v>4385.7657434782814</v>
      </c>
      <c r="E80" s="1">
        <f t="shared" si="72"/>
        <v>3215.2229251927442</v>
      </c>
      <c r="F80" s="18">
        <f t="shared" si="72"/>
        <v>3396.5637443025003</v>
      </c>
      <c r="G80" s="31" t="s">
        <v>27</v>
      </c>
      <c r="H80" s="32">
        <f t="shared" ref="H80" si="73">+SUM(H81:H92)</f>
        <v>100</v>
      </c>
      <c r="I80" s="32">
        <f>+SUM(I81:I92)</f>
        <v>100</v>
      </c>
      <c r="J80" s="32">
        <f t="shared" ref="J80" si="74">+SUM(J81:J92)</f>
        <v>100</v>
      </c>
      <c r="K80" s="33">
        <f t="shared" ref="K80" si="75">+SUM(K81:K92)</f>
        <v>100</v>
      </c>
      <c r="L80" s="17" t="s">
        <v>27</v>
      </c>
      <c r="M80" s="37">
        <f t="shared" ref="M80:M92" si="76">+D80-C80</f>
        <v>1003.9650852889672</v>
      </c>
      <c r="N80" s="37">
        <f t="shared" ref="N80:N92" si="77">+E80-D80</f>
        <v>-1170.5428182855371</v>
      </c>
      <c r="O80" s="38">
        <f>+F80-E80</f>
        <v>181.34081910975601</v>
      </c>
      <c r="P80" s="17" t="s">
        <v>27</v>
      </c>
      <c r="Q80" s="45">
        <f t="shared" ref="Q80:Q92" si="78">+(D80/C80-1)*100</f>
        <v>29.68729344994896</v>
      </c>
      <c r="R80" s="45">
        <f t="shared" ref="R80:R92" si="79">+(E80/D80-1)*100</f>
        <v>-26.689588244108954</v>
      </c>
      <c r="S80" s="46">
        <f t="shared" ref="S80:S92" si="80">+(F80/E80-1)*100</f>
        <v>5.6400698591960063</v>
      </c>
    </row>
    <row r="81" spans="1:19" ht="15" x14ac:dyDescent="0.25">
      <c r="A81" s="10" t="s">
        <v>2</v>
      </c>
      <c r="B81" s="24" t="s">
        <v>27</v>
      </c>
      <c r="C81" s="20">
        <v>225.86550394639769</v>
      </c>
      <c r="D81" s="3">
        <v>348.30484837055468</v>
      </c>
      <c r="E81" s="3">
        <v>265.34799393933076</v>
      </c>
      <c r="F81" s="25">
        <v>259.27436108590928</v>
      </c>
      <c r="G81" s="19" t="s">
        <v>27</v>
      </c>
      <c r="H81" s="20">
        <f t="shared" ref="H81:K81" si="81">+C81/C$80*100</f>
        <v>6.6788532730173031</v>
      </c>
      <c r="I81" s="20">
        <f t="shared" ref="I81:I92" si="82">+D81/D$80*100</f>
        <v>7.9417111798205529</v>
      </c>
      <c r="J81" s="20">
        <f t="shared" si="81"/>
        <v>8.2528645793175848</v>
      </c>
      <c r="K81" s="34">
        <f t="shared" si="81"/>
        <v>7.6334313324996188</v>
      </c>
      <c r="L81" s="24" t="s">
        <v>27</v>
      </c>
      <c r="M81" s="40">
        <f t="shared" si="76"/>
        <v>122.43934442415699</v>
      </c>
      <c r="N81" s="40">
        <f t="shared" si="77"/>
        <v>-82.956854431223917</v>
      </c>
      <c r="O81" s="41">
        <f t="shared" ref="O81:O92" si="83">+F81-E81</f>
        <v>-6.0736328534214863</v>
      </c>
      <c r="P81" s="24" t="s">
        <v>27</v>
      </c>
      <c r="Q81" s="48">
        <f t="shared" si="78"/>
        <v>54.208961654106446</v>
      </c>
      <c r="R81" s="48">
        <f t="shared" si="79"/>
        <v>-23.817312569524663</v>
      </c>
      <c r="S81" s="49">
        <f t="shared" si="80"/>
        <v>-2.2889311365248743</v>
      </c>
    </row>
    <row r="82" spans="1:19" ht="15" x14ac:dyDescent="0.25">
      <c r="A82" s="10" t="s">
        <v>3</v>
      </c>
      <c r="B82" s="24" t="s">
        <v>27</v>
      </c>
      <c r="C82" s="20">
        <v>236.75262382981049</v>
      </c>
      <c r="D82" s="3">
        <v>333.84887236422639</v>
      </c>
      <c r="E82" s="3">
        <v>253.28068951794995</v>
      </c>
      <c r="F82" s="25">
        <v>263.67109511766114</v>
      </c>
      <c r="G82" s="19" t="s">
        <v>27</v>
      </c>
      <c r="H82" s="20">
        <f t="shared" ref="H82:H92" si="84">+C82/C$80*100</f>
        <v>7.0007859054759525</v>
      </c>
      <c r="I82" s="20">
        <f t="shared" si="82"/>
        <v>7.6120999590702283</v>
      </c>
      <c r="J82" s="20">
        <f t="shared" ref="J82:J92" si="85">+E82/E$80*100</f>
        <v>7.8775467645922692</v>
      </c>
      <c r="K82" s="34">
        <f t="shared" ref="K82:K92" si="86">+F82/F$80*100</f>
        <v>7.7628778661949474</v>
      </c>
      <c r="L82" s="24" t="s">
        <v>27</v>
      </c>
      <c r="M82" s="40">
        <f t="shared" si="76"/>
        <v>97.096248534415906</v>
      </c>
      <c r="N82" s="40">
        <f t="shared" si="77"/>
        <v>-80.568182846276443</v>
      </c>
      <c r="O82" s="41">
        <f t="shared" si="83"/>
        <v>10.390405599711187</v>
      </c>
      <c r="P82" s="24" t="s">
        <v>27</v>
      </c>
      <c r="Q82" s="48">
        <f t="shared" si="78"/>
        <v>41.011688472020282</v>
      </c>
      <c r="R82" s="48">
        <f t="shared" si="79"/>
        <v>-24.133130142304992</v>
      </c>
      <c r="S82" s="49">
        <f t="shared" si="80"/>
        <v>4.1023283770612151</v>
      </c>
    </row>
    <row r="83" spans="1:19" ht="15" x14ac:dyDescent="0.25">
      <c r="A83" s="10" t="s">
        <v>4</v>
      </c>
      <c r="B83" s="24" t="s">
        <v>27</v>
      </c>
      <c r="C83" s="20">
        <v>280.16904601503751</v>
      </c>
      <c r="D83" s="3">
        <v>396.28788694160511</v>
      </c>
      <c r="E83" s="3">
        <v>295.07493501089971</v>
      </c>
      <c r="F83" s="25">
        <v>260.10232586575722</v>
      </c>
      <c r="G83" s="19" t="s">
        <v>27</v>
      </c>
      <c r="H83" s="20">
        <f t="shared" si="84"/>
        <v>8.2846114934830553</v>
      </c>
      <c r="I83" s="20">
        <f t="shared" si="82"/>
        <v>9.0357741411723342</v>
      </c>
      <c r="J83" s="20">
        <f t="shared" si="85"/>
        <v>9.177433163307354</v>
      </c>
      <c r="K83" s="34">
        <f t="shared" si="86"/>
        <v>7.6578078742688351</v>
      </c>
      <c r="L83" s="24" t="s">
        <v>27</v>
      </c>
      <c r="M83" s="40">
        <f t="shared" si="76"/>
        <v>116.1188409265676</v>
      </c>
      <c r="N83" s="40">
        <f t="shared" si="77"/>
        <v>-101.2129519307054</v>
      </c>
      <c r="O83" s="41">
        <f t="shared" si="83"/>
        <v>-34.972609145142485</v>
      </c>
      <c r="P83" s="24" t="s">
        <v>27</v>
      </c>
      <c r="Q83" s="48">
        <f t="shared" si="78"/>
        <v>41.445992188707081</v>
      </c>
      <c r="R83" s="48">
        <f t="shared" si="79"/>
        <v>-25.540258803221917</v>
      </c>
      <c r="S83" s="49">
        <f t="shared" si="80"/>
        <v>-11.85211110657387</v>
      </c>
    </row>
    <row r="84" spans="1:19" ht="15" x14ac:dyDescent="0.25">
      <c r="A84" s="10" t="s">
        <v>5</v>
      </c>
      <c r="B84" s="24" t="s">
        <v>27</v>
      </c>
      <c r="C84" s="20">
        <v>281.78506470110847</v>
      </c>
      <c r="D84" s="3">
        <v>356.57322791137176</v>
      </c>
      <c r="E84" s="3">
        <v>231.98621147409378</v>
      </c>
      <c r="F84" s="25">
        <v>290.04852838287957</v>
      </c>
      <c r="G84" s="19" t="s">
        <v>27</v>
      </c>
      <c r="H84" s="20">
        <f t="shared" si="84"/>
        <v>8.332397239876995</v>
      </c>
      <c r="I84" s="20">
        <f t="shared" si="82"/>
        <v>8.1302387944819685</v>
      </c>
      <c r="J84" s="20">
        <f t="shared" si="85"/>
        <v>7.21524500389617</v>
      </c>
      <c r="K84" s="34">
        <f t="shared" si="86"/>
        <v>8.5394695998099799</v>
      </c>
      <c r="L84" s="24" t="s">
        <v>27</v>
      </c>
      <c r="M84" s="40">
        <f t="shared" si="76"/>
        <v>74.788163210263292</v>
      </c>
      <c r="N84" s="40">
        <f t="shared" si="77"/>
        <v>-124.58701643727798</v>
      </c>
      <c r="O84" s="41">
        <f t="shared" si="83"/>
        <v>58.062316908785789</v>
      </c>
      <c r="P84" s="24" t="s">
        <v>27</v>
      </c>
      <c r="Q84" s="48">
        <f t="shared" si="78"/>
        <v>26.540854210847421</v>
      </c>
      <c r="R84" s="48">
        <f t="shared" si="79"/>
        <v>-34.940092717293055</v>
      </c>
      <c r="S84" s="49">
        <f t="shared" si="80"/>
        <v>25.028348253908916</v>
      </c>
    </row>
    <row r="85" spans="1:19" ht="15" x14ac:dyDescent="0.25">
      <c r="A85" s="10" t="s">
        <v>6</v>
      </c>
      <c r="B85" s="24" t="s">
        <v>27</v>
      </c>
      <c r="C85" s="20">
        <v>313.15260521472294</v>
      </c>
      <c r="D85" s="3">
        <v>424.85387647350416</v>
      </c>
      <c r="E85" s="3">
        <v>286.65849760882031</v>
      </c>
      <c r="F85" s="25">
        <v>316.73397948421615</v>
      </c>
      <c r="G85" s="19" t="s">
        <v>27</v>
      </c>
      <c r="H85" s="20">
        <f t="shared" si="84"/>
        <v>9.2599368462596274</v>
      </c>
      <c r="I85" s="20">
        <f t="shared" si="82"/>
        <v>9.6871082799000412</v>
      </c>
      <c r="J85" s="20">
        <f t="shared" si="85"/>
        <v>8.9156647697028948</v>
      </c>
      <c r="K85" s="34">
        <f t="shared" si="86"/>
        <v>9.3251298467610209</v>
      </c>
      <c r="L85" s="24" t="s">
        <v>27</v>
      </c>
      <c r="M85" s="40">
        <f t="shared" si="76"/>
        <v>111.70127125878122</v>
      </c>
      <c r="N85" s="40">
        <f t="shared" si="77"/>
        <v>-138.19537886468385</v>
      </c>
      <c r="O85" s="41">
        <f t="shared" si="83"/>
        <v>30.075481875395838</v>
      </c>
      <c r="P85" s="24" t="s">
        <v>27</v>
      </c>
      <c r="Q85" s="48">
        <f t="shared" si="78"/>
        <v>35.669916008583002</v>
      </c>
      <c r="R85" s="48">
        <f t="shared" si="79"/>
        <v>-32.52774342363859</v>
      </c>
      <c r="S85" s="49">
        <f t="shared" si="80"/>
        <v>10.491746146118942</v>
      </c>
    </row>
    <row r="86" spans="1:19" ht="15" x14ac:dyDescent="0.25">
      <c r="A86" s="10" t="s">
        <v>7</v>
      </c>
      <c r="B86" s="24" t="s">
        <v>27</v>
      </c>
      <c r="C86" s="20">
        <v>293.71833339157536</v>
      </c>
      <c r="D86" s="3">
        <v>401.92811119182596</v>
      </c>
      <c r="E86" s="3">
        <v>286.78224005069023</v>
      </c>
      <c r="F86" s="25">
        <v>282.42467554377691</v>
      </c>
      <c r="G86" s="19" t="s">
        <v>27</v>
      </c>
      <c r="H86" s="20">
        <f t="shared" si="84"/>
        <v>8.6852645403658482</v>
      </c>
      <c r="I86" s="20">
        <f t="shared" si="82"/>
        <v>9.1643770940000806</v>
      </c>
      <c r="J86" s="20">
        <f t="shared" si="85"/>
        <v>8.9195134123864328</v>
      </c>
      <c r="K86" s="34">
        <f t="shared" si="86"/>
        <v>8.3150117826442873</v>
      </c>
      <c r="L86" s="24" t="s">
        <v>27</v>
      </c>
      <c r="M86" s="40">
        <f t="shared" si="76"/>
        <v>108.20977780025061</v>
      </c>
      <c r="N86" s="40">
        <f t="shared" si="77"/>
        <v>-115.14587114113573</v>
      </c>
      <c r="O86" s="41">
        <f t="shared" si="83"/>
        <v>-4.3575645069133202</v>
      </c>
      <c r="P86" s="24" t="s">
        <v>27</v>
      </c>
      <c r="Q86" s="48">
        <f t="shared" si="78"/>
        <v>36.841342707739308</v>
      </c>
      <c r="R86" s="48">
        <f t="shared" si="79"/>
        <v>-28.648374655780351</v>
      </c>
      <c r="S86" s="49">
        <f t="shared" si="80"/>
        <v>-1.5194680486989354</v>
      </c>
    </row>
    <row r="87" spans="1:19" ht="15" x14ac:dyDescent="0.25">
      <c r="A87" s="10" t="s">
        <v>8</v>
      </c>
      <c r="B87" s="24" t="s">
        <v>27</v>
      </c>
      <c r="C87" s="20">
        <v>285.9446740755364</v>
      </c>
      <c r="D87" s="3">
        <v>406.37790518888715</v>
      </c>
      <c r="E87" s="3">
        <v>277.50189180131071</v>
      </c>
      <c r="F87" s="25">
        <v>299.73917106293783</v>
      </c>
      <c r="G87" s="19" t="s">
        <v>27</v>
      </c>
      <c r="H87" s="20">
        <f t="shared" si="84"/>
        <v>8.4553970791595123</v>
      </c>
      <c r="I87" s="20">
        <f t="shared" si="82"/>
        <v>9.2658370044770155</v>
      </c>
      <c r="J87" s="20">
        <f t="shared" si="85"/>
        <v>8.6308756269108535</v>
      </c>
      <c r="K87" s="34">
        <f t="shared" si="86"/>
        <v>8.8247768517734855</v>
      </c>
      <c r="L87" s="24" t="s">
        <v>27</v>
      </c>
      <c r="M87" s="40">
        <f t="shared" si="76"/>
        <v>120.43323111335076</v>
      </c>
      <c r="N87" s="40">
        <f t="shared" si="77"/>
        <v>-128.87601338757645</v>
      </c>
      <c r="O87" s="41">
        <f t="shared" si="83"/>
        <v>22.237279261627123</v>
      </c>
      <c r="P87" s="24" t="s">
        <v>27</v>
      </c>
      <c r="Q87" s="48">
        <f t="shared" si="78"/>
        <v>42.117668917147434</v>
      </c>
      <c r="R87" s="48">
        <f t="shared" si="79"/>
        <v>-31.713341631522518</v>
      </c>
      <c r="S87" s="49">
        <f t="shared" si="80"/>
        <v>8.0133793385267715</v>
      </c>
    </row>
    <row r="88" spans="1:19" ht="15" x14ac:dyDescent="0.25">
      <c r="A88" s="10" t="s">
        <v>9</v>
      </c>
      <c r="B88" s="24" t="s">
        <v>27</v>
      </c>
      <c r="C88" s="20">
        <v>296.1207836489329</v>
      </c>
      <c r="D88" s="3">
        <v>464.23112027183919</v>
      </c>
      <c r="E88" s="3">
        <v>320.27377238066231</v>
      </c>
      <c r="F88" s="25">
        <v>289.94283899709711</v>
      </c>
      <c r="G88" s="19" t="s">
        <v>27</v>
      </c>
      <c r="H88" s="20">
        <f t="shared" si="84"/>
        <v>8.7563051042601092</v>
      </c>
      <c r="I88" s="20">
        <f t="shared" si="82"/>
        <v>10.584950209941328</v>
      </c>
      <c r="J88" s="20">
        <f t="shared" si="85"/>
        <v>9.961168473612533</v>
      </c>
      <c r="K88" s="34">
        <f t="shared" si="86"/>
        <v>8.5363579436262924</v>
      </c>
      <c r="L88" s="24" t="s">
        <v>27</v>
      </c>
      <c r="M88" s="40">
        <f t="shared" si="76"/>
        <v>168.11033662290629</v>
      </c>
      <c r="N88" s="40">
        <f t="shared" si="77"/>
        <v>-143.95734789117688</v>
      </c>
      <c r="O88" s="41">
        <f t="shared" si="83"/>
        <v>-30.330933383565196</v>
      </c>
      <c r="P88" s="24" t="s">
        <v>27</v>
      </c>
      <c r="Q88" s="48">
        <f t="shared" si="78"/>
        <v>56.770867127722504</v>
      </c>
      <c r="R88" s="48">
        <f t="shared" si="79"/>
        <v>-31.009844365211869</v>
      </c>
      <c r="S88" s="49">
        <f t="shared" si="80"/>
        <v>-9.4703144619395445</v>
      </c>
    </row>
    <row r="89" spans="1:19" ht="15" x14ac:dyDescent="0.25">
      <c r="A89" s="10" t="s">
        <v>10</v>
      </c>
      <c r="B89" s="24" t="s">
        <v>27</v>
      </c>
      <c r="C89" s="20">
        <v>304.40599362133935</v>
      </c>
      <c r="D89" s="3">
        <v>364.60975329856808</v>
      </c>
      <c r="E89" s="3">
        <v>265.39843013986729</v>
      </c>
      <c r="F89" s="25">
        <v>306.82112566367954</v>
      </c>
      <c r="G89" s="19" t="s">
        <v>27</v>
      </c>
      <c r="H89" s="20">
        <f t="shared" si="84"/>
        <v>9.0012991417514421</v>
      </c>
      <c r="I89" s="20">
        <f t="shared" si="82"/>
        <v>8.31347989437762</v>
      </c>
      <c r="J89" s="20">
        <f t="shared" si="85"/>
        <v>8.2544332481691711</v>
      </c>
      <c r="K89" s="34">
        <f t="shared" si="86"/>
        <v>9.0332803610222445</v>
      </c>
      <c r="L89" s="24" t="s">
        <v>27</v>
      </c>
      <c r="M89" s="40">
        <f t="shared" si="76"/>
        <v>60.203759677228732</v>
      </c>
      <c r="N89" s="40">
        <f t="shared" si="77"/>
        <v>-99.211323158700793</v>
      </c>
      <c r="O89" s="41">
        <f t="shared" si="83"/>
        <v>41.422695523812251</v>
      </c>
      <c r="P89" s="24" t="s">
        <v>27</v>
      </c>
      <c r="Q89" s="48">
        <f t="shared" si="78"/>
        <v>19.777455417687406</v>
      </c>
      <c r="R89" s="48">
        <f t="shared" si="79"/>
        <v>-27.210276812715861</v>
      </c>
      <c r="S89" s="49">
        <f t="shared" si="80"/>
        <v>15.607739466274207</v>
      </c>
    </row>
    <row r="90" spans="1:19" ht="15" x14ac:dyDescent="0.25">
      <c r="A90" s="10" t="s">
        <v>11</v>
      </c>
      <c r="B90" s="24" t="s">
        <v>27</v>
      </c>
      <c r="C90" s="20">
        <v>304.59817348051115</v>
      </c>
      <c r="D90" s="3">
        <v>348.96913051791154</v>
      </c>
      <c r="E90" s="3">
        <v>276.58861157029543</v>
      </c>
      <c r="F90" s="25">
        <v>345.19227700467053</v>
      </c>
      <c r="G90" s="19" t="s">
        <v>27</v>
      </c>
      <c r="H90" s="20">
        <f t="shared" si="84"/>
        <v>9.0069819089691503</v>
      </c>
      <c r="I90" s="20">
        <f t="shared" si="82"/>
        <v>7.9568575005820916</v>
      </c>
      <c r="J90" s="20">
        <f t="shared" si="85"/>
        <v>8.6024707463702423</v>
      </c>
      <c r="K90" s="34">
        <f t="shared" si="86"/>
        <v>10.16298538732584</v>
      </c>
      <c r="L90" s="24" t="s">
        <v>27</v>
      </c>
      <c r="M90" s="40">
        <f t="shared" si="76"/>
        <v>44.370957037400387</v>
      </c>
      <c r="N90" s="40">
        <f t="shared" si="77"/>
        <v>-72.38051894761611</v>
      </c>
      <c r="O90" s="41">
        <f t="shared" si="83"/>
        <v>68.603665434375102</v>
      </c>
      <c r="P90" s="24" t="s">
        <v>27</v>
      </c>
      <c r="Q90" s="48">
        <f t="shared" si="78"/>
        <v>14.56704632545649</v>
      </c>
      <c r="R90" s="48">
        <f t="shared" si="79"/>
        <v>-20.741238298125353</v>
      </c>
      <c r="S90" s="49">
        <f t="shared" si="80"/>
        <v>24.803503313056474</v>
      </c>
    </row>
    <row r="91" spans="1:19" ht="15" x14ac:dyDescent="0.25">
      <c r="A91" s="10" t="s">
        <v>12</v>
      </c>
      <c r="B91" s="24" t="s">
        <v>27</v>
      </c>
      <c r="C91" s="20">
        <v>303.57457632598863</v>
      </c>
      <c r="D91" s="3">
        <v>305.96638956950113</v>
      </c>
      <c r="E91" s="3">
        <v>253.01703999554513</v>
      </c>
      <c r="F91" s="25">
        <v>259.15045518336899</v>
      </c>
      <c r="G91" s="19" t="s">
        <v>27</v>
      </c>
      <c r="H91" s="20">
        <f t="shared" si="84"/>
        <v>8.9767140943348416</v>
      </c>
      <c r="I91" s="20">
        <f t="shared" si="82"/>
        <v>6.9763504816571436</v>
      </c>
      <c r="J91" s="20">
        <f t="shared" si="85"/>
        <v>7.8693467259467687</v>
      </c>
      <c r="K91" s="34">
        <f t="shared" si="86"/>
        <v>7.6297833543703062</v>
      </c>
      <c r="L91" s="24" t="s">
        <v>27</v>
      </c>
      <c r="M91" s="40">
        <f t="shared" si="76"/>
        <v>2.3918132435125017</v>
      </c>
      <c r="N91" s="40">
        <f t="shared" si="77"/>
        <v>-52.949349573955999</v>
      </c>
      <c r="O91" s="41">
        <f t="shared" si="83"/>
        <v>6.1334151878238572</v>
      </c>
      <c r="P91" s="24" t="s">
        <v>27</v>
      </c>
      <c r="Q91" s="48">
        <f t="shared" si="78"/>
        <v>0.78788325177272522</v>
      </c>
      <c r="R91" s="48">
        <f t="shared" si="79"/>
        <v>-17.305609824809988</v>
      </c>
      <c r="S91" s="49">
        <f t="shared" si="80"/>
        <v>2.4241115096168331</v>
      </c>
    </row>
    <row r="92" spans="1:19" ht="15" x14ac:dyDescent="0.25">
      <c r="A92" s="10" t="s">
        <v>13</v>
      </c>
      <c r="B92" s="24" t="s">
        <v>27</v>
      </c>
      <c r="C92" s="20">
        <v>255.71327993835325</v>
      </c>
      <c r="D92" s="3">
        <v>233.81462137848592</v>
      </c>
      <c r="E92" s="3">
        <v>203.312611703279</v>
      </c>
      <c r="F92" s="25">
        <v>223.46291091054593</v>
      </c>
      <c r="G92" s="19" t="s">
        <v>27</v>
      </c>
      <c r="H92" s="20">
        <f t="shared" si="84"/>
        <v>7.5614533730461631</v>
      </c>
      <c r="I92" s="20">
        <f t="shared" si="82"/>
        <v>5.3312154605195863</v>
      </c>
      <c r="J92" s="20">
        <f t="shared" si="85"/>
        <v>6.3234374857877373</v>
      </c>
      <c r="K92" s="34">
        <f t="shared" si="86"/>
        <v>6.5790877997031396</v>
      </c>
      <c r="L92" s="24" t="s">
        <v>27</v>
      </c>
      <c r="M92" s="40">
        <f t="shared" si="76"/>
        <v>-21.898658559867329</v>
      </c>
      <c r="N92" s="40">
        <f t="shared" si="77"/>
        <v>-30.502009675206921</v>
      </c>
      <c r="O92" s="41">
        <f t="shared" si="83"/>
        <v>20.150299207266926</v>
      </c>
      <c r="P92" s="24" t="s">
        <v>27</v>
      </c>
      <c r="Q92" s="48">
        <f t="shared" si="78"/>
        <v>-8.5637549075068051</v>
      </c>
      <c r="R92" s="48">
        <f t="shared" si="79"/>
        <v>-13.045381634124576</v>
      </c>
      <c r="S92" s="49">
        <f t="shared" si="80"/>
        <v>9.910993242600675</v>
      </c>
    </row>
    <row r="93" spans="1:19" ht="15" x14ac:dyDescent="0.25">
      <c r="A93" s="10"/>
      <c r="B93" s="22"/>
      <c r="D93" s="3"/>
      <c r="F93" s="23"/>
      <c r="G93" s="22"/>
      <c r="K93" s="23"/>
      <c r="L93" s="39"/>
      <c r="M93" s="40"/>
      <c r="N93" s="40"/>
      <c r="O93" s="41"/>
      <c r="P93" s="47"/>
      <c r="Q93" s="48"/>
      <c r="R93" s="48"/>
      <c r="S93" s="49"/>
    </row>
    <row r="94" spans="1:19" x14ac:dyDescent="0.2">
      <c r="A94" s="8"/>
      <c r="B94" s="22"/>
      <c r="D94" s="26"/>
      <c r="F94" s="23"/>
      <c r="G94" s="22"/>
      <c r="K94" s="23"/>
      <c r="L94" s="39"/>
      <c r="M94" s="40"/>
      <c r="N94" s="40"/>
      <c r="O94" s="41"/>
      <c r="P94" s="47"/>
      <c r="Q94" s="48"/>
      <c r="R94" s="48"/>
      <c r="S94" s="49"/>
    </row>
    <row r="95" spans="1:19" ht="14.25" x14ac:dyDescent="0.2">
      <c r="A95" s="12" t="s">
        <v>22</v>
      </c>
      <c r="B95" s="17">
        <f>+SUM(B96:B107)</f>
        <v>-4710.5865718687655</v>
      </c>
      <c r="C95" s="1">
        <f t="shared" ref="C95:F95" si="87">+SUM(C96:C107)</f>
        <v>-6640.9117346378234</v>
      </c>
      <c r="D95" s="1">
        <f t="shared" si="87"/>
        <v>-8452.5031353668874</v>
      </c>
      <c r="E95" s="1">
        <f t="shared" si="87"/>
        <v>-7907.202303934303</v>
      </c>
      <c r="F95" s="18">
        <f t="shared" si="87"/>
        <v>-8593.5230198988465</v>
      </c>
      <c r="G95" s="31">
        <f>+SUM(G96:G107)</f>
        <v>100</v>
      </c>
      <c r="H95" s="32">
        <f t="shared" ref="H95" si="88">+SUM(H96:H107)</f>
        <v>100</v>
      </c>
      <c r="I95" s="32">
        <f>+SUM(I96:I107)</f>
        <v>100</v>
      </c>
      <c r="J95" s="32">
        <f t="shared" ref="J95" si="89">+SUM(J96:J107)</f>
        <v>100.00000000000001</v>
      </c>
      <c r="K95" s="33">
        <f t="shared" ref="K95" si="90">+SUM(K96:K107)</f>
        <v>100</v>
      </c>
      <c r="L95" s="36">
        <f>+C95-B95</f>
        <v>-1930.3251627690579</v>
      </c>
      <c r="M95" s="37">
        <f t="shared" ref="M95:M107" si="91">+D95-C95</f>
        <v>-1811.5914007290639</v>
      </c>
      <c r="N95" s="37">
        <f t="shared" ref="N95:N107" si="92">+E95-D95</f>
        <v>545.30083143258435</v>
      </c>
      <c r="O95" s="38">
        <f>+F95-E95</f>
        <v>-686.32071596454352</v>
      </c>
      <c r="P95" s="44">
        <f>+(C95/B95-1)*100</f>
        <v>40.978445748068836</v>
      </c>
      <c r="Q95" s="45">
        <f t="shared" ref="Q95:Q107" si="93">+(D95/C95-1)*100</f>
        <v>27.279257323661188</v>
      </c>
      <c r="R95" s="45">
        <f t="shared" ref="R95:R107" si="94">+(E95/D95-1)*100</f>
        <v>-6.451353199159926</v>
      </c>
      <c r="S95" s="46">
        <f t="shared" ref="S95:S107" si="95">+(F95/E95-1)*100</f>
        <v>8.6796908638983261</v>
      </c>
    </row>
    <row r="96" spans="1:19" ht="15" x14ac:dyDescent="0.25">
      <c r="A96" s="10" t="s">
        <v>2</v>
      </c>
      <c r="B96" s="19">
        <v>-456.41184136936261</v>
      </c>
      <c r="C96" s="20">
        <v>-362.06512920142097</v>
      </c>
      <c r="D96" s="2">
        <v>-615.32933980388657</v>
      </c>
      <c r="E96" s="2">
        <v>-699.13355715127273</v>
      </c>
      <c r="F96" s="21">
        <v>-696.836120237513</v>
      </c>
      <c r="G96" s="19">
        <f>+B96/B$95*100</f>
        <v>9.6890659879815484</v>
      </c>
      <c r="H96" s="20">
        <f t="shared" ref="H96:K96" si="96">+C96/C$95*100</f>
        <v>5.4520394739317668</v>
      </c>
      <c r="I96" s="20">
        <f t="shared" ref="I96:I107" si="97">+D96/D$95*100</f>
        <v>7.2798475191240222</v>
      </c>
      <c r="J96" s="20">
        <f t="shared" si="96"/>
        <v>8.8417309976173524</v>
      </c>
      <c r="K96" s="34">
        <f t="shared" si="96"/>
        <v>8.1088526629176982</v>
      </c>
      <c r="L96" s="39">
        <f t="shared" ref="L96:L107" si="98">+C96-B96</f>
        <v>94.346712167941632</v>
      </c>
      <c r="M96" s="40">
        <f t="shared" si="91"/>
        <v>-253.2642106024656</v>
      </c>
      <c r="N96" s="40">
        <f t="shared" si="92"/>
        <v>-83.804217347386157</v>
      </c>
      <c r="O96" s="41">
        <f t="shared" ref="O96:O107" si="99">+F96-E96</f>
        <v>2.297436913759725</v>
      </c>
      <c r="P96" s="47">
        <f t="shared" ref="P96:P107" si="100">+(C96/B96-1)*100</f>
        <v>-20.67139885873145</v>
      </c>
      <c r="Q96" s="48">
        <f t="shared" si="93"/>
        <v>69.949904085232092</v>
      </c>
      <c r="R96" s="48">
        <f t="shared" si="94"/>
        <v>13.619408652624232</v>
      </c>
      <c r="S96" s="49">
        <f t="shared" si="95"/>
        <v>-0.32861202130262113</v>
      </c>
    </row>
    <row r="97" spans="1:19" ht="15" x14ac:dyDescent="0.25">
      <c r="A97" s="10" t="s">
        <v>3</v>
      </c>
      <c r="B97" s="19">
        <v>-393.94822506383969</v>
      </c>
      <c r="C97" s="20">
        <v>-389.53096875664897</v>
      </c>
      <c r="D97" s="2">
        <v>-555.31295107313451</v>
      </c>
      <c r="E97" s="2">
        <v>-489.25487368975803</v>
      </c>
      <c r="F97" s="21">
        <v>-497.88539155251544</v>
      </c>
      <c r="G97" s="19">
        <f t="shared" ref="G97:G107" si="101">+B97/B$95*100</f>
        <v>8.3630396990571416</v>
      </c>
      <c r="H97" s="20">
        <f t="shared" ref="H97:H107" si="102">+C97/C$95*100</f>
        <v>5.8656248467348879</v>
      </c>
      <c r="I97" s="20">
        <f t="shared" si="97"/>
        <v>6.5698047333410514</v>
      </c>
      <c r="J97" s="20">
        <f t="shared" ref="J97:J107" si="103">+E97/E$95*100</f>
        <v>6.1874586596364765</v>
      </c>
      <c r="K97" s="34">
        <f t="shared" ref="K97:K107" si="104">+F97/F$95*100</f>
        <v>5.7937284906275384</v>
      </c>
      <c r="L97" s="39">
        <f t="shared" si="98"/>
        <v>4.4172563071907121</v>
      </c>
      <c r="M97" s="40">
        <f t="shared" si="91"/>
        <v>-165.78198231648554</v>
      </c>
      <c r="N97" s="40">
        <f t="shared" si="92"/>
        <v>66.058077383376485</v>
      </c>
      <c r="O97" s="41">
        <f t="shared" si="99"/>
        <v>-8.6305178627574151</v>
      </c>
      <c r="P97" s="47">
        <f t="shared" si="100"/>
        <v>-1.1212783879086863</v>
      </c>
      <c r="Q97" s="48">
        <f t="shared" si="93"/>
        <v>42.559384391348409</v>
      </c>
      <c r="R97" s="48">
        <f t="shared" si="94"/>
        <v>-11.895648616824117</v>
      </c>
      <c r="S97" s="49">
        <f t="shared" si="95"/>
        <v>1.7640126500262809</v>
      </c>
    </row>
    <row r="98" spans="1:19" ht="15" x14ac:dyDescent="0.25">
      <c r="A98" s="10" t="s">
        <v>4</v>
      </c>
      <c r="B98" s="19">
        <v>-317.68368702593693</v>
      </c>
      <c r="C98" s="20">
        <v>-423.80287902225666</v>
      </c>
      <c r="D98" s="2">
        <v>-711.73831972753601</v>
      </c>
      <c r="E98" s="2">
        <v>-571.55781069959994</v>
      </c>
      <c r="F98" s="21">
        <v>-619.28143667530662</v>
      </c>
      <c r="G98" s="19">
        <f t="shared" si="101"/>
        <v>6.7440366964725298</v>
      </c>
      <c r="H98" s="20">
        <f t="shared" si="102"/>
        <v>6.3816972120224937</v>
      </c>
      <c r="I98" s="20">
        <f t="shared" si="97"/>
        <v>8.4204443148856924</v>
      </c>
      <c r="J98" s="20">
        <f t="shared" si="103"/>
        <v>7.2283190530640145</v>
      </c>
      <c r="K98" s="34">
        <f t="shared" si="104"/>
        <v>7.2063743268194109</v>
      </c>
      <c r="L98" s="39">
        <f t="shared" si="98"/>
        <v>-106.11919199631973</v>
      </c>
      <c r="M98" s="40">
        <f t="shared" si="91"/>
        <v>-287.93544070527935</v>
      </c>
      <c r="N98" s="40">
        <f t="shared" si="92"/>
        <v>140.18050902793607</v>
      </c>
      <c r="O98" s="41">
        <f t="shared" si="99"/>
        <v>-47.723625975706682</v>
      </c>
      <c r="P98" s="47">
        <f t="shared" si="100"/>
        <v>33.404041922887814</v>
      </c>
      <c r="Q98" s="48">
        <f t="shared" si="93"/>
        <v>67.940888313351451</v>
      </c>
      <c r="R98" s="48">
        <f t="shared" si="94"/>
        <v>-19.695512401467894</v>
      </c>
      <c r="S98" s="49">
        <f t="shared" si="95"/>
        <v>8.3497460943262816</v>
      </c>
    </row>
    <row r="99" spans="1:19" ht="15" x14ac:dyDescent="0.25">
      <c r="A99" s="10" t="s">
        <v>5</v>
      </c>
      <c r="B99" s="19">
        <v>-247.12342163660617</v>
      </c>
      <c r="C99" s="20">
        <v>-450.21152898489862</v>
      </c>
      <c r="D99" s="2">
        <v>-580.12024950800912</v>
      </c>
      <c r="E99" s="2">
        <v>-491.52036027784493</v>
      </c>
      <c r="F99" s="21">
        <v>-753.99383769589781</v>
      </c>
      <c r="G99" s="19">
        <f t="shared" si="101"/>
        <v>5.2461284357325439</v>
      </c>
      <c r="H99" s="20">
        <f t="shared" si="102"/>
        <v>6.7793632406929119</v>
      </c>
      <c r="I99" s="20">
        <f t="shared" si="97"/>
        <v>6.8632952891868824</v>
      </c>
      <c r="J99" s="20">
        <f t="shared" si="103"/>
        <v>6.216109584464335</v>
      </c>
      <c r="K99" s="34">
        <f t="shared" si="104"/>
        <v>8.7739782153370314</v>
      </c>
      <c r="L99" s="39">
        <f t="shared" si="98"/>
        <v>-203.08810734829245</v>
      </c>
      <c r="M99" s="40">
        <f t="shared" si="91"/>
        <v>-129.9087205231105</v>
      </c>
      <c r="N99" s="40">
        <f t="shared" si="92"/>
        <v>88.599889230164194</v>
      </c>
      <c r="O99" s="41">
        <f t="shared" si="99"/>
        <v>-262.47347741805288</v>
      </c>
      <c r="P99" s="47">
        <f t="shared" si="100"/>
        <v>82.180841461046356</v>
      </c>
      <c r="Q99" s="48">
        <f t="shared" si="93"/>
        <v>28.855040832921009</v>
      </c>
      <c r="R99" s="48">
        <f t="shared" si="94"/>
        <v>-15.272676536511931</v>
      </c>
      <c r="S99" s="49">
        <f t="shared" si="95"/>
        <v>53.400326543885754</v>
      </c>
    </row>
    <row r="100" spans="1:19" ht="15" x14ac:dyDescent="0.25">
      <c r="A100" s="10" t="s">
        <v>6</v>
      </c>
      <c r="B100" s="19">
        <v>-222.58611329730167</v>
      </c>
      <c r="C100" s="20">
        <v>-550.395142253838</v>
      </c>
      <c r="D100" s="2">
        <v>-720.54131313660696</v>
      </c>
      <c r="E100" s="2">
        <v>-577.65500953322839</v>
      </c>
      <c r="F100" s="21">
        <v>-679.13107957992975</v>
      </c>
      <c r="G100" s="19">
        <f t="shared" si="101"/>
        <v>4.7252313464859679</v>
      </c>
      <c r="H100" s="20">
        <f t="shared" si="102"/>
        <v>8.2879454545838041</v>
      </c>
      <c r="I100" s="20">
        <f t="shared" si="97"/>
        <v>8.5245909004366354</v>
      </c>
      <c r="J100" s="20">
        <f t="shared" si="103"/>
        <v>7.3054284856960177</v>
      </c>
      <c r="K100" s="34">
        <f t="shared" si="104"/>
        <v>7.9028249299775979</v>
      </c>
      <c r="L100" s="39">
        <f t="shared" si="98"/>
        <v>-327.80902895653634</v>
      </c>
      <c r="M100" s="40">
        <f t="shared" si="91"/>
        <v>-170.14617088276896</v>
      </c>
      <c r="N100" s="40">
        <f t="shared" si="92"/>
        <v>142.88630360337856</v>
      </c>
      <c r="O100" s="41">
        <f t="shared" si="99"/>
        <v>-101.47607004670135</v>
      </c>
      <c r="P100" s="47">
        <f t="shared" si="100"/>
        <v>147.27290220423211</v>
      </c>
      <c r="Q100" s="48">
        <f t="shared" si="93"/>
        <v>30.913457954230793</v>
      </c>
      <c r="R100" s="48">
        <f t="shared" si="94"/>
        <v>-19.830410969965971</v>
      </c>
      <c r="S100" s="49">
        <f t="shared" si="95"/>
        <v>17.566898645732977</v>
      </c>
    </row>
    <row r="101" spans="1:19" ht="15" x14ac:dyDescent="0.25">
      <c r="A101" s="10" t="s">
        <v>7</v>
      </c>
      <c r="B101" s="19">
        <v>-309.91363174779292</v>
      </c>
      <c r="C101" s="20">
        <v>-540.53573416635629</v>
      </c>
      <c r="D101" s="2">
        <v>-778.00471867611463</v>
      </c>
      <c r="E101" s="2">
        <v>-537.54697968371192</v>
      </c>
      <c r="F101" s="21">
        <v>-675.98852045629746</v>
      </c>
      <c r="G101" s="19">
        <f t="shared" si="101"/>
        <v>6.5790879122904045</v>
      </c>
      <c r="H101" s="20">
        <f t="shared" si="102"/>
        <v>8.1394807786258827</v>
      </c>
      <c r="I101" s="20">
        <f t="shared" si="97"/>
        <v>9.2044298146521157</v>
      </c>
      <c r="J101" s="20">
        <f t="shared" si="103"/>
        <v>6.798194342596374</v>
      </c>
      <c r="K101" s="34">
        <f t="shared" si="104"/>
        <v>7.8662560033993429</v>
      </c>
      <c r="L101" s="39">
        <f t="shared" si="98"/>
        <v>-230.62210241856337</v>
      </c>
      <c r="M101" s="40">
        <f t="shared" si="91"/>
        <v>-237.46898450975834</v>
      </c>
      <c r="N101" s="40">
        <f t="shared" si="92"/>
        <v>240.45773899240271</v>
      </c>
      <c r="O101" s="41">
        <f t="shared" si="99"/>
        <v>-138.44154077258554</v>
      </c>
      <c r="P101" s="47">
        <f t="shared" si="100"/>
        <v>74.414959134886715</v>
      </c>
      <c r="Q101" s="48">
        <f t="shared" si="93"/>
        <v>43.932152769880403</v>
      </c>
      <c r="R101" s="48">
        <f t="shared" si="94"/>
        <v>-30.906976939879705</v>
      </c>
      <c r="S101" s="49">
        <f t="shared" si="95"/>
        <v>25.754314693395418</v>
      </c>
    </row>
    <row r="102" spans="1:19" ht="15" x14ac:dyDescent="0.25">
      <c r="A102" s="10" t="s">
        <v>8</v>
      </c>
      <c r="B102" s="19">
        <v>-356.74157951895262</v>
      </c>
      <c r="C102" s="20">
        <v>-485.20699944530628</v>
      </c>
      <c r="D102" s="2">
        <v>-601.31305518467707</v>
      </c>
      <c r="E102" s="2">
        <v>-716.57020819112961</v>
      </c>
      <c r="F102" s="21">
        <v>-767.43936392869</v>
      </c>
      <c r="G102" s="19">
        <f t="shared" si="101"/>
        <v>7.5731880536785781</v>
      </c>
      <c r="H102" s="20">
        <f t="shared" si="102"/>
        <v>7.306331100811839</v>
      </c>
      <c r="I102" s="20">
        <f t="shared" si="97"/>
        <v>7.1140234502684585</v>
      </c>
      <c r="J102" s="20">
        <f t="shared" si="103"/>
        <v>9.0622470584139894</v>
      </c>
      <c r="K102" s="34">
        <f t="shared" si="104"/>
        <v>8.9304393803523361</v>
      </c>
      <c r="L102" s="39">
        <f t="shared" si="98"/>
        <v>-128.46541992635366</v>
      </c>
      <c r="M102" s="40">
        <f t="shared" si="91"/>
        <v>-116.10605573937079</v>
      </c>
      <c r="N102" s="40">
        <f t="shared" si="92"/>
        <v>-115.25715300645254</v>
      </c>
      <c r="O102" s="41">
        <f t="shared" si="99"/>
        <v>-50.869155737560391</v>
      </c>
      <c r="P102" s="47">
        <f t="shared" si="100"/>
        <v>36.010778474318172</v>
      </c>
      <c r="Q102" s="48">
        <f t="shared" si="93"/>
        <v>23.929179890666141</v>
      </c>
      <c r="R102" s="48">
        <f t="shared" si="94"/>
        <v>19.167578686788111</v>
      </c>
      <c r="S102" s="49">
        <f t="shared" si="95"/>
        <v>7.0989772050350286</v>
      </c>
    </row>
    <row r="103" spans="1:19" ht="15" x14ac:dyDescent="0.25">
      <c r="A103" s="10" t="s">
        <v>9</v>
      </c>
      <c r="B103" s="19">
        <v>-430.45858634966669</v>
      </c>
      <c r="C103" s="20">
        <v>-620.84384719924401</v>
      </c>
      <c r="D103" s="2">
        <v>-856.05372913320707</v>
      </c>
      <c r="E103" s="2">
        <v>-717.29652110431914</v>
      </c>
      <c r="F103" s="21">
        <v>-752.45738057231733</v>
      </c>
      <c r="G103" s="19">
        <f t="shared" si="101"/>
        <v>9.1381100799702928</v>
      </c>
      <c r="H103" s="20">
        <f t="shared" si="102"/>
        <v>9.3487742648502934</v>
      </c>
      <c r="I103" s="20">
        <f t="shared" si="97"/>
        <v>10.12781321016392</v>
      </c>
      <c r="J103" s="20">
        <f t="shared" si="103"/>
        <v>9.0714325185207603</v>
      </c>
      <c r="K103" s="34">
        <f t="shared" si="104"/>
        <v>8.7560989693046096</v>
      </c>
      <c r="L103" s="39">
        <f t="shared" si="98"/>
        <v>-190.38526084957732</v>
      </c>
      <c r="M103" s="40">
        <f t="shared" si="91"/>
        <v>-235.20988193396306</v>
      </c>
      <c r="N103" s="40">
        <f t="shared" si="92"/>
        <v>138.75720802888793</v>
      </c>
      <c r="O103" s="41">
        <f t="shared" si="99"/>
        <v>-35.160859467998193</v>
      </c>
      <c r="P103" s="47">
        <f t="shared" si="100"/>
        <v>44.228473281033608</v>
      </c>
      <c r="Q103" s="48">
        <f t="shared" si="93"/>
        <v>37.885513884859101</v>
      </c>
      <c r="R103" s="48">
        <f t="shared" si="94"/>
        <v>-16.20893681163983</v>
      </c>
      <c r="S103" s="49">
        <f t="shared" si="95"/>
        <v>4.9018583575264119</v>
      </c>
    </row>
    <row r="104" spans="1:19" ht="15" x14ac:dyDescent="0.25">
      <c r="A104" s="10" t="s">
        <v>10</v>
      </c>
      <c r="B104" s="19">
        <v>-397.6086811330286</v>
      </c>
      <c r="C104" s="20">
        <v>-633.25516744640902</v>
      </c>
      <c r="D104" s="2">
        <v>-769.51904725127145</v>
      </c>
      <c r="E104" s="2">
        <v>-749.58265339813761</v>
      </c>
      <c r="F104" s="21">
        <v>-755.37996043443923</v>
      </c>
      <c r="G104" s="19">
        <f t="shared" si="101"/>
        <v>8.4407467109831895</v>
      </c>
      <c r="H104" s="20">
        <f t="shared" si="102"/>
        <v>9.5356660764434178</v>
      </c>
      <c r="I104" s="20">
        <f t="shared" si="97"/>
        <v>9.1040374067589127</v>
      </c>
      <c r="J104" s="20">
        <f t="shared" si="103"/>
        <v>9.4797454850140319</v>
      </c>
      <c r="K104" s="34">
        <f t="shared" si="104"/>
        <v>8.7901080695927511</v>
      </c>
      <c r="L104" s="39">
        <f t="shared" si="98"/>
        <v>-235.64648631338042</v>
      </c>
      <c r="M104" s="40">
        <f t="shared" si="91"/>
        <v>-136.26387980486243</v>
      </c>
      <c r="N104" s="40">
        <f t="shared" si="92"/>
        <v>19.936393853133836</v>
      </c>
      <c r="O104" s="41">
        <f t="shared" si="99"/>
        <v>-5.7973070363016177</v>
      </c>
      <c r="P104" s="47">
        <f t="shared" si="100"/>
        <v>59.265930925320973</v>
      </c>
      <c r="Q104" s="48">
        <f t="shared" si="93"/>
        <v>21.518005191231882</v>
      </c>
      <c r="R104" s="48">
        <f t="shared" si="94"/>
        <v>-2.5907602838872945</v>
      </c>
      <c r="S104" s="49">
        <f t="shared" si="95"/>
        <v>0.77340464190576164</v>
      </c>
    </row>
    <row r="105" spans="1:19" ht="15" x14ac:dyDescent="0.25">
      <c r="A105" s="10" t="s">
        <v>11</v>
      </c>
      <c r="B105" s="19">
        <v>-508.41921755236149</v>
      </c>
      <c r="C105" s="20">
        <v>-719.82499492769398</v>
      </c>
      <c r="D105" s="2">
        <v>-787.45330568362044</v>
      </c>
      <c r="E105" s="2">
        <v>-782.86859754278362</v>
      </c>
      <c r="F105" s="21">
        <v>-861.93939438077632</v>
      </c>
      <c r="G105" s="19">
        <f t="shared" si="101"/>
        <v>10.79311906904756</v>
      </c>
      <c r="H105" s="20">
        <f t="shared" si="102"/>
        <v>10.839249544203605</v>
      </c>
      <c r="I105" s="20">
        <f t="shared" si="97"/>
        <v>9.3162142985640006</v>
      </c>
      <c r="J105" s="20">
        <f t="shared" si="103"/>
        <v>9.9007027700968262</v>
      </c>
      <c r="K105" s="34">
        <f t="shared" si="104"/>
        <v>10.030105142965244</v>
      </c>
      <c r="L105" s="39">
        <f t="shared" si="98"/>
        <v>-211.40577737533249</v>
      </c>
      <c r="M105" s="40">
        <f t="shared" si="91"/>
        <v>-67.628310755926464</v>
      </c>
      <c r="N105" s="40">
        <f t="shared" si="92"/>
        <v>4.584708140836824</v>
      </c>
      <c r="O105" s="41">
        <f t="shared" si="99"/>
        <v>-79.070796837992702</v>
      </c>
      <c r="P105" s="47">
        <f t="shared" si="100"/>
        <v>41.580996562853187</v>
      </c>
      <c r="Q105" s="48">
        <f t="shared" si="93"/>
        <v>9.3951045368631192</v>
      </c>
      <c r="R105" s="48">
        <f t="shared" si="94"/>
        <v>-0.58221968309050132</v>
      </c>
      <c r="S105" s="49">
        <f t="shared" si="95"/>
        <v>10.100136483462862</v>
      </c>
    </row>
    <row r="106" spans="1:19" ht="15" x14ac:dyDescent="0.25">
      <c r="A106" s="10" t="s">
        <v>12</v>
      </c>
      <c r="B106" s="19">
        <v>-479.33658306403868</v>
      </c>
      <c r="C106" s="20">
        <v>-763.94309731191504</v>
      </c>
      <c r="D106" s="2">
        <v>-694.66547632632023</v>
      </c>
      <c r="E106" s="2">
        <v>-873.7752402487024</v>
      </c>
      <c r="F106" s="21">
        <v>-830.51335418381427</v>
      </c>
      <c r="G106" s="19">
        <f t="shared" si="101"/>
        <v>10.175730256749706</v>
      </c>
      <c r="H106" s="20">
        <f t="shared" si="102"/>
        <v>11.503587577099131</v>
      </c>
      <c r="I106" s="20">
        <f t="shared" si="97"/>
        <v>8.2184586648623323</v>
      </c>
      <c r="J106" s="20">
        <f t="shared" si="103"/>
        <v>11.050371631619281</v>
      </c>
      <c r="K106" s="34">
        <f t="shared" si="104"/>
        <v>9.6644106527754463</v>
      </c>
      <c r="L106" s="39">
        <f t="shared" si="98"/>
        <v>-284.60651424787636</v>
      </c>
      <c r="M106" s="40">
        <f t="shared" si="91"/>
        <v>69.277620985594808</v>
      </c>
      <c r="N106" s="40">
        <f t="shared" si="92"/>
        <v>-179.10976392238217</v>
      </c>
      <c r="O106" s="41">
        <f t="shared" si="99"/>
        <v>43.261886064888131</v>
      </c>
      <c r="P106" s="47">
        <f t="shared" si="100"/>
        <v>59.375087215042235</v>
      </c>
      <c r="Q106" s="48">
        <f t="shared" si="93"/>
        <v>-9.0684268539583446</v>
      </c>
      <c r="R106" s="48">
        <f t="shared" si="94"/>
        <v>25.783599448412065</v>
      </c>
      <c r="S106" s="49">
        <f t="shared" si="95"/>
        <v>-4.9511457949500297</v>
      </c>
    </row>
    <row r="107" spans="1:19" ht="15" x14ac:dyDescent="0.25">
      <c r="A107" s="10" t="s">
        <v>13</v>
      </c>
      <c r="B107" s="19">
        <v>-590.3550041098772</v>
      </c>
      <c r="C107" s="20">
        <v>-701.29624592183495</v>
      </c>
      <c r="D107" s="2">
        <v>-782.45162986250239</v>
      </c>
      <c r="E107" s="2">
        <v>-700.44049241381549</v>
      </c>
      <c r="F107" s="21">
        <v>-702.67718020134839</v>
      </c>
      <c r="G107" s="19">
        <f t="shared" si="101"/>
        <v>12.53251575155053</v>
      </c>
      <c r="H107" s="20">
        <f t="shared" si="102"/>
        <v>10.560240429999958</v>
      </c>
      <c r="I107" s="20">
        <f t="shared" si="97"/>
        <v>9.257040397755965</v>
      </c>
      <c r="J107" s="20">
        <f t="shared" si="103"/>
        <v>8.8582594132605497</v>
      </c>
      <c r="K107" s="34">
        <f t="shared" si="104"/>
        <v>8.1768231559309825</v>
      </c>
      <c r="L107" s="39">
        <f t="shared" si="98"/>
        <v>-110.94124181195775</v>
      </c>
      <c r="M107" s="40">
        <f t="shared" si="91"/>
        <v>-81.155383940667434</v>
      </c>
      <c r="N107" s="40">
        <f t="shared" si="92"/>
        <v>82.011137448686895</v>
      </c>
      <c r="O107" s="41">
        <f t="shared" si="99"/>
        <v>-2.236687787532901</v>
      </c>
      <c r="P107" s="47">
        <f t="shared" si="100"/>
        <v>18.792292949092925</v>
      </c>
      <c r="Q107" s="48">
        <f t="shared" si="93"/>
        <v>11.572197115356131</v>
      </c>
      <c r="R107" s="48">
        <f t="shared" si="94"/>
        <v>-10.481304443457862</v>
      </c>
      <c r="S107" s="49">
        <f t="shared" si="95"/>
        <v>0.31932588303469345</v>
      </c>
    </row>
    <row r="108" spans="1:19" ht="15" x14ac:dyDescent="0.25">
      <c r="A108" s="10"/>
      <c r="B108" s="22"/>
      <c r="D108" s="2"/>
      <c r="F108" s="23"/>
      <c r="G108" s="22"/>
      <c r="K108" s="23"/>
      <c r="L108" s="39"/>
      <c r="M108" s="40"/>
      <c r="N108" s="40"/>
      <c r="O108" s="41"/>
      <c r="P108" s="47"/>
      <c r="Q108" s="48"/>
      <c r="R108" s="48"/>
      <c r="S108" s="49"/>
    </row>
    <row r="109" spans="1:19" ht="14.25" x14ac:dyDescent="0.2">
      <c r="A109" s="11" t="s">
        <v>20</v>
      </c>
      <c r="B109" s="17" t="s">
        <v>27</v>
      </c>
      <c r="C109" s="1">
        <f t="shared" ref="C109:F109" si="105">+SUM(C110:C121)</f>
        <v>-8291.892100093226</v>
      </c>
      <c r="D109" s="1">
        <f t="shared" si="105"/>
        <v>-10197.434322947202</v>
      </c>
      <c r="E109" s="1">
        <f t="shared" si="105"/>
        <v>-10089.214958741186</v>
      </c>
      <c r="F109" s="18">
        <f t="shared" si="105"/>
        <v>-10605.790154699931</v>
      </c>
      <c r="G109" s="17" t="s">
        <v>27</v>
      </c>
      <c r="H109" s="32">
        <f t="shared" ref="H109" si="106">+SUM(H110:H121)</f>
        <v>100.00000000000001</v>
      </c>
      <c r="I109" s="32">
        <f>+SUM(I110:I121)</f>
        <v>100.00000000000001</v>
      </c>
      <c r="J109" s="32">
        <f t="shared" ref="J109" si="107">+SUM(J110:J121)</f>
        <v>99.999999999999972</v>
      </c>
      <c r="K109" s="33">
        <f t="shared" ref="K109" si="108">+SUM(K110:K121)</f>
        <v>100</v>
      </c>
      <c r="L109" s="17" t="s">
        <v>27</v>
      </c>
      <c r="M109" s="37">
        <f t="shared" ref="M109:M121" si="109">+D109-C109</f>
        <v>-1905.5422228539755</v>
      </c>
      <c r="N109" s="37">
        <f t="shared" ref="N109:N121" si="110">+E109-D109</f>
        <v>108.2193642060156</v>
      </c>
      <c r="O109" s="38">
        <f>+F109-E109</f>
        <v>-516.5751959587451</v>
      </c>
      <c r="P109" s="17" t="s">
        <v>27</v>
      </c>
      <c r="Q109" s="45">
        <f t="shared" ref="Q109:Q121" si="111">+(D109/C109-1)*100</f>
        <v>22.980788942400142</v>
      </c>
      <c r="R109" s="45">
        <f t="shared" ref="R109:R121" si="112">+(E109/D109-1)*100</f>
        <v>-1.0612411002490107</v>
      </c>
      <c r="S109" s="46">
        <f t="shared" ref="S109:S121" si="113">+(F109/E109-1)*100</f>
        <v>5.1200732472370447</v>
      </c>
    </row>
    <row r="110" spans="1:19" ht="15" x14ac:dyDescent="0.25">
      <c r="A110" s="10" t="s">
        <v>2</v>
      </c>
      <c r="B110" s="24" t="s">
        <v>27</v>
      </c>
      <c r="C110" s="20">
        <v>-474.34505093472325</v>
      </c>
      <c r="D110" s="2">
        <v>-687.27677347071062</v>
      </c>
      <c r="E110" s="2">
        <v>-782.11789759824501</v>
      </c>
      <c r="F110" s="21">
        <v>-827.36476257832692</v>
      </c>
      <c r="G110" s="24" t="s">
        <v>27</v>
      </c>
      <c r="H110" s="20">
        <f t="shared" ref="H110:J110" si="114">+C110/C$109*100</f>
        <v>5.720588801793383</v>
      </c>
      <c r="I110" s="20">
        <f t="shared" ref="I110:I121" si="115">+D110/D$109*100</f>
        <v>6.7397028674569386</v>
      </c>
      <c r="J110" s="20">
        <f t="shared" si="114"/>
        <v>7.7520193671820472</v>
      </c>
      <c r="K110" s="34">
        <f>+F110/F$109*100</f>
        <v>7.8010666863107998</v>
      </c>
      <c r="L110" s="24" t="s">
        <v>27</v>
      </c>
      <c r="M110" s="40">
        <f t="shared" si="109"/>
        <v>-212.93172253598738</v>
      </c>
      <c r="N110" s="40">
        <f t="shared" si="110"/>
        <v>-94.841124127534385</v>
      </c>
      <c r="O110" s="41">
        <f t="shared" ref="O110:O121" si="116">+F110-E110</f>
        <v>-45.246864980081909</v>
      </c>
      <c r="P110" s="24" t="s">
        <v>27</v>
      </c>
      <c r="Q110" s="48">
        <f t="shared" si="111"/>
        <v>44.889626679227199</v>
      </c>
      <c r="R110" s="48">
        <f t="shared" si="112"/>
        <v>13.799553220544869</v>
      </c>
      <c r="S110" s="49">
        <f t="shared" si="113"/>
        <v>5.7851719183293904</v>
      </c>
    </row>
    <row r="111" spans="1:19" ht="15" x14ac:dyDescent="0.25">
      <c r="A111" s="10" t="s">
        <v>3</v>
      </c>
      <c r="B111" s="24" t="s">
        <v>27</v>
      </c>
      <c r="C111" s="20">
        <v>-527.21774418382347</v>
      </c>
      <c r="D111" s="2">
        <v>-684.64684373166961</v>
      </c>
      <c r="E111" s="2">
        <v>-675.40511271737864</v>
      </c>
      <c r="F111" s="21">
        <v>-687.26271550497506</v>
      </c>
      <c r="G111" s="24" t="s">
        <v>27</v>
      </c>
      <c r="H111" s="20">
        <f t="shared" ref="H111:H121" si="117">+C111/C$109*100</f>
        <v>6.3582320876787088</v>
      </c>
      <c r="I111" s="20">
        <f t="shared" si="115"/>
        <v>6.7139127553978408</v>
      </c>
      <c r="J111" s="20">
        <f t="shared" ref="J111:J121" si="118">+E111/E$109*100</f>
        <v>6.6943277101278831</v>
      </c>
      <c r="K111" s="34">
        <f t="shared" ref="K111:K121" si="119">+F111/F$109*100</f>
        <v>6.4800708431932934</v>
      </c>
      <c r="L111" s="24" t="s">
        <v>27</v>
      </c>
      <c r="M111" s="40">
        <f t="shared" si="109"/>
        <v>-157.42909954784614</v>
      </c>
      <c r="N111" s="40">
        <f t="shared" si="110"/>
        <v>9.2417310142909628</v>
      </c>
      <c r="O111" s="41">
        <f t="shared" si="116"/>
        <v>-11.85760278759642</v>
      </c>
      <c r="P111" s="24" t="s">
        <v>27</v>
      </c>
      <c r="Q111" s="48">
        <f t="shared" si="111"/>
        <v>29.86035680410555</v>
      </c>
      <c r="R111" s="48">
        <f t="shared" si="112"/>
        <v>-1.3498537383038078</v>
      </c>
      <c r="S111" s="49">
        <f t="shared" si="113"/>
        <v>1.7556282243540222</v>
      </c>
    </row>
    <row r="112" spans="1:19" ht="15" x14ac:dyDescent="0.25">
      <c r="A112" s="10" t="s">
        <v>4</v>
      </c>
      <c r="B112" s="24" t="s">
        <v>27</v>
      </c>
      <c r="C112" s="20">
        <v>-606.977185960052</v>
      </c>
      <c r="D112" s="2">
        <v>-848.70735995477435</v>
      </c>
      <c r="E112" s="2">
        <v>-778.02511733039694</v>
      </c>
      <c r="F112" s="21">
        <v>-789.01467738494227</v>
      </c>
      <c r="G112" s="24" t="s">
        <v>27</v>
      </c>
      <c r="H112" s="20">
        <f t="shared" si="117"/>
        <v>7.3201288515708951</v>
      </c>
      <c r="I112" s="20">
        <f t="shared" si="115"/>
        <v>8.3227538719708676</v>
      </c>
      <c r="J112" s="20">
        <f t="shared" si="118"/>
        <v>7.7114534729614856</v>
      </c>
      <c r="K112" s="34">
        <f t="shared" si="119"/>
        <v>7.4394709481904293</v>
      </c>
      <c r="L112" s="24" t="s">
        <v>27</v>
      </c>
      <c r="M112" s="40">
        <f t="shared" si="109"/>
        <v>-241.73017399472235</v>
      </c>
      <c r="N112" s="40">
        <f t="shared" si="110"/>
        <v>70.682242624377409</v>
      </c>
      <c r="O112" s="41">
        <f t="shared" si="116"/>
        <v>-10.989560054545336</v>
      </c>
      <c r="P112" s="24" t="s">
        <v>27</v>
      </c>
      <c r="Q112" s="48">
        <f t="shared" si="111"/>
        <v>39.825248722055221</v>
      </c>
      <c r="R112" s="48">
        <f t="shared" si="112"/>
        <v>-8.3282231260659589</v>
      </c>
      <c r="S112" s="49">
        <f t="shared" si="113"/>
        <v>1.4124942511179128</v>
      </c>
    </row>
    <row r="113" spans="1:19" ht="15" x14ac:dyDescent="0.25">
      <c r="A113" s="10" t="s">
        <v>5</v>
      </c>
      <c r="B113" s="24" t="s">
        <v>27</v>
      </c>
      <c r="C113" s="20">
        <v>-546.51877409534927</v>
      </c>
      <c r="D113" s="2">
        <v>-696.57162214991297</v>
      </c>
      <c r="E113" s="2">
        <v>-649.37336222336728</v>
      </c>
      <c r="F113" s="21">
        <v>-918.38853506045507</v>
      </c>
      <c r="G113" s="24" t="s">
        <v>27</v>
      </c>
      <c r="H113" s="20">
        <f t="shared" si="117"/>
        <v>6.5910019992807767</v>
      </c>
      <c r="I113" s="20">
        <f t="shared" si="115"/>
        <v>6.830851762216537</v>
      </c>
      <c r="J113" s="20">
        <f t="shared" si="118"/>
        <v>6.4363120904739697</v>
      </c>
      <c r="K113" s="34">
        <f t="shared" si="119"/>
        <v>8.6593127118725182</v>
      </c>
      <c r="L113" s="24" t="s">
        <v>27</v>
      </c>
      <c r="M113" s="40">
        <f t="shared" si="109"/>
        <v>-150.0528480545637</v>
      </c>
      <c r="N113" s="40">
        <f t="shared" si="110"/>
        <v>47.198259926545688</v>
      </c>
      <c r="O113" s="41">
        <f t="shared" si="116"/>
        <v>-269.01517283708779</v>
      </c>
      <c r="P113" s="24" t="s">
        <v>27</v>
      </c>
      <c r="Q113" s="48">
        <f t="shared" si="111"/>
        <v>27.456119563860494</v>
      </c>
      <c r="R113" s="48">
        <f t="shared" si="112"/>
        <v>-6.7757942508298026</v>
      </c>
      <c r="S113" s="49">
        <f t="shared" si="113"/>
        <v>41.426887594528971</v>
      </c>
    </row>
    <row r="114" spans="1:19" ht="15" x14ac:dyDescent="0.25">
      <c r="A114" s="10" t="s">
        <v>6</v>
      </c>
      <c r="B114" s="24" t="s">
        <v>27</v>
      </c>
      <c r="C114" s="20">
        <v>-660.48788954970826</v>
      </c>
      <c r="D114" s="2">
        <v>-841.54608528603285</v>
      </c>
      <c r="E114" s="2">
        <v>-775.8100773299177</v>
      </c>
      <c r="F114" s="21">
        <v>-851.98136826339373</v>
      </c>
      <c r="G114" s="24" t="s">
        <v>27</v>
      </c>
      <c r="H114" s="20">
        <f t="shared" si="117"/>
        <v>7.9654665253336132</v>
      </c>
      <c r="I114" s="20">
        <f t="shared" si="115"/>
        <v>8.2525276322918675</v>
      </c>
      <c r="J114" s="20">
        <f t="shared" si="118"/>
        <v>7.6894989402298775</v>
      </c>
      <c r="K114" s="34">
        <f t="shared" si="119"/>
        <v>8.0331720299579956</v>
      </c>
      <c r="L114" s="24" t="s">
        <v>27</v>
      </c>
      <c r="M114" s="40">
        <f t="shared" si="109"/>
        <v>-181.05819573632459</v>
      </c>
      <c r="N114" s="40">
        <f t="shared" si="110"/>
        <v>65.736007956115145</v>
      </c>
      <c r="O114" s="41">
        <f t="shared" si="116"/>
        <v>-76.17129093347603</v>
      </c>
      <c r="P114" s="24" t="s">
        <v>27</v>
      </c>
      <c r="Q114" s="48">
        <f t="shared" si="111"/>
        <v>27.412795692554191</v>
      </c>
      <c r="R114" s="48">
        <f t="shared" si="112"/>
        <v>-7.8113378584337649</v>
      </c>
      <c r="S114" s="49">
        <f t="shared" si="113"/>
        <v>9.818290991479838</v>
      </c>
    </row>
    <row r="115" spans="1:19" ht="15" x14ac:dyDescent="0.25">
      <c r="A115" s="10" t="s">
        <v>7</v>
      </c>
      <c r="B115" s="24" t="s">
        <v>27</v>
      </c>
      <c r="C115" s="20">
        <v>-680.45567907440272</v>
      </c>
      <c r="D115" s="2">
        <v>-926.69746703740964</v>
      </c>
      <c r="E115" s="2">
        <v>-771.17486284527934</v>
      </c>
      <c r="F115" s="21">
        <v>-830.22463861505742</v>
      </c>
      <c r="G115" s="24" t="s">
        <v>27</v>
      </c>
      <c r="H115" s="20">
        <f t="shared" si="117"/>
        <v>8.2062775402824215</v>
      </c>
      <c r="I115" s="20">
        <f t="shared" si="115"/>
        <v>9.0875551407285862</v>
      </c>
      <c r="J115" s="20">
        <f t="shared" si="118"/>
        <v>7.6435566691652443</v>
      </c>
      <c r="K115" s="34">
        <f t="shared" si="119"/>
        <v>7.8280319194053192</v>
      </c>
      <c r="L115" s="24" t="s">
        <v>27</v>
      </c>
      <c r="M115" s="40">
        <f t="shared" si="109"/>
        <v>-246.24178796300691</v>
      </c>
      <c r="N115" s="40">
        <f t="shared" si="110"/>
        <v>155.5226041921303</v>
      </c>
      <c r="O115" s="41">
        <f t="shared" si="116"/>
        <v>-59.04977576977808</v>
      </c>
      <c r="P115" s="24" t="s">
        <v>27</v>
      </c>
      <c r="Q115" s="48">
        <f t="shared" si="111"/>
        <v>36.187777622483793</v>
      </c>
      <c r="R115" s="48">
        <f t="shared" si="112"/>
        <v>-16.782457028756724</v>
      </c>
      <c r="S115" s="49">
        <f t="shared" si="113"/>
        <v>7.6571188474571894</v>
      </c>
    </row>
    <row r="116" spans="1:19" ht="15" x14ac:dyDescent="0.25">
      <c r="A116" s="10" t="s">
        <v>8</v>
      </c>
      <c r="B116" s="24" t="s">
        <v>27</v>
      </c>
      <c r="C116" s="20">
        <v>-647.83791853761147</v>
      </c>
      <c r="D116" s="2">
        <v>-763.96667091765187</v>
      </c>
      <c r="E116" s="2">
        <v>-914.84845031580016</v>
      </c>
      <c r="F116" s="21">
        <v>-958.73062186931145</v>
      </c>
      <c r="G116" s="24" t="s">
        <v>27</v>
      </c>
      <c r="H116" s="20">
        <f t="shared" si="117"/>
        <v>7.8129082086141448</v>
      </c>
      <c r="I116" s="20">
        <f t="shared" si="115"/>
        <v>7.4917537757365498</v>
      </c>
      <c r="J116" s="20">
        <f t="shared" si="118"/>
        <v>9.0675880537482794</v>
      </c>
      <c r="K116" s="34">
        <f t="shared" si="119"/>
        <v>9.0396906584508674</v>
      </c>
      <c r="L116" s="24" t="s">
        <v>27</v>
      </c>
      <c r="M116" s="40">
        <f t="shared" si="109"/>
        <v>-116.1287523800404</v>
      </c>
      <c r="N116" s="40">
        <f t="shared" si="110"/>
        <v>-150.8817793981483</v>
      </c>
      <c r="O116" s="41">
        <f t="shared" si="116"/>
        <v>-43.882171553511284</v>
      </c>
      <c r="P116" s="24" t="s">
        <v>27</v>
      </c>
      <c r="Q116" s="48">
        <f t="shared" si="111"/>
        <v>17.925587412694544</v>
      </c>
      <c r="R116" s="48">
        <f t="shared" si="112"/>
        <v>19.749785578592594</v>
      </c>
      <c r="S116" s="49">
        <f t="shared" si="113"/>
        <v>4.7966602051261464</v>
      </c>
    </row>
    <row r="117" spans="1:19" ht="15" x14ac:dyDescent="0.25">
      <c r="A117" s="10" t="s">
        <v>9</v>
      </c>
      <c r="B117" s="24" t="s">
        <v>27</v>
      </c>
      <c r="C117" s="20">
        <v>-782.59621748051677</v>
      </c>
      <c r="D117" s="2">
        <v>-963.475555058228</v>
      </c>
      <c r="E117" s="2">
        <v>-910.91838299087988</v>
      </c>
      <c r="F117" s="21">
        <v>-965.05627616013658</v>
      </c>
      <c r="G117" s="24" t="s">
        <v>27</v>
      </c>
      <c r="H117" s="20">
        <f t="shared" si="117"/>
        <v>9.4380897391527565</v>
      </c>
      <c r="I117" s="20">
        <f t="shared" si="115"/>
        <v>9.4482153505036752</v>
      </c>
      <c r="J117" s="20">
        <f t="shared" si="118"/>
        <v>9.0286349008915714</v>
      </c>
      <c r="K117" s="34">
        <f t="shared" si="119"/>
        <v>9.0993340626532575</v>
      </c>
      <c r="L117" s="24" t="s">
        <v>27</v>
      </c>
      <c r="M117" s="40">
        <f t="shared" si="109"/>
        <v>-180.87933757771123</v>
      </c>
      <c r="N117" s="40">
        <f t="shared" si="110"/>
        <v>52.55717206734812</v>
      </c>
      <c r="O117" s="41">
        <f t="shared" si="116"/>
        <v>-54.137893169256699</v>
      </c>
      <c r="P117" s="24" t="s">
        <v>27</v>
      </c>
      <c r="Q117" s="48">
        <f t="shared" si="111"/>
        <v>23.112728318574362</v>
      </c>
      <c r="R117" s="48">
        <f t="shared" si="112"/>
        <v>-5.4549564637549892</v>
      </c>
      <c r="S117" s="49">
        <f t="shared" si="113"/>
        <v>5.9432210591142232</v>
      </c>
    </row>
    <row r="118" spans="1:19" ht="15" x14ac:dyDescent="0.25">
      <c r="A118" s="10" t="s">
        <v>10</v>
      </c>
      <c r="B118" s="24" t="s">
        <v>27</v>
      </c>
      <c r="C118" s="20">
        <v>-780.47413352898604</v>
      </c>
      <c r="D118" s="2">
        <v>-981.07204397721421</v>
      </c>
      <c r="E118" s="2">
        <v>-956.59451533640049</v>
      </c>
      <c r="F118" s="21">
        <v>-902.85477916614718</v>
      </c>
      <c r="G118" s="24" t="s">
        <v>27</v>
      </c>
      <c r="H118" s="20">
        <f t="shared" si="117"/>
        <v>9.4124974626745459</v>
      </c>
      <c r="I118" s="20">
        <f t="shared" si="115"/>
        <v>9.6207733524649033</v>
      </c>
      <c r="J118" s="20">
        <f t="shared" si="118"/>
        <v>9.4813572636552603</v>
      </c>
      <c r="K118" s="34">
        <f t="shared" si="119"/>
        <v>8.5128478500590479</v>
      </c>
      <c r="L118" s="24" t="s">
        <v>27</v>
      </c>
      <c r="M118" s="40">
        <f t="shared" si="109"/>
        <v>-200.59791044822816</v>
      </c>
      <c r="N118" s="40">
        <f t="shared" si="110"/>
        <v>24.477528640813716</v>
      </c>
      <c r="O118" s="41">
        <f t="shared" si="116"/>
        <v>53.739736170253309</v>
      </c>
      <c r="P118" s="24" t="s">
        <v>27</v>
      </c>
      <c r="Q118" s="48">
        <f t="shared" si="111"/>
        <v>25.702057484109829</v>
      </c>
      <c r="R118" s="48">
        <f t="shared" si="112"/>
        <v>-2.4949776921155631</v>
      </c>
      <c r="S118" s="49">
        <f t="shared" si="113"/>
        <v>-5.6178177178190181</v>
      </c>
    </row>
    <row r="119" spans="1:19" ht="15" x14ac:dyDescent="0.25">
      <c r="A119" s="10" t="s">
        <v>11</v>
      </c>
      <c r="B119" s="24" t="s">
        <v>27</v>
      </c>
      <c r="C119" s="20">
        <v>-848.47281868814366</v>
      </c>
      <c r="D119" s="2">
        <v>-924.65662704402109</v>
      </c>
      <c r="E119" s="2">
        <v>-933.91334623632747</v>
      </c>
      <c r="F119" s="21">
        <v>-967.37801988755473</v>
      </c>
      <c r="G119" s="24" t="s">
        <v>27</v>
      </c>
      <c r="H119" s="20">
        <f t="shared" si="117"/>
        <v>10.232559811995193</v>
      </c>
      <c r="I119" s="20">
        <f t="shared" si="115"/>
        <v>9.0675418714222449</v>
      </c>
      <c r="J119" s="20">
        <f t="shared" si="118"/>
        <v>9.2565511792093904</v>
      </c>
      <c r="K119" s="34">
        <f t="shared" si="119"/>
        <v>9.1212253474472469</v>
      </c>
      <c r="L119" s="24" t="s">
        <v>27</v>
      </c>
      <c r="M119" s="40">
        <f t="shared" si="109"/>
        <v>-76.183808355877431</v>
      </c>
      <c r="N119" s="40">
        <f t="shared" si="110"/>
        <v>-9.2567191923063774</v>
      </c>
      <c r="O119" s="41">
        <f t="shared" si="116"/>
        <v>-33.464673651227258</v>
      </c>
      <c r="P119" s="24" t="s">
        <v>27</v>
      </c>
      <c r="Q119" s="48">
        <f t="shared" si="111"/>
        <v>8.978933287888724</v>
      </c>
      <c r="R119" s="48">
        <f t="shared" si="112"/>
        <v>1.001098020775415</v>
      </c>
      <c r="S119" s="49">
        <f t="shared" si="113"/>
        <v>3.5832739499965349</v>
      </c>
    </row>
    <row r="120" spans="1:19" ht="15" x14ac:dyDescent="0.25">
      <c r="A120" s="10" t="s">
        <v>12</v>
      </c>
      <c r="B120" s="24" t="s">
        <v>27</v>
      </c>
      <c r="C120" s="20">
        <v>-929.28574749300515</v>
      </c>
      <c r="D120" s="2">
        <v>-918.20329891645656</v>
      </c>
      <c r="E120" s="2">
        <v>-1080.4027741317914</v>
      </c>
      <c r="F120" s="21">
        <v>-1033.5623136624988</v>
      </c>
      <c r="G120" s="24" t="s">
        <v>27</v>
      </c>
      <c r="H120" s="20">
        <f t="shared" si="117"/>
        <v>11.207161601663355</v>
      </c>
      <c r="I120" s="20">
        <f t="shared" si="115"/>
        <v>9.0042580303776152</v>
      </c>
      <c r="J120" s="20">
        <f t="shared" si="118"/>
        <v>10.708491974350713</v>
      </c>
      <c r="K120" s="34">
        <f t="shared" si="119"/>
        <v>9.745264601567456</v>
      </c>
      <c r="L120" s="24" t="s">
        <v>27</v>
      </c>
      <c r="M120" s="40">
        <f t="shared" si="109"/>
        <v>11.082448576548586</v>
      </c>
      <c r="N120" s="40">
        <f t="shared" si="110"/>
        <v>-162.19947521533481</v>
      </c>
      <c r="O120" s="41">
        <f t="shared" si="116"/>
        <v>46.840460469292566</v>
      </c>
      <c r="P120" s="24" t="s">
        <v>27</v>
      </c>
      <c r="Q120" s="48">
        <f t="shared" si="111"/>
        <v>-1.1925770524778279</v>
      </c>
      <c r="R120" s="48">
        <f t="shared" si="112"/>
        <v>17.664876112593085</v>
      </c>
      <c r="S120" s="49">
        <f t="shared" si="113"/>
        <v>-4.3354628098704602</v>
      </c>
    </row>
    <row r="121" spans="1:19" ht="15" x14ac:dyDescent="0.25">
      <c r="A121" s="10" t="s">
        <v>13</v>
      </c>
      <c r="B121" s="24" t="s">
        <v>27</v>
      </c>
      <c r="C121" s="20">
        <v>-807.22294056690453</v>
      </c>
      <c r="D121" s="2">
        <v>-960.61397540312146</v>
      </c>
      <c r="E121" s="2">
        <v>-860.6310596853998</v>
      </c>
      <c r="F121" s="21">
        <v>-873.97144654713202</v>
      </c>
      <c r="G121" s="24" t="s">
        <v>27</v>
      </c>
      <c r="H121" s="20">
        <f t="shared" si="117"/>
        <v>9.7350873699602154</v>
      </c>
      <c r="I121" s="20">
        <f t="shared" si="115"/>
        <v>9.4201535894323918</v>
      </c>
      <c r="J121" s="20">
        <f t="shared" si="118"/>
        <v>8.5302083780042608</v>
      </c>
      <c r="K121" s="34">
        <f t="shared" si="119"/>
        <v>8.2405123408917689</v>
      </c>
      <c r="L121" s="24" t="s">
        <v>27</v>
      </c>
      <c r="M121" s="40">
        <f t="shared" si="109"/>
        <v>-153.39103483621693</v>
      </c>
      <c r="N121" s="40">
        <f t="shared" si="110"/>
        <v>99.982915717721653</v>
      </c>
      <c r="O121" s="41">
        <f t="shared" si="116"/>
        <v>-13.340386861732213</v>
      </c>
      <c r="P121" s="24" t="s">
        <v>27</v>
      </c>
      <c r="Q121" s="48">
        <f t="shared" si="111"/>
        <v>19.002313627074564</v>
      </c>
      <c r="R121" s="48">
        <f t="shared" si="112"/>
        <v>-10.408230389919515</v>
      </c>
      <c r="S121" s="49">
        <f t="shared" si="113"/>
        <v>1.5500703479849776</v>
      </c>
    </row>
    <row r="122" spans="1:19" ht="15" x14ac:dyDescent="0.25">
      <c r="A122" s="10"/>
      <c r="B122" s="22"/>
      <c r="D122" s="2"/>
      <c r="F122" s="23"/>
      <c r="G122" s="22"/>
      <c r="K122" s="23"/>
      <c r="L122" s="39"/>
      <c r="M122" s="40"/>
      <c r="N122" s="40"/>
      <c r="O122" s="41"/>
      <c r="P122" s="47"/>
      <c r="Q122" s="48"/>
      <c r="R122" s="48"/>
      <c r="S122" s="49"/>
    </row>
    <row r="123" spans="1:19" ht="14.25" x14ac:dyDescent="0.2">
      <c r="A123" s="11" t="s">
        <v>21</v>
      </c>
      <c r="B123" s="17" t="s">
        <v>27</v>
      </c>
      <c r="C123" s="1">
        <f t="shared" ref="C123:F123" si="120">+SUM(C124:C135)</f>
        <v>1650.9803654554037</v>
      </c>
      <c r="D123" s="1">
        <f t="shared" si="120"/>
        <v>1744.9311875803164</v>
      </c>
      <c r="E123" s="1">
        <f t="shared" si="120"/>
        <v>2182.0126548068802</v>
      </c>
      <c r="F123" s="18">
        <f t="shared" si="120"/>
        <v>2012.2671348010856</v>
      </c>
      <c r="G123" s="17" t="s">
        <v>27</v>
      </c>
      <c r="H123" s="32">
        <f t="shared" ref="H123:K123" si="121">+SUM(H124:H135)</f>
        <v>100.00000000000001</v>
      </c>
      <c r="I123" s="32">
        <f>+SUM(I124:I135)</f>
        <v>100.00000000000001</v>
      </c>
      <c r="J123" s="32">
        <f t="shared" si="121"/>
        <v>100.00000000000001</v>
      </c>
      <c r="K123" s="33">
        <f t="shared" si="121"/>
        <v>100.00000000000001</v>
      </c>
      <c r="L123" s="17" t="s">
        <v>27</v>
      </c>
      <c r="M123" s="37">
        <f t="shared" ref="M123:M135" si="122">+D123-C123</f>
        <v>93.950822124912747</v>
      </c>
      <c r="N123" s="37">
        <f t="shared" ref="N123:N135" si="123">+E123-D123</f>
        <v>437.08146722656375</v>
      </c>
      <c r="O123" s="38">
        <f>+F123-E123</f>
        <v>-169.74552000579456</v>
      </c>
      <c r="P123" s="17" t="s">
        <v>27</v>
      </c>
      <c r="Q123" s="45">
        <f t="shared" ref="Q123:Q135" si="124">+(D123/C123-1)*100</f>
        <v>5.6906080829736361</v>
      </c>
      <c r="R123" s="45">
        <f>+(E123/D123-1)*100</f>
        <v>25.048636320877591</v>
      </c>
      <c r="S123" s="46">
        <f>+(F123/E123-1)*100</f>
        <v>-7.7793096035374765</v>
      </c>
    </row>
    <row r="124" spans="1:19" ht="15" x14ac:dyDescent="0.25">
      <c r="A124" s="10" t="s">
        <v>2</v>
      </c>
      <c r="B124" s="24" t="s">
        <v>27</v>
      </c>
      <c r="C124" s="20">
        <v>112.2799217333023</v>
      </c>
      <c r="D124" s="2">
        <v>71.947433666823997</v>
      </c>
      <c r="E124" s="2">
        <v>82.98434044697234</v>
      </c>
      <c r="F124" s="21">
        <v>130.52864234081392</v>
      </c>
      <c r="G124" s="24" t="s">
        <v>27</v>
      </c>
      <c r="H124" s="20">
        <f t="shared" ref="H124:K124" si="125">+C124/C$123*100</f>
        <v>6.8008029703206798</v>
      </c>
      <c r="I124" s="20">
        <f t="shared" ref="I124:I135" si="126">+D124/D$123*100</f>
        <v>4.1232246967052602</v>
      </c>
      <c r="J124" s="20">
        <f t="shared" si="125"/>
        <v>3.8031099528300811</v>
      </c>
      <c r="K124" s="34">
        <f t="shared" si="125"/>
        <v>6.4866458375923726</v>
      </c>
      <c r="L124" s="24" t="s">
        <v>27</v>
      </c>
      <c r="M124" s="40">
        <f>+D124-C124</f>
        <v>-40.332488066478305</v>
      </c>
      <c r="N124" s="40">
        <f t="shared" si="123"/>
        <v>11.036906780148342</v>
      </c>
      <c r="O124" s="41">
        <f t="shared" ref="O124:O135" si="127">+F124-E124</f>
        <v>47.544301893841578</v>
      </c>
      <c r="P124" s="24" t="s">
        <v>27</v>
      </c>
      <c r="Q124" s="48">
        <f t="shared" si="124"/>
        <v>-35.921371732231677</v>
      </c>
      <c r="R124" s="48">
        <f t="shared" ref="R124:R135" si="128">+(E124/D124-1)*100</f>
        <v>15.34023691693902</v>
      </c>
      <c r="S124" s="49">
        <f t="shared" ref="S124:S134" si="129">+(F124/E124-1)*100</f>
        <v>57.293100888381176</v>
      </c>
    </row>
    <row r="125" spans="1:19" ht="15" x14ac:dyDescent="0.25">
      <c r="A125" s="10" t="s">
        <v>3</v>
      </c>
      <c r="B125" s="24" t="s">
        <v>27</v>
      </c>
      <c r="C125" s="20">
        <v>137.6867754271745</v>
      </c>
      <c r="D125" s="2">
        <v>129.33389265853509</v>
      </c>
      <c r="E125" s="2">
        <v>186.15023902762061</v>
      </c>
      <c r="F125" s="21">
        <v>189.37732395245962</v>
      </c>
      <c r="G125" s="24" t="s">
        <v>27</v>
      </c>
      <c r="H125" s="20">
        <f t="shared" ref="H125:H135" si="130">+C125/C$123*100</f>
        <v>8.3396979339118431</v>
      </c>
      <c r="I125" s="20">
        <f t="shared" si="126"/>
        <v>7.4119766773084894</v>
      </c>
      <c r="J125" s="20">
        <f t="shared" ref="J125:J135" si="131">+E125/E$123*100</f>
        <v>8.5311255467533442</v>
      </c>
      <c r="K125" s="34">
        <f t="shared" ref="K125:K135" si="132">+F125/F$123*100</f>
        <v>9.4111423218756549</v>
      </c>
      <c r="L125" s="24" t="s">
        <v>27</v>
      </c>
      <c r="M125" s="40">
        <f t="shared" si="122"/>
        <v>-8.3528827686394038</v>
      </c>
      <c r="N125" s="40">
        <f t="shared" si="123"/>
        <v>56.816346369085522</v>
      </c>
      <c r="O125" s="41">
        <f t="shared" si="127"/>
        <v>3.227084924839005</v>
      </c>
      <c r="P125" s="24" t="s">
        <v>27</v>
      </c>
      <c r="Q125" s="48">
        <f t="shared" si="124"/>
        <v>-6.0665831868925046</v>
      </c>
      <c r="R125" s="48">
        <f t="shared" si="128"/>
        <v>43.929974735308534</v>
      </c>
      <c r="S125" s="49">
        <f t="shared" si="129"/>
        <v>1.7335916094956882</v>
      </c>
    </row>
    <row r="126" spans="1:19" ht="15" x14ac:dyDescent="0.25">
      <c r="A126" s="10" t="s">
        <v>4</v>
      </c>
      <c r="B126" s="24" t="s">
        <v>27</v>
      </c>
      <c r="C126" s="20">
        <v>183.17430693779534</v>
      </c>
      <c r="D126" s="2">
        <v>136.96904022723828</v>
      </c>
      <c r="E126" s="2">
        <v>206.467306630797</v>
      </c>
      <c r="F126" s="21">
        <v>169.73324070963565</v>
      </c>
      <c r="G126" s="24" t="s">
        <v>27</v>
      </c>
      <c r="H126" s="20">
        <f t="shared" si="130"/>
        <v>11.094881003461774</v>
      </c>
      <c r="I126" s="20">
        <f t="shared" si="126"/>
        <v>7.8495382054103962</v>
      </c>
      <c r="J126" s="20">
        <f t="shared" si="131"/>
        <v>9.462241484986734</v>
      </c>
      <c r="K126" s="34">
        <f t="shared" si="132"/>
        <v>8.4349258492667243</v>
      </c>
      <c r="L126" s="24" t="s">
        <v>27</v>
      </c>
      <c r="M126" s="40">
        <f t="shared" si="122"/>
        <v>-46.205266710557055</v>
      </c>
      <c r="N126" s="40">
        <f t="shared" si="123"/>
        <v>69.498266403558716</v>
      </c>
      <c r="O126" s="41">
        <f t="shared" si="127"/>
        <v>-36.734065921161346</v>
      </c>
      <c r="P126" s="24" t="s">
        <v>27</v>
      </c>
      <c r="Q126" s="48">
        <f t="shared" si="124"/>
        <v>-25.22475312339958</v>
      </c>
      <c r="R126" s="48">
        <f t="shared" si="128"/>
        <v>50.740128052483783</v>
      </c>
      <c r="S126" s="49">
        <f t="shared" si="129"/>
        <v>-17.791710717110711</v>
      </c>
    </row>
    <row r="127" spans="1:19" ht="15" x14ac:dyDescent="0.25">
      <c r="A127" s="10" t="s">
        <v>5</v>
      </c>
      <c r="B127" s="24" t="s">
        <v>27</v>
      </c>
      <c r="C127" s="20">
        <v>96.307245110450651</v>
      </c>
      <c r="D127" s="2">
        <v>116.45137264190384</v>
      </c>
      <c r="E127" s="2">
        <v>157.85300194552232</v>
      </c>
      <c r="F127" s="21">
        <v>164.39469736455726</v>
      </c>
      <c r="G127" s="24" t="s">
        <v>27</v>
      </c>
      <c r="H127" s="20">
        <f t="shared" si="130"/>
        <v>5.8333367934321503</v>
      </c>
      <c r="I127" s="20">
        <f t="shared" si="126"/>
        <v>6.6736942677599869</v>
      </c>
      <c r="J127" s="20">
        <f t="shared" si="131"/>
        <v>7.2342844390832894</v>
      </c>
      <c r="K127" s="34">
        <f t="shared" si="132"/>
        <v>8.1696259170285472</v>
      </c>
      <c r="L127" s="24" t="s">
        <v>27</v>
      </c>
      <c r="M127" s="40">
        <f t="shared" si="122"/>
        <v>20.144127531453194</v>
      </c>
      <c r="N127" s="40">
        <f t="shared" si="123"/>
        <v>41.401629303618478</v>
      </c>
      <c r="O127" s="41">
        <f t="shared" si="127"/>
        <v>6.5416954190349372</v>
      </c>
      <c r="P127" s="24" t="s">
        <v>27</v>
      </c>
      <c r="Q127" s="48">
        <f t="shared" si="124"/>
        <v>20.916523474792314</v>
      </c>
      <c r="R127" s="48">
        <f t="shared" si="128"/>
        <v>35.552719014254478</v>
      </c>
      <c r="S127" s="49">
        <f t="shared" si="129"/>
        <v>4.1441691563728345</v>
      </c>
    </row>
    <row r="128" spans="1:19" ht="15" x14ac:dyDescent="0.25">
      <c r="A128" s="10" t="s">
        <v>6</v>
      </c>
      <c r="B128" s="24" t="s">
        <v>27</v>
      </c>
      <c r="C128" s="20">
        <v>110.09274729587031</v>
      </c>
      <c r="D128" s="2">
        <v>121.00477214942595</v>
      </c>
      <c r="E128" s="2">
        <v>198.15506779668931</v>
      </c>
      <c r="F128" s="21">
        <v>172.85028868346404</v>
      </c>
      <c r="G128" s="24" t="s">
        <v>27</v>
      </c>
      <c r="H128" s="20">
        <f t="shared" si="130"/>
        <v>6.6683256566471947</v>
      </c>
      <c r="I128" s="20">
        <f t="shared" si="126"/>
        <v>6.9346443579372545</v>
      </c>
      <c r="J128" s="20">
        <f t="shared" si="131"/>
        <v>9.0812978265805278</v>
      </c>
      <c r="K128" s="34">
        <f t="shared" si="132"/>
        <v>8.5898281442911131</v>
      </c>
      <c r="L128" s="24" t="s">
        <v>27</v>
      </c>
      <c r="M128" s="40">
        <f t="shared" si="122"/>
        <v>10.912024853555636</v>
      </c>
      <c r="N128" s="40">
        <f t="shared" si="123"/>
        <v>77.150295647263363</v>
      </c>
      <c r="O128" s="41">
        <f t="shared" si="127"/>
        <v>-25.304779113225266</v>
      </c>
      <c r="P128" s="24" t="s">
        <v>27</v>
      </c>
      <c r="Q128" s="48">
        <f t="shared" si="124"/>
        <v>9.9116655016610267</v>
      </c>
      <c r="R128" s="48">
        <f t="shared" si="128"/>
        <v>63.758060344919507</v>
      </c>
      <c r="S128" s="49">
        <f t="shared" si="129"/>
        <v>-12.770190232625501</v>
      </c>
    </row>
    <row r="129" spans="1:19" ht="15" x14ac:dyDescent="0.25">
      <c r="A129" s="10" t="s">
        <v>7</v>
      </c>
      <c r="B129" s="24" t="s">
        <v>27</v>
      </c>
      <c r="C129" s="20">
        <v>139.91994490804643</v>
      </c>
      <c r="D129" s="2">
        <v>148.69274836129506</v>
      </c>
      <c r="E129" s="2">
        <v>233.62788316156741</v>
      </c>
      <c r="F129" s="21">
        <v>154.23611815875995</v>
      </c>
      <c r="G129" s="24" t="s">
        <v>27</v>
      </c>
      <c r="H129" s="20">
        <f t="shared" si="130"/>
        <v>8.474961170689097</v>
      </c>
      <c r="I129" s="20">
        <f t="shared" si="126"/>
        <v>8.5214104383959253</v>
      </c>
      <c r="J129" s="20">
        <f t="shared" si="131"/>
        <v>10.706990293887399</v>
      </c>
      <c r="K129" s="34">
        <f t="shared" si="132"/>
        <v>7.6647933811236415</v>
      </c>
      <c r="L129" s="24" t="s">
        <v>27</v>
      </c>
      <c r="M129" s="40">
        <f t="shared" si="122"/>
        <v>8.7728034532486276</v>
      </c>
      <c r="N129" s="40">
        <f t="shared" si="123"/>
        <v>84.935134800272351</v>
      </c>
      <c r="O129" s="41">
        <f t="shared" si="127"/>
        <v>-79.39176500280746</v>
      </c>
      <c r="P129" s="24" t="s">
        <v>27</v>
      </c>
      <c r="Q129" s="48">
        <f t="shared" si="124"/>
        <v>6.2698734329934114</v>
      </c>
      <c r="R129" s="48">
        <f t="shared" si="128"/>
        <v>57.121235390643356</v>
      </c>
      <c r="S129" s="49">
        <f t="shared" si="129"/>
        <v>-33.982144566153259</v>
      </c>
    </row>
    <row r="130" spans="1:19" ht="15" x14ac:dyDescent="0.25">
      <c r="A130" s="10" t="s">
        <v>8</v>
      </c>
      <c r="B130" s="24" t="s">
        <v>27</v>
      </c>
      <c r="C130" s="20">
        <v>162.63091909230519</v>
      </c>
      <c r="D130" s="2">
        <v>162.65361573297474</v>
      </c>
      <c r="E130" s="2">
        <v>198.27824212467056</v>
      </c>
      <c r="F130" s="21">
        <v>191.29125794062145</v>
      </c>
      <c r="G130" s="24" t="s">
        <v>27</v>
      </c>
      <c r="H130" s="20">
        <f t="shared" si="130"/>
        <v>9.8505665176366506</v>
      </c>
      <c r="I130" s="20">
        <f t="shared" si="126"/>
        <v>9.3214916949547639</v>
      </c>
      <c r="J130" s="20">
        <f t="shared" si="131"/>
        <v>9.0869428134558294</v>
      </c>
      <c r="K130" s="34">
        <f t="shared" si="132"/>
        <v>9.5062556373525808</v>
      </c>
      <c r="L130" s="24" t="s">
        <v>27</v>
      </c>
      <c r="M130" s="40">
        <f t="shared" si="122"/>
        <v>2.2696640669551016E-2</v>
      </c>
      <c r="N130" s="40">
        <f t="shared" si="123"/>
        <v>35.624626391695813</v>
      </c>
      <c r="O130" s="41">
        <f t="shared" si="127"/>
        <v>-6.9869841840491063</v>
      </c>
      <c r="P130" s="24" t="s">
        <v>27</v>
      </c>
      <c r="Q130" s="48">
        <f t="shared" si="124"/>
        <v>1.3955919819075291E-2</v>
      </c>
      <c r="R130" s="48">
        <f t="shared" si="128"/>
        <v>21.902142310921668</v>
      </c>
      <c r="S130" s="49">
        <f t="shared" si="129"/>
        <v>-3.5238279849464926</v>
      </c>
    </row>
    <row r="131" spans="1:19" ht="15" x14ac:dyDescent="0.25">
      <c r="A131" s="10" t="s">
        <v>9</v>
      </c>
      <c r="B131" s="24" t="s">
        <v>27</v>
      </c>
      <c r="C131" s="20">
        <v>161.75237028127282</v>
      </c>
      <c r="D131" s="2">
        <v>107.42182592502087</v>
      </c>
      <c r="E131" s="2">
        <v>193.62186188656074</v>
      </c>
      <c r="F131" s="21">
        <v>212.5988955878193</v>
      </c>
      <c r="G131" s="24" t="s">
        <v>27</v>
      </c>
      <c r="H131" s="20">
        <f t="shared" si="130"/>
        <v>9.7973527526873596</v>
      </c>
      <c r="I131" s="20">
        <f t="shared" si="126"/>
        <v>6.1562213277866817</v>
      </c>
      <c r="J131" s="20">
        <f t="shared" si="131"/>
        <v>8.8735444068126785</v>
      </c>
      <c r="K131" s="34">
        <f t="shared" si="132"/>
        <v>10.565142764150689</v>
      </c>
      <c r="L131" s="24" t="s">
        <v>27</v>
      </c>
      <c r="M131" s="40">
        <f t="shared" si="122"/>
        <v>-54.330544356251949</v>
      </c>
      <c r="N131" s="40">
        <f t="shared" si="123"/>
        <v>86.200035961539868</v>
      </c>
      <c r="O131" s="41">
        <f t="shared" si="127"/>
        <v>18.977033701258563</v>
      </c>
      <c r="P131" s="24" t="s">
        <v>27</v>
      </c>
      <c r="Q131" s="48">
        <f t="shared" si="124"/>
        <v>-33.588716048967946</v>
      </c>
      <c r="R131" s="48">
        <f t="shared" si="128"/>
        <v>80.24443377243135</v>
      </c>
      <c r="S131" s="49">
        <f t="shared" si="129"/>
        <v>9.8010800621144867</v>
      </c>
    </row>
    <row r="132" spans="1:19" ht="15" x14ac:dyDescent="0.25">
      <c r="A132" s="10" t="s">
        <v>10</v>
      </c>
      <c r="B132" s="24" t="s">
        <v>27</v>
      </c>
      <c r="C132" s="20">
        <v>147.21896608257703</v>
      </c>
      <c r="D132" s="2">
        <v>211.55299672594276</v>
      </c>
      <c r="E132" s="2">
        <v>207.01186193826283</v>
      </c>
      <c r="F132" s="21">
        <v>147.4748187317079</v>
      </c>
      <c r="G132" s="24" t="s">
        <v>27</v>
      </c>
      <c r="H132" s="20">
        <f t="shared" si="130"/>
        <v>8.9170634105008499</v>
      </c>
      <c r="I132" s="20">
        <f t="shared" si="126"/>
        <v>12.123858994078832</v>
      </c>
      <c r="J132" s="20">
        <f t="shared" si="131"/>
        <v>9.4871980454478386</v>
      </c>
      <c r="K132" s="34">
        <f t="shared" si="132"/>
        <v>7.3287893133674773</v>
      </c>
      <c r="L132" s="24" t="s">
        <v>27</v>
      </c>
      <c r="M132" s="40">
        <f t="shared" si="122"/>
        <v>64.334030643365736</v>
      </c>
      <c r="N132" s="40">
        <f t="shared" si="123"/>
        <v>-4.5411347876799368</v>
      </c>
      <c r="O132" s="41">
        <f t="shared" si="127"/>
        <v>-59.537043206554927</v>
      </c>
      <c r="P132" s="24" t="s">
        <v>27</v>
      </c>
      <c r="Q132" s="48">
        <f t="shared" si="124"/>
        <v>43.699553362764391</v>
      </c>
      <c r="R132" s="48">
        <f t="shared" si="128"/>
        <v>-2.146570768535494</v>
      </c>
      <c r="S132" s="49">
        <f t="shared" si="129"/>
        <v>-28.760208545107758</v>
      </c>
    </row>
    <row r="133" spans="1:19" ht="15" x14ac:dyDescent="0.25">
      <c r="A133" s="10" t="s">
        <v>11</v>
      </c>
      <c r="B133" s="24" t="s">
        <v>27</v>
      </c>
      <c r="C133" s="20">
        <v>128.64782376044968</v>
      </c>
      <c r="D133" s="2">
        <v>137.20332136040065</v>
      </c>
      <c r="E133" s="2">
        <v>151.04474869354391</v>
      </c>
      <c r="F133" s="21">
        <v>105.43862550677846</v>
      </c>
      <c r="G133" s="24" t="s">
        <v>27</v>
      </c>
      <c r="H133" s="20">
        <f t="shared" si="130"/>
        <v>7.7922079784978964</v>
      </c>
      <c r="I133" s="20">
        <f t="shared" si="126"/>
        <v>7.8629645877703354</v>
      </c>
      <c r="J133" s="20">
        <f t="shared" si="131"/>
        <v>6.9222673095318124</v>
      </c>
      <c r="K133" s="34">
        <f t="shared" si="132"/>
        <v>5.2397926539311674</v>
      </c>
      <c r="L133" s="24" t="s">
        <v>27</v>
      </c>
      <c r="M133" s="40">
        <f t="shared" si="122"/>
        <v>8.5554975999509679</v>
      </c>
      <c r="N133" s="40">
        <f t="shared" si="123"/>
        <v>13.841427333143258</v>
      </c>
      <c r="O133" s="41">
        <f t="shared" si="127"/>
        <v>-45.606123186765444</v>
      </c>
      <c r="P133" s="24" t="s">
        <v>27</v>
      </c>
      <c r="Q133" s="48">
        <f t="shared" si="124"/>
        <v>6.6503243893824671</v>
      </c>
      <c r="R133" s="48">
        <f t="shared" si="128"/>
        <v>10.088259668864064</v>
      </c>
      <c r="S133" s="49">
        <f t="shared" si="129"/>
        <v>-30.193782691046167</v>
      </c>
    </row>
    <row r="134" spans="1:19" ht="15" x14ac:dyDescent="0.25">
      <c r="A134" s="10" t="s">
        <v>12</v>
      </c>
      <c r="B134" s="24" t="s">
        <v>27</v>
      </c>
      <c r="C134" s="20">
        <v>165.34265018109011</v>
      </c>
      <c r="D134" s="2">
        <v>223.53782259013627</v>
      </c>
      <c r="E134" s="2">
        <v>206.62753388308892</v>
      </c>
      <c r="F134" s="21">
        <v>203.04895947868459</v>
      </c>
      <c r="G134" s="24" t="s">
        <v>27</v>
      </c>
      <c r="H134" s="20">
        <f t="shared" si="130"/>
        <v>10.014816265575773</v>
      </c>
      <c r="I134" s="20">
        <f t="shared" si="126"/>
        <v>12.810695583939591</v>
      </c>
      <c r="J134" s="20">
        <f t="shared" si="131"/>
        <v>9.4695845795347395</v>
      </c>
      <c r="K134" s="34">
        <f t="shared" si="132"/>
        <v>10.090556863304144</v>
      </c>
      <c r="L134" s="24" t="s">
        <v>27</v>
      </c>
      <c r="M134" s="40">
        <f t="shared" si="122"/>
        <v>58.195172409046165</v>
      </c>
      <c r="N134" s="40">
        <f t="shared" si="123"/>
        <v>-16.910288707047357</v>
      </c>
      <c r="O134" s="41">
        <f t="shared" si="127"/>
        <v>-3.5785744044043213</v>
      </c>
      <c r="P134" s="24" t="s">
        <v>27</v>
      </c>
      <c r="Q134" s="48">
        <f t="shared" si="124"/>
        <v>35.196709587821658</v>
      </c>
      <c r="R134" s="48">
        <f t="shared" si="128"/>
        <v>-7.5648445131600406</v>
      </c>
      <c r="S134" s="49">
        <f t="shared" si="129"/>
        <v>-1.7318961985139381</v>
      </c>
    </row>
    <row r="135" spans="1:19" ht="15" x14ac:dyDescent="0.25">
      <c r="A135" s="13" t="s">
        <v>13</v>
      </c>
      <c r="B135" s="27" t="s">
        <v>27</v>
      </c>
      <c r="C135" s="28">
        <v>105.92669464506952</v>
      </c>
      <c r="D135" s="29">
        <v>178.16234554061901</v>
      </c>
      <c r="E135" s="29">
        <v>160.19056727158431</v>
      </c>
      <c r="F135" s="30">
        <v>171.29426634578363</v>
      </c>
      <c r="G135" s="27" t="s">
        <v>27</v>
      </c>
      <c r="H135" s="28">
        <f t="shared" si="130"/>
        <v>6.4159875466387435</v>
      </c>
      <c r="I135" s="28">
        <f t="shared" si="126"/>
        <v>10.210279167952489</v>
      </c>
      <c r="J135" s="28">
        <f t="shared" si="131"/>
        <v>7.3414133010957281</v>
      </c>
      <c r="K135" s="35">
        <f t="shared" si="132"/>
        <v>8.5125013167158947</v>
      </c>
      <c r="L135" s="27" t="s">
        <v>27</v>
      </c>
      <c r="M135" s="42">
        <f t="shared" si="122"/>
        <v>72.235650895549497</v>
      </c>
      <c r="N135" s="42">
        <f t="shared" si="123"/>
        <v>-17.971778269034701</v>
      </c>
      <c r="O135" s="43">
        <f t="shared" si="127"/>
        <v>11.103699074199312</v>
      </c>
      <c r="P135" s="27" t="s">
        <v>27</v>
      </c>
      <c r="Q135" s="51">
        <f t="shared" si="124"/>
        <v>68.194000707367294</v>
      </c>
      <c r="R135" s="51">
        <f t="shared" si="128"/>
        <v>-10.087304483167204</v>
      </c>
      <c r="S135" s="52">
        <f>+(F135/E135-1)*100</f>
        <v>6.9315561230108402</v>
      </c>
    </row>
    <row r="136" spans="1:19" ht="15" x14ac:dyDescent="0.25">
      <c r="A136" s="5"/>
      <c r="D136" s="2"/>
    </row>
    <row r="138" spans="1:19" x14ac:dyDescent="0.2">
      <c r="A138" s="59" t="s">
        <v>29</v>
      </c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</row>
    <row r="139" spans="1:19" x14ac:dyDescent="0.2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</row>
    <row r="140" spans="1:19" x14ac:dyDescent="0.2">
      <c r="A140" s="60" t="s">
        <v>30</v>
      </c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</row>
    <row r="141" spans="1:19" x14ac:dyDescent="0.2">
      <c r="A141" s="61" t="s">
        <v>31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</row>
    <row r="142" spans="1:19" x14ac:dyDescent="0.2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</row>
    <row r="143" spans="1:19" x14ac:dyDescent="0.2">
      <c r="A143" s="4" t="s">
        <v>34</v>
      </c>
    </row>
  </sheetData>
  <mergeCells count="12">
    <mergeCell ref="A138:S138"/>
    <mergeCell ref="A140:S140"/>
    <mergeCell ref="A141:S141"/>
    <mergeCell ref="G6:K6"/>
    <mergeCell ref="B6:F6"/>
    <mergeCell ref="L6:O6"/>
    <mergeCell ref="P6:S6"/>
    <mergeCell ref="A2:S2"/>
    <mergeCell ref="A6:A7"/>
    <mergeCell ref="A1:S1"/>
    <mergeCell ref="A3:S3"/>
    <mergeCell ref="A4:S4"/>
  </mergeCells>
  <pageMargins left="0.7" right="0.7" top="0.75" bottom="0.75" header="0.3" footer="0.3"/>
  <ignoredErrors>
    <ignoredError sqref="G22:K22 G10:H10 G11:I11 K11 G12:I12 K12 G13:I13 K13 G14:I14 K14 G15:I15 K15 G16:I16 K16 G17:I17 K17 G18:I18 K18 G19:I19 K19 G20:I20 K20 G21:I21 K21 G36:K36 H23:I23 K23 H24:I24 K24 H25:I25 K25 H26:I26 K26 H27:K35 G50:K65 H37:K49 G79:K79 H66:K78 H80:K92" evalError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2025-10-14T14:26:42Z</dcterms:modified>
</cp:coreProperties>
</file>