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376ADB56-04B5-40F6-BF5B-B98F250738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8" sheetId="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9" l="1"/>
  <c r="M23" i="9"/>
  <c r="M11" i="9"/>
  <c r="N11" i="9"/>
  <c r="O11" i="9"/>
  <c r="M12" i="9"/>
  <c r="N12" i="9"/>
  <c r="O12" i="9"/>
  <c r="M13" i="9"/>
  <c r="N13" i="9"/>
  <c r="O13" i="9"/>
  <c r="M14" i="9"/>
  <c r="N14" i="9"/>
  <c r="O14" i="9"/>
  <c r="M15" i="9"/>
  <c r="N15" i="9"/>
  <c r="O15" i="9"/>
  <c r="M16" i="9"/>
  <c r="N16" i="9"/>
  <c r="O16" i="9"/>
  <c r="M17" i="9"/>
  <c r="N17" i="9"/>
  <c r="O17" i="9"/>
  <c r="M18" i="9"/>
  <c r="N18" i="9"/>
  <c r="O18" i="9"/>
  <c r="M19" i="9"/>
  <c r="N19" i="9"/>
  <c r="O19" i="9"/>
  <c r="M20" i="9"/>
  <c r="N20" i="9"/>
  <c r="O20" i="9"/>
  <c r="M21" i="9"/>
  <c r="N21" i="9"/>
  <c r="O21" i="9"/>
  <c r="O10" i="9"/>
  <c r="I10" i="9"/>
  <c r="J10" i="9"/>
  <c r="K10" i="9"/>
  <c r="I11" i="9"/>
  <c r="J11" i="9"/>
  <c r="K11" i="9"/>
  <c r="I12" i="9"/>
  <c r="J12" i="9"/>
  <c r="K12" i="9"/>
  <c r="I13" i="9"/>
  <c r="J13" i="9"/>
  <c r="K13" i="9"/>
  <c r="I14" i="9"/>
  <c r="J14" i="9"/>
  <c r="K14" i="9"/>
  <c r="I15" i="9"/>
  <c r="J15" i="9"/>
  <c r="K15" i="9"/>
  <c r="I16" i="9"/>
  <c r="J16" i="9"/>
  <c r="K16" i="9"/>
  <c r="I17" i="9"/>
  <c r="J17" i="9"/>
  <c r="K17" i="9"/>
  <c r="I18" i="9"/>
  <c r="J18" i="9"/>
  <c r="K18" i="9"/>
  <c r="I19" i="9"/>
  <c r="J19" i="9"/>
  <c r="K19" i="9"/>
  <c r="I20" i="9"/>
  <c r="J20" i="9"/>
  <c r="K20" i="9"/>
  <c r="I21" i="9"/>
  <c r="J21" i="9"/>
  <c r="K21" i="9"/>
  <c r="F23" i="9"/>
  <c r="N23" i="9" s="1"/>
  <c r="G23" i="9"/>
  <c r="O23" i="9" s="1"/>
  <c r="E23" i="9"/>
  <c r="I23" i="9" l="1"/>
  <c r="J23" i="9"/>
  <c r="K23" i="9"/>
</calcChain>
</file>

<file path=xl/sharedStrings.xml><?xml version="1.0" encoding="utf-8"?>
<sst xmlns="http://schemas.openxmlformats.org/spreadsheetml/2006/main" count="75" uniqueCount="32">
  <si>
    <t>Variaciones Relativas (%)</t>
  </si>
  <si>
    <t>2023/2022</t>
  </si>
  <si>
    <t>2024/2023</t>
  </si>
  <si>
    <t xml:space="preserve">Años </t>
  </si>
  <si>
    <t>2022/2021</t>
  </si>
  <si>
    <t>2020/2021</t>
  </si>
  <si>
    <t>N/D</t>
  </si>
  <si>
    <t>En millones de USD</t>
  </si>
  <si>
    <t>Productos</t>
  </si>
  <si>
    <t xml:space="preserve">Variaciones  Absolutas </t>
  </si>
  <si>
    <t>TOTAL</t>
  </si>
  <si>
    <t>Productos minerales</t>
  </si>
  <si>
    <t>Prod. de industrias químicas o cónexas</t>
  </si>
  <si>
    <t>Plástico y sus manufacturas</t>
  </si>
  <si>
    <t>Madera, carbón vegetal y manufacturas de madera; corcho y sus manufacturas</t>
  </si>
  <si>
    <t>Pasta de Madera; papel o cartón para reciclar y sus aplicaciones</t>
  </si>
  <si>
    <t>Materias textiles y sus manufacturas</t>
  </si>
  <si>
    <t>Manuf. de piedra, yeso, cemento, asbesto, mica, productos cerámicos y vidrio</t>
  </si>
  <si>
    <t>Metales comunes y sus manufacturas</t>
  </si>
  <si>
    <t>Máquinas y aparatos, materiales eléctricos y sus partes, aparatos de grabación y producción de imagen y sonido</t>
  </si>
  <si>
    <t>Material de transporte</t>
  </si>
  <si>
    <t>Inst. de óptica, fotografía, cine, médico quirúrgico, relojes, instrumentos musicales, partes y accesorios</t>
  </si>
  <si>
    <t>-</t>
  </si>
  <si>
    <t>2024p/</t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</si>
  <si>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</si>
  <si>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Importaciones CIF de Bienes para Transformación por Sección</t>
  </si>
  <si>
    <t>Mercancías y productos diversos</t>
  </si>
  <si>
    <r>
      <t xml:space="preserve"> </t>
    </r>
    <r>
      <rPr>
        <vertAlign val="superscript"/>
        <sz val="11"/>
        <color theme="1"/>
        <rFont val="Times New Roman"/>
        <family val="1"/>
      </rPr>
      <t>p/</t>
    </r>
    <r>
      <rPr>
        <sz val="11"/>
        <color theme="1"/>
        <rFont val="Times New Roman"/>
        <family val="1"/>
      </rPr>
      <t xml:space="preserve"> Cifras preliminares, sujetas a revisión.</t>
    </r>
  </si>
  <si>
    <r>
      <rPr>
        <b/>
        <sz val="11"/>
        <color theme="1"/>
        <rFont val="Times New Roman"/>
        <family val="1"/>
      </rPr>
      <t>Fuente:</t>
    </r>
    <r>
      <rPr>
        <sz val="11"/>
        <color theme="1"/>
        <rFont val="Times New Roman"/>
        <family val="1"/>
      </rPr>
      <t xml:space="preserve"> Instituto Nacional de Estadísticas con información del Sistema Automatizado de Rentas Aduaneras de Honduras (SARAH)/Administración Aduanera de Honduras (ADUANAS). </t>
    </r>
  </si>
  <si>
    <t>Cuadro 8</t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</si>
  <si>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</si>
  <si>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r>
      <rPr>
        <b/>
        <sz val="11"/>
        <color theme="1"/>
        <rFont val="Times New Roman"/>
        <family val="1"/>
      </rPr>
      <t>Nota:</t>
    </r>
    <r>
      <rPr>
        <sz val="11"/>
        <color theme="1"/>
        <rFont val="Times New Roman"/>
        <family val="1"/>
      </rPr>
      <t xml:space="preserve"> La suma de las cifras puede no coincidir con los totales debido a aproximaciones.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</si>
</sst>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4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4" fillId="0" borderId="0"/>
    <xf numFmtId="9" fontId="1" fillId="0" borderId="0" applyFont="0" applyFill="0" applyBorder="0" applyAlignment="0" applyProtection="0"/>
    <xf numFmtId="0" fontId="2" fillId="0" borderId="0"/>
    <xf numFmtId="0" fontId="11" fillId="0" borderId="0">
      <protection locked="0"/>
    </xf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5" fillId="2" borderId="0" xfId="0" applyFont="1" applyFill="1"/>
    <xf numFmtId="0" fontId="5" fillId="2" borderId="0" xfId="5" applyFont="1" applyFill="1"/>
    <xf numFmtId="43" fontId="5" fillId="2" borderId="0" xfId="10" applyFont="1" applyFill="1" applyBorder="1"/>
    <xf numFmtId="0" fontId="5" fillId="2" borderId="0" xfId="1" applyFont="1" applyFill="1"/>
    <xf numFmtId="0" fontId="6" fillId="2" borderId="1" xfId="5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/>
    <xf numFmtId="0" fontId="6" fillId="2" borderId="0" xfId="1" applyFont="1" applyFill="1"/>
    <xf numFmtId="0" fontId="3" fillId="2" borderId="0" xfId="12" applyFont="1" applyFill="1"/>
    <xf numFmtId="0" fontId="6" fillId="2" borderId="0" xfId="12" applyFont="1" applyFill="1" applyAlignment="1">
      <alignment horizontal="centerContinuous"/>
    </xf>
    <xf numFmtId="0" fontId="5" fillId="2" borderId="0" xfId="12" applyFont="1" applyFill="1"/>
    <xf numFmtId="166" fontId="5" fillId="2" borderId="0" xfId="12" applyNumberFormat="1" applyFont="1" applyFill="1" applyAlignment="1">
      <alignment horizontal="center" vertical="center" wrapText="1"/>
    </xf>
    <xf numFmtId="0" fontId="6" fillId="2" borderId="0" xfId="6" applyFont="1" applyFill="1" applyAlignment="1">
      <alignment horizontal="left" vertical="center"/>
    </xf>
    <xf numFmtId="166" fontId="6" fillId="2" borderId="0" xfId="6" applyNumberFormat="1" applyFont="1" applyFill="1" applyAlignment="1">
      <alignment horizontal="center" vertical="center"/>
    </xf>
    <xf numFmtId="0" fontId="5" fillId="2" borderId="0" xfId="1" applyFont="1" applyFill="1" applyAlignment="1">
      <alignment horizontal="left" wrapText="1"/>
    </xf>
    <xf numFmtId="0" fontId="6" fillId="2" borderId="1" xfId="1" applyFont="1" applyFill="1" applyBorder="1" applyAlignment="1">
      <alignment horizontal="center"/>
    </xf>
    <xf numFmtId="0" fontId="6" fillId="2" borderId="9" xfId="5" applyFont="1" applyFill="1" applyBorder="1"/>
    <xf numFmtId="167" fontId="5" fillId="2" borderId="7" xfId="14" applyFont="1" applyFill="1" applyBorder="1" applyAlignment="1">
      <alignment horizontal="left" indent="2"/>
    </xf>
    <xf numFmtId="167" fontId="5" fillId="2" borderId="7" xfId="14" applyFont="1" applyFill="1" applyBorder="1" applyAlignment="1">
      <alignment horizontal="left" wrapText="1" indent="2"/>
    </xf>
    <xf numFmtId="0" fontId="5" fillId="2" borderId="7" xfId="12" applyFont="1" applyFill="1" applyBorder="1" applyAlignment="1">
      <alignment horizontal="left" indent="2"/>
    </xf>
    <xf numFmtId="0" fontId="5" fillId="2" borderId="7" xfId="12" applyFont="1" applyFill="1" applyBorder="1" applyAlignment="1">
      <alignment horizontal="left" wrapText="1" indent="2"/>
    </xf>
    <xf numFmtId="0" fontId="6" fillId="2" borderId="8" xfId="6" applyFont="1" applyFill="1" applyBorder="1" applyAlignment="1">
      <alignment horizontal="left" vertical="center"/>
    </xf>
    <xf numFmtId="166" fontId="6" fillId="2" borderId="10" xfId="5" applyNumberFormat="1" applyFont="1" applyFill="1" applyBorder="1" applyAlignment="1">
      <alignment horizontal="center"/>
    </xf>
    <xf numFmtId="166" fontId="6" fillId="2" borderId="11" xfId="5" applyNumberFormat="1" applyFont="1" applyFill="1" applyBorder="1" applyAlignment="1">
      <alignment horizontal="center"/>
    </xf>
    <xf numFmtId="166" fontId="6" fillId="2" borderId="12" xfId="5" applyNumberFormat="1" applyFont="1" applyFill="1" applyBorder="1" applyAlignment="1">
      <alignment horizontal="center"/>
    </xf>
    <xf numFmtId="166" fontId="5" fillId="2" borderId="3" xfId="12" applyNumberFormat="1" applyFont="1" applyFill="1" applyBorder="1" applyAlignment="1">
      <alignment horizontal="center" vertical="center" wrapText="1"/>
    </xf>
    <xf numFmtId="166" fontId="5" fillId="2" borderId="2" xfId="12" applyNumberFormat="1" applyFont="1" applyFill="1" applyBorder="1" applyAlignment="1">
      <alignment horizontal="center" vertical="center" wrapText="1"/>
    </xf>
    <xf numFmtId="166" fontId="6" fillId="2" borderId="4" xfId="6" applyNumberFormat="1" applyFont="1" applyFill="1" applyBorder="1" applyAlignment="1">
      <alignment horizontal="center" vertical="center"/>
    </xf>
    <xf numFmtId="166" fontId="6" fillId="2" borderId="5" xfId="6" applyNumberFormat="1" applyFont="1" applyFill="1" applyBorder="1" applyAlignment="1">
      <alignment horizontal="center" vertical="center"/>
    </xf>
    <xf numFmtId="166" fontId="6" fillId="2" borderId="6" xfId="6" applyNumberFormat="1" applyFont="1" applyFill="1" applyBorder="1" applyAlignment="1">
      <alignment horizontal="center" vertical="center"/>
    </xf>
    <xf numFmtId="166" fontId="5" fillId="2" borderId="11" xfId="3" applyNumberFormat="1" applyFont="1" applyFill="1" applyBorder="1" applyAlignment="1">
      <alignment horizontal="center" vertical="center"/>
    </xf>
    <xf numFmtId="166" fontId="5" fillId="2" borderId="12" xfId="13" applyNumberFormat="1" applyFont="1" applyFill="1" applyBorder="1" applyAlignment="1">
      <alignment horizontal="center" vertical="center"/>
    </xf>
    <xf numFmtId="166" fontId="5" fillId="2" borderId="10" xfId="13" applyNumberFormat="1" applyFont="1" applyFill="1" applyBorder="1" applyAlignment="1">
      <alignment horizontal="center" vertical="center"/>
    </xf>
    <xf numFmtId="166" fontId="5" fillId="2" borderId="11" xfId="13" applyNumberFormat="1" applyFont="1" applyFill="1" applyBorder="1" applyAlignment="1">
      <alignment horizontal="center" vertical="center"/>
    </xf>
    <xf numFmtId="166" fontId="5" fillId="2" borderId="12" xfId="3" applyNumberFormat="1" applyFont="1" applyFill="1" applyBorder="1" applyAlignment="1">
      <alignment horizontal="center" vertical="center"/>
    </xf>
    <xf numFmtId="0" fontId="5" fillId="2" borderId="0" xfId="1" applyFont="1" applyFill="1" applyAlignment="1">
      <alignment horizontal="left" wrapText="1"/>
    </xf>
    <xf numFmtId="0" fontId="6" fillId="2" borderId="1" xfId="5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9" fillId="2" borderId="0" xfId="5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6" fillId="2" borderId="9" xfId="5" quotePrefix="1" applyFont="1" applyFill="1" applyBorder="1" applyAlignment="1" applyProtection="1">
      <alignment horizontal="center" vertical="center" wrapText="1"/>
      <protection locked="0"/>
    </xf>
    <xf numFmtId="0" fontId="6" fillId="2" borderId="8" xfId="5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>
      <alignment horizontal="center" vertical="center"/>
    </xf>
  </cellXfs>
  <cellStyles count="22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9" xr:uid="{F8117739-7D96-47C5-B224-559457B25651}"/>
    <cellStyle name="Millares 6" xfId="21" xr:uid="{A731E9DD-7FC4-4937-8FD7-D0643ECC6525}"/>
    <cellStyle name="Normal" xfId="0" builtinId="0"/>
    <cellStyle name="Normal 10" xfId="11" xr:uid="{00000000-0005-0000-0000-000005000000}"/>
    <cellStyle name="Normal 2 10" xfId="17" xr:uid="{64DC0FD0-416A-4B2D-993E-1F994EC3075E}"/>
    <cellStyle name="Normal 2 10 2" xfId="14" xr:uid="{00000000-0005-0000-0000-000006000000}"/>
    <cellStyle name="Normal 2 2" xfId="16" xr:uid="{CB94E57B-3629-47E4-90D8-7FF1DE359577}"/>
    <cellStyle name="Normal 3 2 2" xfId="18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20" xr:uid="{AE90B96E-8A28-46E9-86B0-E9C7B0952B4A}"/>
    <cellStyle name="Normal_1990 - 1997" xfId="6" xr:uid="{00000000-0005-0000-0000-00000B000000}"/>
    <cellStyle name="Normal_BALACOME 2007" xfId="1" xr:uid="{00000000-0005-0000-0000-00000C000000}"/>
    <cellStyle name="Normal_Dist_impmensual 2005-2007 rev marzo 2007" xfId="12" xr:uid="{00000000-0005-0000-0000-00000D000000}"/>
    <cellStyle name="Normal_IMPORMES 2007" xfId="13" xr:uid="{00000000-0005-0000-0000-00000E000000}"/>
    <cellStyle name="Porcentaje 3" xfId="15" xr:uid="{00000000-0005-0000-0000-00000F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13608</xdr:colOff>
      <xdr:row>2</xdr:row>
      <xdr:rowOff>27214</xdr:rowOff>
    </xdr:from>
    <xdr:to>
      <xdr:col>1</xdr:col>
      <xdr:colOff>2409544</xdr:colOff>
      <xdr:row>3</xdr:row>
      <xdr:rowOff>284055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2CB0D6-F40D-45DC-B24F-6A4D13CAF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0679" y="503464"/>
          <a:ext cx="2395936" cy="542591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2</xdr:row>
      <xdr:rowOff>149678</xdr:rowOff>
    </xdr:from>
    <xdr:to>
      <xdr:col>14</xdr:col>
      <xdr:colOff>838504</xdr:colOff>
      <xdr:row>3</xdr:row>
      <xdr:rowOff>138272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6A18D2-BB5D-462D-829E-F3C0908966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52071" y="625928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85C52-CAD0-48EF-97A5-7DDAE595B9F2}">
  <dimension ref="A1:O31"/>
  <sheetViews>
    <sheetView tabSelected="1" zoomScale="70" zoomScaleNormal="70" workbookViewId="0">
      <selection activeCell="B3" sqref="B3:O3"/>
    </sheetView>
  </sheetViews>
  <sheetFormatPr baseColWidth="10" defaultColWidth="11.42578125" defaultRowHeight="15" x14ac:dyDescent="0.25"/>
  <cols>
    <col min="1" max="1" width="7.7109375" style="8" customWidth="1"/>
    <col min="2" max="2" width="79.28515625" style="10" customWidth="1"/>
    <col min="3" max="7" width="12.42578125" style="10" customWidth="1"/>
    <col min="8" max="9" width="13.5703125" style="10" bestFit="1" customWidth="1"/>
    <col min="10" max="10" width="15.42578125" style="10" customWidth="1"/>
    <col min="11" max="11" width="14" style="10" bestFit="1" customWidth="1"/>
    <col min="12" max="13" width="13.5703125" style="10" bestFit="1" customWidth="1"/>
    <col min="14" max="14" width="14" style="10" bestFit="1" customWidth="1"/>
    <col min="15" max="15" width="14" style="1" bestFit="1" customWidth="1"/>
    <col min="16" max="16384" width="11.42578125" style="8"/>
  </cols>
  <sheetData>
    <row r="1" spans="1:15" s="6" customFormat="1" x14ac:dyDescent="0.25">
      <c r="B1" s="7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"/>
    </row>
    <row r="2" spans="1:15" s="3" customFormat="1" ht="22.5" x14ac:dyDescent="0.25">
      <c r="A2" s="1"/>
      <c r="B2" s="43" t="s">
        <v>29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s="2" customFormat="1" ht="22.5" x14ac:dyDescent="0.3">
      <c r="A3" s="1"/>
      <c r="B3" s="38" t="s">
        <v>25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15" s="2" customFormat="1" ht="27.75" x14ac:dyDescent="0.35">
      <c r="A4" s="1"/>
      <c r="B4" s="39" t="s">
        <v>24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5" s="2" customFormat="1" ht="23.25" x14ac:dyDescent="0.35">
      <c r="A5" s="1"/>
      <c r="B5" s="40" t="s">
        <v>7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5" x14ac:dyDescent="0.25">
      <c r="B6" s="9"/>
    </row>
    <row r="7" spans="1:15" ht="15" customHeight="1" x14ac:dyDescent="0.2">
      <c r="B7" s="41" t="s">
        <v>8</v>
      </c>
      <c r="C7" s="36" t="s">
        <v>3</v>
      </c>
      <c r="D7" s="36"/>
      <c r="E7" s="36"/>
      <c r="F7" s="36"/>
      <c r="G7" s="36"/>
      <c r="H7" s="37" t="s">
        <v>9</v>
      </c>
      <c r="I7" s="37"/>
      <c r="J7" s="37"/>
      <c r="K7" s="37"/>
      <c r="L7" s="37" t="s">
        <v>0</v>
      </c>
      <c r="M7" s="37"/>
      <c r="N7" s="37"/>
      <c r="O7" s="37"/>
    </row>
    <row r="8" spans="1:15" ht="14.25" x14ac:dyDescent="0.2">
      <c r="B8" s="42"/>
      <c r="C8" s="5">
        <v>2020</v>
      </c>
      <c r="D8" s="5">
        <v>2021</v>
      </c>
      <c r="E8" s="5">
        <v>2022</v>
      </c>
      <c r="F8" s="5">
        <v>2023</v>
      </c>
      <c r="G8" s="5" t="s">
        <v>23</v>
      </c>
      <c r="H8" s="5" t="s">
        <v>5</v>
      </c>
      <c r="I8" s="5" t="s">
        <v>4</v>
      </c>
      <c r="J8" s="15" t="s">
        <v>1</v>
      </c>
      <c r="K8" s="15" t="s">
        <v>2</v>
      </c>
      <c r="L8" s="15" t="s">
        <v>5</v>
      </c>
      <c r="M8" s="15" t="s">
        <v>4</v>
      </c>
      <c r="N8" s="15" t="s">
        <v>1</v>
      </c>
      <c r="O8" s="15" t="s">
        <v>2</v>
      </c>
    </row>
    <row r="9" spans="1:15" x14ac:dyDescent="0.2">
      <c r="B9" s="16"/>
      <c r="C9" s="22"/>
      <c r="D9" s="23"/>
      <c r="E9" s="23"/>
      <c r="F9" s="23"/>
      <c r="G9" s="24"/>
      <c r="H9" s="22"/>
      <c r="I9" s="23"/>
      <c r="J9" s="30"/>
      <c r="K9" s="31"/>
      <c r="L9" s="32"/>
      <c r="M9" s="33"/>
      <c r="N9" s="33"/>
      <c r="O9" s="34"/>
    </row>
    <row r="10" spans="1:15" x14ac:dyDescent="0.25">
      <c r="B10" s="17" t="s">
        <v>11</v>
      </c>
      <c r="C10" s="25" t="s">
        <v>6</v>
      </c>
      <c r="D10" s="11">
        <v>0</v>
      </c>
      <c r="E10" s="11">
        <v>0</v>
      </c>
      <c r="F10" s="11">
        <v>0.37850724816164794</v>
      </c>
      <c r="G10" s="26">
        <v>0</v>
      </c>
      <c r="H10" s="25" t="s">
        <v>6</v>
      </c>
      <c r="I10" s="11">
        <f t="shared" ref="I10:K21" si="0">+E10-D10</f>
        <v>0</v>
      </c>
      <c r="J10" s="11">
        <f t="shared" si="0"/>
        <v>0.37850724816164794</v>
      </c>
      <c r="K10" s="26">
        <f t="shared" si="0"/>
        <v>-0.37850724816164794</v>
      </c>
      <c r="L10" s="25" t="s">
        <v>6</v>
      </c>
      <c r="M10" s="11" t="s">
        <v>22</v>
      </c>
      <c r="N10" s="11" t="s">
        <v>22</v>
      </c>
      <c r="O10" s="26">
        <f>+(G10/F10-1)*100</f>
        <v>-100</v>
      </c>
    </row>
    <row r="11" spans="1:15" x14ac:dyDescent="0.25">
      <c r="B11" s="17" t="s">
        <v>12</v>
      </c>
      <c r="C11" s="25" t="s">
        <v>6</v>
      </c>
      <c r="D11" s="11">
        <v>140.37982271037058</v>
      </c>
      <c r="E11" s="11">
        <v>190.5381202153591</v>
      </c>
      <c r="F11" s="11">
        <v>81.537431188012803</v>
      </c>
      <c r="G11" s="26">
        <v>110.04794937881599</v>
      </c>
      <c r="H11" s="25" t="s">
        <v>6</v>
      </c>
      <c r="I11" s="11">
        <f t="shared" si="0"/>
        <v>50.158297504988525</v>
      </c>
      <c r="J11" s="11">
        <f t="shared" si="0"/>
        <v>-109.0006890273463</v>
      </c>
      <c r="K11" s="26">
        <f t="shared" si="0"/>
        <v>28.510518190803182</v>
      </c>
      <c r="L11" s="25" t="s">
        <v>6</v>
      </c>
      <c r="M11" s="11">
        <f t="shared" ref="M11:M21" si="1">+(E11/D11-1)*100</f>
        <v>35.730418044817114</v>
      </c>
      <c r="N11" s="11">
        <f t="shared" ref="N11:N21" si="2">+(F11/E11-1)*100</f>
        <v>-57.206762040134706</v>
      </c>
      <c r="O11" s="26">
        <f t="shared" ref="O11:O21" si="3">+(G11/F11-1)*100</f>
        <v>34.966171702248381</v>
      </c>
    </row>
    <row r="12" spans="1:15" x14ac:dyDescent="0.25">
      <c r="B12" s="17" t="s">
        <v>13</v>
      </c>
      <c r="C12" s="25" t="s">
        <v>6</v>
      </c>
      <c r="D12" s="11">
        <v>89.40674906670715</v>
      </c>
      <c r="E12" s="11">
        <v>119.736498088779</v>
      </c>
      <c r="F12" s="11">
        <v>115.13303903694269</v>
      </c>
      <c r="G12" s="26">
        <v>147.63765000064433</v>
      </c>
      <c r="H12" s="25" t="s">
        <v>6</v>
      </c>
      <c r="I12" s="11">
        <f t="shared" si="0"/>
        <v>30.329749022071852</v>
      </c>
      <c r="J12" s="11">
        <f t="shared" si="0"/>
        <v>-4.6034590518363103</v>
      </c>
      <c r="K12" s="26">
        <f t="shared" si="0"/>
        <v>32.504610963701637</v>
      </c>
      <c r="L12" s="25" t="s">
        <v>6</v>
      </c>
      <c r="M12" s="11">
        <f t="shared" si="1"/>
        <v>33.923332789387707</v>
      </c>
      <c r="N12" s="11">
        <f t="shared" si="2"/>
        <v>-3.8446581663204027</v>
      </c>
      <c r="O12" s="26">
        <f t="shared" si="3"/>
        <v>28.232218341141756</v>
      </c>
    </row>
    <row r="13" spans="1:15" x14ac:dyDescent="0.25">
      <c r="B13" s="17" t="s">
        <v>14</v>
      </c>
      <c r="C13" s="25" t="s">
        <v>6</v>
      </c>
      <c r="D13" s="11">
        <v>4.4058889827196293</v>
      </c>
      <c r="E13" s="11">
        <v>5.5923917787656423</v>
      </c>
      <c r="F13" s="11">
        <v>4.4698665990179522</v>
      </c>
      <c r="G13" s="26">
        <v>3.9088889411724543</v>
      </c>
      <c r="H13" s="25" t="s">
        <v>6</v>
      </c>
      <c r="I13" s="11">
        <f t="shared" si="0"/>
        <v>1.1865027960460131</v>
      </c>
      <c r="J13" s="11">
        <f t="shared" si="0"/>
        <v>-1.1225251797476901</v>
      </c>
      <c r="K13" s="26">
        <f t="shared" si="0"/>
        <v>-0.56097765784549791</v>
      </c>
      <c r="L13" s="25" t="s">
        <v>6</v>
      </c>
      <c r="M13" s="11">
        <f t="shared" si="1"/>
        <v>26.929929480738267</v>
      </c>
      <c r="N13" s="11">
        <f t="shared" si="2"/>
        <v>-20.072363027388885</v>
      </c>
      <c r="O13" s="26">
        <f t="shared" si="3"/>
        <v>-12.55021028969292</v>
      </c>
    </row>
    <row r="14" spans="1:15" x14ac:dyDescent="0.25">
      <c r="B14" s="17" t="s">
        <v>15</v>
      </c>
      <c r="C14" s="25" t="s">
        <v>6</v>
      </c>
      <c r="D14" s="11">
        <v>18.320703221823816</v>
      </c>
      <c r="E14" s="11">
        <v>16.4108216664042</v>
      </c>
      <c r="F14" s="11">
        <v>18.403009874389838</v>
      </c>
      <c r="G14" s="26">
        <v>24.555737854297803</v>
      </c>
      <c r="H14" s="25" t="s">
        <v>6</v>
      </c>
      <c r="I14" s="11">
        <f t="shared" si="0"/>
        <v>-1.9098815554196165</v>
      </c>
      <c r="J14" s="11">
        <f t="shared" si="0"/>
        <v>1.9921882079856381</v>
      </c>
      <c r="K14" s="26">
        <f t="shared" si="0"/>
        <v>6.1527279799079651</v>
      </c>
      <c r="L14" s="25" t="s">
        <v>6</v>
      </c>
      <c r="M14" s="11">
        <f t="shared" si="1"/>
        <v>-10.424717502898828</v>
      </c>
      <c r="N14" s="11">
        <f t="shared" si="2"/>
        <v>12.139478744467702</v>
      </c>
      <c r="O14" s="26">
        <f t="shared" si="3"/>
        <v>33.433270002589509</v>
      </c>
    </row>
    <row r="15" spans="1:15" x14ac:dyDescent="0.25">
      <c r="B15" s="17" t="s">
        <v>16</v>
      </c>
      <c r="C15" s="25" t="s">
        <v>6</v>
      </c>
      <c r="D15" s="11">
        <v>2562.7029067625326</v>
      </c>
      <c r="E15" s="11">
        <v>3422.3745202325686</v>
      </c>
      <c r="F15" s="11">
        <v>2195.2976564858695</v>
      </c>
      <c r="G15" s="26">
        <v>2267.2961793586551</v>
      </c>
      <c r="H15" s="25" t="s">
        <v>6</v>
      </c>
      <c r="I15" s="11">
        <f t="shared" si="0"/>
        <v>859.67161347003594</v>
      </c>
      <c r="J15" s="11">
        <f t="shared" si="0"/>
        <v>-1227.076863746699</v>
      </c>
      <c r="K15" s="26">
        <f t="shared" si="0"/>
        <v>71.998522872785543</v>
      </c>
      <c r="L15" s="25" t="s">
        <v>6</v>
      </c>
      <c r="M15" s="11">
        <f t="shared" si="1"/>
        <v>33.54550428773895</v>
      </c>
      <c r="N15" s="11">
        <f t="shared" si="2"/>
        <v>-35.85454649958394</v>
      </c>
      <c r="O15" s="26">
        <f t="shared" si="3"/>
        <v>3.2796701923345273</v>
      </c>
    </row>
    <row r="16" spans="1:15" x14ac:dyDescent="0.25">
      <c r="B16" s="17" t="s">
        <v>17</v>
      </c>
      <c r="C16" s="25" t="s">
        <v>6</v>
      </c>
      <c r="D16" s="11">
        <v>0.29113523941511299</v>
      </c>
      <c r="E16" s="11">
        <v>0.27669161984465157</v>
      </c>
      <c r="F16" s="11">
        <v>0.19104123919205387</v>
      </c>
      <c r="G16" s="26">
        <v>0.50566310931414882</v>
      </c>
      <c r="H16" s="25" t="s">
        <v>6</v>
      </c>
      <c r="I16" s="11">
        <f t="shared" si="0"/>
        <v>-1.4443619570461419E-2</v>
      </c>
      <c r="J16" s="11">
        <f t="shared" si="0"/>
        <v>-8.5650380652597696E-2</v>
      </c>
      <c r="K16" s="26">
        <f t="shared" si="0"/>
        <v>0.31462187012209497</v>
      </c>
      <c r="L16" s="25" t="s">
        <v>6</v>
      </c>
      <c r="M16" s="11">
        <f t="shared" si="1"/>
        <v>-4.961137511033864</v>
      </c>
      <c r="N16" s="11">
        <f t="shared" si="2"/>
        <v>-30.955176994766255</v>
      </c>
      <c r="O16" s="26">
        <f t="shared" si="3"/>
        <v>164.68793410924505</v>
      </c>
    </row>
    <row r="17" spans="2:15" x14ac:dyDescent="0.25">
      <c r="B17" s="17" t="s">
        <v>18</v>
      </c>
      <c r="C17" s="25" t="s">
        <v>6</v>
      </c>
      <c r="D17" s="11">
        <v>50.983157286740074</v>
      </c>
      <c r="E17" s="11">
        <v>96.218680727961001</v>
      </c>
      <c r="F17" s="11">
        <v>148.76612062760773</v>
      </c>
      <c r="G17" s="26">
        <v>198.07254390830326</v>
      </c>
      <c r="H17" s="25" t="s">
        <v>6</v>
      </c>
      <c r="I17" s="11">
        <f t="shared" si="0"/>
        <v>45.235523441220927</v>
      </c>
      <c r="J17" s="11">
        <f t="shared" si="0"/>
        <v>52.547439899646733</v>
      </c>
      <c r="K17" s="26">
        <f t="shared" si="0"/>
        <v>49.306423280695526</v>
      </c>
      <c r="L17" s="25" t="s">
        <v>6</v>
      </c>
      <c r="M17" s="11">
        <f t="shared" si="1"/>
        <v>88.726406618575567</v>
      </c>
      <c r="N17" s="11">
        <f t="shared" si="2"/>
        <v>54.612513393541605</v>
      </c>
      <c r="O17" s="26">
        <f t="shared" si="3"/>
        <v>33.14358341313455</v>
      </c>
    </row>
    <row r="18" spans="2:15" ht="30" x14ac:dyDescent="0.25">
      <c r="B18" s="18" t="s">
        <v>19</v>
      </c>
      <c r="C18" s="25" t="s">
        <v>6</v>
      </c>
      <c r="D18" s="11">
        <v>491.10110866016254</v>
      </c>
      <c r="E18" s="11">
        <v>515.99875173310329</v>
      </c>
      <c r="F18" s="11">
        <v>634.53421571335343</v>
      </c>
      <c r="G18" s="26">
        <v>622.93116617882231</v>
      </c>
      <c r="H18" s="25" t="s">
        <v>6</v>
      </c>
      <c r="I18" s="11">
        <f t="shared" si="0"/>
        <v>24.897643072940753</v>
      </c>
      <c r="J18" s="11">
        <f t="shared" si="0"/>
        <v>118.53546398025014</v>
      </c>
      <c r="K18" s="26">
        <f t="shared" si="0"/>
        <v>-11.603049534531124</v>
      </c>
      <c r="L18" s="25" t="s">
        <v>6</v>
      </c>
      <c r="M18" s="11">
        <f t="shared" si="1"/>
        <v>5.0697590850216745</v>
      </c>
      <c r="N18" s="11">
        <f t="shared" si="2"/>
        <v>22.972044715635633</v>
      </c>
      <c r="O18" s="26">
        <f t="shared" si="3"/>
        <v>-1.8285932022573115</v>
      </c>
    </row>
    <row r="19" spans="2:15" x14ac:dyDescent="0.25">
      <c r="B19" s="19" t="s">
        <v>20</v>
      </c>
      <c r="C19" s="25" t="s">
        <v>6</v>
      </c>
      <c r="D19" s="11">
        <v>14.376269970627522</v>
      </c>
      <c r="E19" s="11">
        <v>4.8477825910221606</v>
      </c>
      <c r="F19" s="11">
        <v>5.4998640846439102</v>
      </c>
      <c r="G19" s="26">
        <v>8.4851758101458312</v>
      </c>
      <c r="H19" s="25" t="s">
        <v>6</v>
      </c>
      <c r="I19" s="11">
        <f t="shared" si="0"/>
        <v>-9.5284873796053624</v>
      </c>
      <c r="J19" s="11">
        <f t="shared" si="0"/>
        <v>0.65208149362174961</v>
      </c>
      <c r="K19" s="26">
        <f t="shared" si="0"/>
        <v>2.985311725501921</v>
      </c>
      <c r="L19" s="25" t="s">
        <v>6</v>
      </c>
      <c r="M19" s="11">
        <f t="shared" si="1"/>
        <v>-66.279274102901709</v>
      </c>
      <c r="N19" s="11">
        <f t="shared" si="2"/>
        <v>13.45112907557715</v>
      </c>
      <c r="O19" s="26">
        <f t="shared" si="3"/>
        <v>54.279736363616074</v>
      </c>
    </row>
    <row r="20" spans="2:15" ht="30" x14ac:dyDescent="0.25">
      <c r="B20" s="20" t="s">
        <v>21</v>
      </c>
      <c r="C20" s="25" t="s">
        <v>6</v>
      </c>
      <c r="D20" s="11">
        <v>1.174079978528271</v>
      </c>
      <c r="E20" s="11">
        <v>1.4434412304215172</v>
      </c>
      <c r="F20" s="11">
        <v>0.38695362955391316</v>
      </c>
      <c r="G20" s="26">
        <v>1.4163917209271197</v>
      </c>
      <c r="H20" s="25" t="s">
        <v>6</v>
      </c>
      <c r="I20" s="11">
        <f t="shared" si="0"/>
        <v>0.26936125189324622</v>
      </c>
      <c r="J20" s="11">
        <f t="shared" si="0"/>
        <v>-1.0564876008676041</v>
      </c>
      <c r="K20" s="26">
        <f t="shared" si="0"/>
        <v>1.0294380913732066</v>
      </c>
      <c r="L20" s="25" t="s">
        <v>6</v>
      </c>
      <c r="M20" s="11">
        <f t="shared" si="1"/>
        <v>22.942325635336623</v>
      </c>
      <c r="N20" s="11">
        <f t="shared" si="2"/>
        <v>-73.192283731502243</v>
      </c>
      <c r="O20" s="26">
        <f t="shared" si="3"/>
        <v>266.03655134594828</v>
      </c>
    </row>
    <row r="21" spans="2:15" x14ac:dyDescent="0.25">
      <c r="B21" s="19" t="s">
        <v>26</v>
      </c>
      <c r="C21" s="25" t="s">
        <v>6</v>
      </c>
      <c r="D21" s="11">
        <v>8.6588363096861958</v>
      </c>
      <c r="E21" s="11">
        <v>12.328043594052328</v>
      </c>
      <c r="F21" s="11">
        <v>10.625219465999422</v>
      </c>
      <c r="G21" s="26">
        <v>11.706398041401512</v>
      </c>
      <c r="H21" s="25" t="s">
        <v>6</v>
      </c>
      <c r="I21" s="11">
        <f t="shared" si="0"/>
        <v>3.6692072843661325</v>
      </c>
      <c r="J21" s="11">
        <f t="shared" si="0"/>
        <v>-1.7028241280529066</v>
      </c>
      <c r="K21" s="26">
        <f t="shared" si="0"/>
        <v>1.0811785754020899</v>
      </c>
      <c r="L21" s="25" t="s">
        <v>6</v>
      </c>
      <c r="M21" s="11">
        <f t="shared" si="1"/>
        <v>42.37529332043821</v>
      </c>
      <c r="N21" s="11">
        <f t="shared" si="2"/>
        <v>-13.812606315526299</v>
      </c>
      <c r="O21" s="26">
        <f t="shared" si="3"/>
        <v>10.175588173607597</v>
      </c>
    </row>
    <row r="22" spans="2:15" x14ac:dyDescent="0.25">
      <c r="B22" s="19"/>
      <c r="C22" s="25"/>
      <c r="D22" s="11"/>
      <c r="E22" s="11"/>
      <c r="F22" s="11"/>
      <c r="G22" s="26"/>
      <c r="H22" s="25"/>
      <c r="I22" s="11"/>
      <c r="J22" s="11"/>
      <c r="K22" s="26"/>
      <c r="L22" s="25"/>
      <c r="M22" s="11"/>
      <c r="N22" s="11"/>
      <c r="O22" s="26"/>
    </row>
    <row r="23" spans="2:15" ht="14.25" x14ac:dyDescent="0.2">
      <c r="B23" s="21" t="s">
        <v>10</v>
      </c>
      <c r="C23" s="27" t="s">
        <v>6</v>
      </c>
      <c r="D23" s="28">
        <f>SUM(D10:D22)</f>
        <v>3381.8006581893142</v>
      </c>
      <c r="E23" s="28">
        <f>SUM(E10:E22)</f>
        <v>4385.7657434782823</v>
      </c>
      <c r="F23" s="28">
        <f t="shared" ref="F23:G23" si="4">SUM(F10:F22)</f>
        <v>3215.2229251927452</v>
      </c>
      <c r="G23" s="29">
        <f t="shared" si="4"/>
        <v>3396.5637443024998</v>
      </c>
      <c r="H23" s="27" t="s">
        <v>6</v>
      </c>
      <c r="I23" s="28">
        <f t="shared" ref="I23" si="5">SUM(I10:I22)</f>
        <v>1003.965085288968</v>
      </c>
      <c r="J23" s="28">
        <f>SUM(J10:J22)</f>
        <v>-1170.5428182855364</v>
      </c>
      <c r="K23" s="29">
        <f>SUM(K10:K22)</f>
        <v>181.3408191097549</v>
      </c>
      <c r="L23" s="27" t="s">
        <v>6</v>
      </c>
      <c r="M23" s="28">
        <f t="shared" ref="M23" si="6">+(E23/D23-1)*100</f>
        <v>29.687293449948982</v>
      </c>
      <c r="N23" s="28">
        <f t="shared" ref="N23" si="7">+(F23/E23-1)*100</f>
        <v>-26.689588244108954</v>
      </c>
      <c r="O23" s="29">
        <f t="shared" ref="O23" si="8">+(G23/F23-1)*100</f>
        <v>5.6400698591959619</v>
      </c>
    </row>
    <row r="24" spans="2:15" ht="14.25" x14ac:dyDescent="0.2"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2:15" ht="14.25" x14ac:dyDescent="0.2"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2:15" ht="21" customHeight="1" x14ac:dyDescent="0.25">
      <c r="B26" s="35" t="s">
        <v>28</v>
      </c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</row>
    <row r="27" spans="2:15" ht="30" customHeight="1" x14ac:dyDescent="0.25">
      <c r="B27" s="35" t="s">
        <v>30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</row>
    <row r="28" spans="2:15" ht="30" customHeight="1" x14ac:dyDescent="0.2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2:15" x14ac:dyDescent="0.25">
      <c r="B29" s="35" t="s">
        <v>31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14"/>
      <c r="N29" s="14"/>
    </row>
    <row r="30" spans="2:15" s="1" customFormat="1" x14ac:dyDescent="0.25">
      <c r="B30" s="35" t="s">
        <v>27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14"/>
      <c r="N30" s="14"/>
    </row>
    <row r="31" spans="2:15" s="1" customFormat="1" x14ac:dyDescent="0.25"/>
  </sheetData>
  <mergeCells count="12">
    <mergeCell ref="B2:O2"/>
    <mergeCell ref="B3:O3"/>
    <mergeCell ref="B4:O4"/>
    <mergeCell ref="B5:O5"/>
    <mergeCell ref="B26:O26"/>
    <mergeCell ref="B27:O27"/>
    <mergeCell ref="B29:L29"/>
    <mergeCell ref="B30:L30"/>
    <mergeCell ref="H7:K7"/>
    <mergeCell ref="C7:G7"/>
    <mergeCell ref="L7:O7"/>
    <mergeCell ref="B7:B8"/>
  </mergeCells>
  <conditionalFormatting sqref="K9:O9">
    <cfRule type="cellIs" dxfId="0" priority="1" stopIfTrue="1" operator="equal">
      <formula>-100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2025-10-14T04:34:15Z</dcterms:modified>
</cp:coreProperties>
</file>