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25F88F01-9C56-4FE0-91A0-8D744A8518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Q10" i="1"/>
  <c r="Q14" i="1"/>
  <c r="R10" i="1"/>
  <c r="T20" i="1" l="1"/>
  <c r="S20" i="1"/>
  <c r="R20" i="1"/>
  <c r="T19" i="1"/>
  <c r="S19" i="1"/>
  <c r="R19" i="1"/>
  <c r="T18" i="1"/>
  <c r="S18" i="1"/>
  <c r="R18" i="1"/>
  <c r="Q18" i="1"/>
  <c r="T16" i="1"/>
  <c r="S16" i="1"/>
  <c r="R16" i="1"/>
  <c r="T15" i="1"/>
  <c r="S15" i="1"/>
  <c r="R15" i="1"/>
  <c r="T14" i="1"/>
  <c r="S14" i="1"/>
  <c r="R14" i="1"/>
  <c r="T12" i="1"/>
  <c r="S12" i="1"/>
  <c r="R12" i="1"/>
  <c r="T11" i="1"/>
  <c r="S11" i="1"/>
  <c r="R11" i="1"/>
  <c r="T10" i="1"/>
  <c r="S10" i="1"/>
  <c r="P20" i="1"/>
  <c r="P19" i="1"/>
  <c r="P18" i="1"/>
  <c r="P16" i="1"/>
  <c r="P15" i="1"/>
  <c r="P14" i="1"/>
  <c r="P12" i="1"/>
  <c r="P11" i="1"/>
  <c r="P10" i="1"/>
  <c r="O10" i="1"/>
  <c r="N10" i="1"/>
  <c r="O20" i="1"/>
  <c r="O19" i="1"/>
  <c r="O18" i="1"/>
  <c r="O16" i="1"/>
  <c r="O15" i="1"/>
  <c r="O14" i="1"/>
  <c r="O12" i="1"/>
  <c r="O11" i="1"/>
  <c r="N20" i="1"/>
  <c r="N19" i="1"/>
  <c r="N18" i="1"/>
  <c r="N16" i="1"/>
  <c r="N15" i="1"/>
  <c r="N14" i="1"/>
  <c r="N12" i="1"/>
  <c r="N11" i="1"/>
  <c r="M18" i="1"/>
  <c r="M14" i="1"/>
  <c r="I18" i="1"/>
  <c r="L18" i="1" s="1"/>
  <c r="J18" i="1"/>
  <c r="I19" i="1"/>
  <c r="J19" i="1"/>
  <c r="K19" i="1"/>
  <c r="L19" i="1"/>
  <c r="I20" i="1"/>
  <c r="J20" i="1"/>
  <c r="K20" i="1"/>
  <c r="L20" i="1"/>
  <c r="L15" i="1"/>
  <c r="L16" i="1"/>
  <c r="I14" i="1"/>
  <c r="L14" i="1" s="1"/>
  <c r="J14" i="1"/>
  <c r="I15" i="1"/>
  <c r="J15" i="1"/>
  <c r="K15" i="1"/>
  <c r="I16" i="1"/>
  <c r="J16" i="1"/>
  <c r="K16" i="1"/>
  <c r="H18" i="1"/>
  <c r="K18" i="1" s="1"/>
  <c r="H14" i="1"/>
  <c r="K14" i="1" s="1"/>
  <c r="I10" i="1"/>
  <c r="L10" i="1" s="1"/>
  <c r="J10" i="1"/>
  <c r="H10" i="1"/>
  <c r="K10" i="1" s="1"/>
  <c r="I12" i="1"/>
  <c r="J12" i="1"/>
  <c r="K12" i="1"/>
  <c r="I11" i="1"/>
  <c r="J11" i="1"/>
  <c r="K11" i="1"/>
</calcChain>
</file>

<file path=xl/sharedStrings.xml><?xml version="1.0" encoding="utf-8"?>
<sst xmlns="http://schemas.openxmlformats.org/spreadsheetml/2006/main" count="56" uniqueCount="25">
  <si>
    <t xml:space="preserve"> </t>
  </si>
  <si>
    <t>Cuadro 1</t>
  </si>
  <si>
    <t>Balanza de Bienes</t>
  </si>
  <si>
    <t>(En millones de USD)</t>
  </si>
  <si>
    <t>Participación %</t>
  </si>
  <si>
    <t xml:space="preserve">Variaciones Absolutas </t>
  </si>
  <si>
    <t>Variaciones Relativas (%)</t>
  </si>
  <si>
    <t>2023/2022</t>
  </si>
  <si>
    <t>2024/2023</t>
  </si>
  <si>
    <t>Exportaciones FOB</t>
  </si>
  <si>
    <t>Mercancías Generales</t>
  </si>
  <si>
    <t>Bienes para Transformación</t>
  </si>
  <si>
    <t>Balanza Comercial</t>
  </si>
  <si>
    <r>
      <t>Importaciones CIF</t>
    </r>
    <r>
      <rPr>
        <b/>
        <vertAlign val="superscript"/>
        <sz val="11"/>
        <rFont val="Times New Roman"/>
        <family val="1"/>
      </rPr>
      <t xml:space="preserve"> </t>
    </r>
  </si>
  <si>
    <r>
      <rPr>
        <vertAlign val="superscript"/>
        <sz val="11"/>
        <rFont val="Times New Roman"/>
        <family val="1"/>
      </rPr>
      <t xml:space="preserve">p/ </t>
    </r>
    <r>
      <rPr>
        <sz val="11"/>
        <rFont val="Times New Roman"/>
        <family val="1"/>
      </rPr>
      <t>Cifras preliminares, sujetas a revisión.</t>
    </r>
  </si>
  <si>
    <r>
      <rPr>
        <b/>
        <sz val="11"/>
        <rFont val="Times New Roman"/>
        <family val="1"/>
      </rPr>
      <t>Nota:</t>
    </r>
    <r>
      <rPr>
        <sz val="11"/>
        <rFont val="Times New Roman"/>
        <family val="1"/>
      </rPr>
      <t xml:space="preserve"> En el marco del fortalecimiento estadístico y la cooperación interinstitucional con ADUANAS de Honduras, se revisaron las cifras del comercio exterior de bienes (mercancías generales y bienes para transformación) a partir de enero de 2021.</t>
    </r>
  </si>
  <si>
    <t xml:space="preserve">Años </t>
  </si>
  <si>
    <t>2022/2021</t>
  </si>
  <si>
    <t>2020/2021</t>
  </si>
  <si>
    <t>Descripción</t>
  </si>
  <si>
    <t>N/D</t>
  </si>
  <si>
    <r>
      <rPr>
        <b/>
        <sz val="11"/>
        <rFont val="Times New Roman"/>
        <family val="1"/>
      </rPr>
      <t>Fuente:</t>
    </r>
    <r>
      <rPr>
        <sz val="11"/>
        <rFont val="Times New Roman"/>
        <family val="1"/>
      </rPr>
      <t>Instituto Nacional de Estadísticas con información del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 xml:space="preserve"> Sistema Automatizado de Rentas Aduaneras de Honduras (SARAH)/Administración Aduanera de Honduras (ADUANAS) y Factura y Declaración Única Centroamericana (FYDUCA)/Servicio de Administración de Rentas (SAR).</t>
    </r>
  </si>
  <si>
    <t>2024 p/</t>
  </si>
  <si>
    <r>
      <rPr>
        <b/>
        <sz val="10"/>
        <color theme="1"/>
        <rFont val="Times New Roman"/>
        <family val="1"/>
      </rPr>
      <t>N/D</t>
    </r>
    <r>
      <rPr>
        <sz val="10"/>
        <color theme="1"/>
        <rFont val="Times New Roman"/>
        <family val="1"/>
      </rPr>
      <t>: Dato o cálculo no disponible</t>
    </r>
  </si>
  <si>
    <r>
      <t xml:space="preserve">Acumulada a diciembre de cada año </t>
    </r>
    <r>
      <rPr>
        <vertAlign val="superscript"/>
        <sz val="18"/>
        <rFont val="Times New Roman"/>
        <family val="1"/>
      </rPr>
      <t>p/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</si>
</sst>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(* #,##0.0_);_(* \(#,##0.0\);_(* &quot;-&quot;??_);_(@_)"/>
    <numFmt numFmtId="166" formatCode="#,##0.0"/>
    <numFmt numFmtId="167" formatCode="General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sz val="18"/>
      <name val="Times New Roman"/>
      <family val="1"/>
    </font>
    <font>
      <b/>
      <vertAlign val="superscript"/>
      <sz val="11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sz val="8.5"/>
      <name val="Microsoft Sans Serif"/>
      <family val="2"/>
    </font>
    <font>
      <sz val="26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1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13" fillId="0" borderId="0"/>
    <xf numFmtId="9" fontId="1" fillId="0" borderId="0" applyFont="0" applyFill="0" applyBorder="0" applyAlignment="0" applyProtection="0"/>
    <xf numFmtId="0" fontId="2" fillId="0" borderId="0"/>
    <xf numFmtId="0" fontId="14" fillId="0" borderId="0">
      <protection locked="0"/>
    </xf>
    <xf numFmtId="0" fontId="1" fillId="0" borderId="0"/>
    <xf numFmtId="43" fontId="1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0" xfId="1" applyFont="1" applyFill="1"/>
    <xf numFmtId="0" fontId="4" fillId="2" borderId="0" xfId="1" applyFont="1" applyFill="1"/>
    <xf numFmtId="43" fontId="4" fillId="2" borderId="0" xfId="2" applyFont="1" applyFill="1"/>
    <xf numFmtId="0" fontId="4" fillId="2" borderId="0" xfId="0" applyFont="1" applyFill="1"/>
    <xf numFmtId="164" fontId="4" fillId="2" borderId="0" xfId="3" applyFont="1" applyFill="1"/>
    <xf numFmtId="165" fontId="4" fillId="2" borderId="0" xfId="3" applyNumberFormat="1" applyFont="1" applyFill="1"/>
    <xf numFmtId="166" fontId="4" fillId="2" borderId="0" xfId="1" applyNumberFormat="1" applyFont="1" applyFill="1"/>
    <xf numFmtId="164" fontId="4" fillId="2" borderId="0" xfId="3" applyFont="1" applyFill="1" applyBorder="1"/>
    <xf numFmtId="166" fontId="5" fillId="2" borderId="0" xfId="1" applyNumberFormat="1" applyFont="1" applyFill="1" applyAlignment="1">
      <alignment horizontal="center"/>
    </xf>
    <xf numFmtId="166" fontId="4" fillId="2" borderId="0" xfId="1" applyNumberFormat="1" applyFont="1" applyFill="1" applyAlignment="1">
      <alignment horizontal="center"/>
    </xf>
    <xf numFmtId="166" fontId="4" fillId="2" borderId="0" xfId="3" applyNumberFormat="1" applyFont="1" applyFill="1" applyBorder="1" applyAlignment="1">
      <alignment horizontal="center"/>
    </xf>
    <xf numFmtId="0" fontId="3" fillId="2" borderId="0" xfId="1" applyFont="1" applyFill="1" applyAlignment="1">
      <alignment horizontal="left"/>
    </xf>
    <xf numFmtId="0" fontId="5" fillId="2" borderId="0" xfId="1" quotePrefix="1" applyFont="1" applyFill="1" applyAlignment="1">
      <alignment horizontal="left"/>
    </xf>
    <xf numFmtId="0" fontId="4" fillId="2" borderId="0" xfId="1" quotePrefix="1" applyFont="1" applyFill="1" applyAlignment="1">
      <alignment horizontal="left" indent="1"/>
    </xf>
    <xf numFmtId="0" fontId="5" fillId="2" borderId="0" xfId="1" applyFont="1" applyFill="1"/>
    <xf numFmtId="0" fontId="4" fillId="2" borderId="0" xfId="1" quotePrefix="1" applyFont="1" applyFill="1" applyAlignment="1">
      <alignment horizontal="left" wrapText="1"/>
    </xf>
    <xf numFmtId="0" fontId="5" fillId="2" borderId="1" xfId="1" quotePrefix="1" applyFont="1" applyFill="1" applyBorder="1" applyAlignment="1">
      <alignment horizontal="center" vertical="center" wrapText="1"/>
    </xf>
    <xf numFmtId="0" fontId="10" fillId="2" borderId="0" xfId="0" applyFont="1" applyFill="1"/>
    <xf numFmtId="0" fontId="5" fillId="2" borderId="1" xfId="1" applyFont="1" applyFill="1" applyBorder="1" applyAlignment="1">
      <alignment horizontal="center"/>
    </xf>
    <xf numFmtId="0" fontId="4" fillId="2" borderId="0" xfId="1" applyFont="1" applyFill="1" applyAlignment="1">
      <alignment horizontal="left" wrapText="1"/>
    </xf>
    <xf numFmtId="0" fontId="15" fillId="0" borderId="0" xfId="0" applyFont="1"/>
    <xf numFmtId="0" fontId="9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top" wrapText="1"/>
    </xf>
    <xf numFmtId="0" fontId="4" fillId="2" borderId="0" xfId="1" applyFont="1" applyFill="1" applyAlignment="1">
      <alignment horizontal="left" wrapText="1"/>
    </xf>
    <xf numFmtId="0" fontId="4" fillId="2" borderId="0" xfId="1" quotePrefix="1" applyFont="1" applyFill="1" applyAlignment="1">
      <alignment horizontal="left" wrapText="1"/>
    </xf>
    <xf numFmtId="0" fontId="5" fillId="2" borderId="1" xfId="1" applyFont="1" applyFill="1" applyBorder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</cellXfs>
  <cellStyles count="19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6" xr:uid="{F8117739-7D96-47C5-B224-559457B25651}"/>
    <cellStyle name="Millares 6" xfId="18" xr:uid="{A731E9DD-7FC4-4937-8FD7-D0643ECC6525}"/>
    <cellStyle name="Normal" xfId="0" builtinId="0"/>
    <cellStyle name="Normal 10" xfId="10" xr:uid="{00000000-0005-0000-0000-000005000000}"/>
    <cellStyle name="Normal 2 10" xfId="14" xr:uid="{64DC0FD0-416A-4B2D-993E-1F994EC3075E}"/>
    <cellStyle name="Normal 2 10 2" xfId="11" xr:uid="{00000000-0005-0000-0000-000006000000}"/>
    <cellStyle name="Normal 2 2" xfId="13" xr:uid="{CB94E57B-3629-47E4-90D8-7FF1DE359577}"/>
    <cellStyle name="Normal 3 2 2" xfId="15" xr:uid="{8D3F9F5B-7F1A-415F-9917-312DEBC84C36}"/>
    <cellStyle name="Normal 3 3" xfId="8" xr:uid="{00000000-0005-0000-0000-000007000000}"/>
    <cellStyle name="Normal 4 3" xfId="5" xr:uid="{00000000-0005-0000-0000-000008000000}"/>
    <cellStyle name="Normal 5 3" xfId="7" xr:uid="{00000000-0005-0000-0000-000009000000}"/>
    <cellStyle name="Normal 7" xfId="4" xr:uid="{00000000-0005-0000-0000-00000A000000}"/>
    <cellStyle name="Normal 7 2" xfId="17" xr:uid="{AE90B96E-8A28-46E9-86B0-E9C7B0952B4A}"/>
    <cellStyle name="Normal_BALACOME 2007" xfId="1" xr:uid="{00000000-0005-0000-0000-00000C000000}"/>
    <cellStyle name="Porcentaje 3" xfId="12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</xdr:colOff>
      <xdr:row>1</xdr:row>
      <xdr:rowOff>244928</xdr:rowOff>
    </xdr:from>
    <xdr:to>
      <xdr:col>2</xdr:col>
      <xdr:colOff>381000</xdr:colOff>
      <xdr:row>3</xdr:row>
      <xdr:rowOff>312964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D462285-69D5-4980-ADB8-C822564C32EB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8800"/>
        <a:stretch/>
      </xdr:blipFill>
      <xdr:spPr bwMode="auto">
        <a:xfrm>
          <a:off x="530678" y="449035"/>
          <a:ext cx="2394858" cy="54428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16</xdr:col>
      <xdr:colOff>54428</xdr:colOff>
      <xdr:row>2</xdr:row>
      <xdr:rowOff>149679</xdr:rowOff>
    </xdr:from>
    <xdr:to>
      <xdr:col>19</xdr:col>
      <xdr:colOff>797867</xdr:colOff>
      <xdr:row>3</xdr:row>
      <xdr:rowOff>221836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23AEAE4-C302-40B6-B83E-ED3FBDE11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60928" y="625929"/>
          <a:ext cx="3505689" cy="276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A34"/>
  <sheetViews>
    <sheetView tabSelected="1" zoomScale="70" zoomScaleNormal="70" workbookViewId="0">
      <selection activeCell="B3" sqref="B3:T3"/>
    </sheetView>
  </sheetViews>
  <sheetFormatPr baseColWidth="10" defaultColWidth="11.42578125" defaultRowHeight="15" x14ac:dyDescent="0.25"/>
  <cols>
    <col min="1" max="1" width="7.7109375" style="1" customWidth="1"/>
    <col min="2" max="2" width="30.42578125" style="2" customWidth="1"/>
    <col min="3" max="3" width="11.42578125" style="2" bestFit="1" customWidth="1"/>
    <col min="4" max="4" width="11.7109375" style="2" bestFit="1" customWidth="1"/>
    <col min="5" max="5" width="12" style="2" bestFit="1" customWidth="1"/>
    <col min="6" max="6" width="11.7109375" style="4" customWidth="1"/>
    <col min="7" max="10" width="11.140625" style="4" customWidth="1"/>
    <col min="11" max="12" width="11.5703125" style="4" customWidth="1"/>
    <col min="13" max="14" width="13.5703125" style="4" bestFit="1" customWidth="1"/>
    <col min="15" max="16" width="14" style="4" bestFit="1" customWidth="1"/>
    <col min="17" max="18" width="13.5703125" style="4" bestFit="1" customWidth="1"/>
    <col min="19" max="19" width="14" style="4" customWidth="1"/>
    <col min="20" max="20" width="14" style="4" bestFit="1" customWidth="1"/>
    <col min="21" max="21" width="11.42578125" style="3"/>
    <col min="22" max="22" width="12.5703125" style="3" bestFit="1" customWidth="1"/>
    <col min="23" max="23" width="11.5703125" style="3" bestFit="1" customWidth="1"/>
    <col min="24" max="25" width="11.42578125" style="3"/>
    <col min="26" max="27" width="11.42578125" style="4"/>
    <col min="28" max="16384" width="11.42578125" style="1"/>
  </cols>
  <sheetData>
    <row r="1" spans="1:25" ht="16.5" customHeight="1" x14ac:dyDescent="0.25">
      <c r="C1" s="5"/>
      <c r="D1" s="5"/>
      <c r="E1" s="5"/>
      <c r="F1" s="5"/>
      <c r="G1" s="5"/>
      <c r="H1" s="5"/>
      <c r="I1" s="5"/>
      <c r="J1" s="5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ht="21" customHeight="1" x14ac:dyDescent="0.25">
      <c r="A2" s="1" t="s">
        <v>0</v>
      </c>
      <c r="B2" s="22" t="s">
        <v>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5" s="4" customFormat="1" ht="15.75" customHeight="1" x14ac:dyDescent="0.25">
      <c r="A3" s="1"/>
      <c r="B3" s="22" t="s">
        <v>2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3"/>
      <c r="V3" s="3"/>
      <c r="W3" s="3"/>
      <c r="X3" s="3"/>
      <c r="Y3" s="3"/>
    </row>
    <row r="4" spans="1:25" s="4" customFormat="1" ht="30" customHeight="1" x14ac:dyDescent="0.35">
      <c r="A4" s="1"/>
      <c r="B4" s="23" t="s">
        <v>24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3"/>
      <c r="V4" s="3"/>
      <c r="W4" s="3"/>
      <c r="X4" s="3"/>
      <c r="Y4" s="3"/>
    </row>
    <row r="5" spans="1:25" s="4" customFormat="1" ht="23.25" x14ac:dyDescent="0.25">
      <c r="A5" s="1"/>
      <c r="B5" s="24" t="s">
        <v>3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3"/>
      <c r="V5" s="3"/>
      <c r="W5" s="3"/>
      <c r="X5" s="3"/>
      <c r="Y5" s="3"/>
    </row>
    <row r="6" spans="1:25" ht="12" customHeight="1" x14ac:dyDescent="0.25">
      <c r="C6" s="6"/>
      <c r="D6" s="6"/>
      <c r="E6" s="6"/>
      <c r="F6" s="6"/>
      <c r="G6" s="6"/>
      <c r="H6" s="6"/>
      <c r="I6" s="6"/>
      <c r="J6" s="6"/>
      <c r="K6" s="2"/>
      <c r="L6" s="7"/>
      <c r="M6" s="7"/>
      <c r="N6" s="7"/>
      <c r="O6" s="2"/>
      <c r="P6" s="7"/>
      <c r="Q6" s="7"/>
      <c r="R6" s="7"/>
      <c r="S6" s="2"/>
      <c r="T6" s="2"/>
    </row>
    <row r="7" spans="1:25" ht="19.5" customHeight="1" x14ac:dyDescent="0.25">
      <c r="B7" s="30" t="s">
        <v>19</v>
      </c>
      <c r="C7" s="29" t="s">
        <v>16</v>
      </c>
      <c r="D7" s="29"/>
      <c r="E7" s="29"/>
      <c r="F7" s="29"/>
      <c r="G7" s="29"/>
      <c r="H7" s="28" t="s">
        <v>4</v>
      </c>
      <c r="I7" s="28"/>
      <c r="J7" s="28"/>
      <c r="K7" s="28"/>
      <c r="L7" s="28"/>
      <c r="M7" s="28" t="s">
        <v>5</v>
      </c>
      <c r="N7" s="28"/>
      <c r="O7" s="28"/>
      <c r="P7" s="28"/>
      <c r="Q7" s="28" t="s">
        <v>6</v>
      </c>
      <c r="R7" s="28"/>
      <c r="S7" s="28"/>
      <c r="T7" s="28"/>
    </row>
    <row r="8" spans="1:25" ht="21" customHeight="1" x14ac:dyDescent="0.25">
      <c r="B8" s="30"/>
      <c r="C8" s="17">
        <v>2020</v>
      </c>
      <c r="D8" s="17">
        <v>2021</v>
      </c>
      <c r="E8" s="17">
        <v>2022</v>
      </c>
      <c r="F8" s="17">
        <v>2023</v>
      </c>
      <c r="G8" s="17" t="s">
        <v>22</v>
      </c>
      <c r="H8" s="17">
        <v>2020</v>
      </c>
      <c r="I8" s="17">
        <v>2021</v>
      </c>
      <c r="J8" s="17">
        <v>2022</v>
      </c>
      <c r="K8" s="19">
        <v>2023</v>
      </c>
      <c r="L8" s="19">
        <v>2024</v>
      </c>
      <c r="M8" s="19" t="s">
        <v>18</v>
      </c>
      <c r="N8" s="19" t="s">
        <v>17</v>
      </c>
      <c r="O8" s="19" t="s">
        <v>7</v>
      </c>
      <c r="P8" s="19" t="s">
        <v>8</v>
      </c>
      <c r="Q8" s="19" t="s">
        <v>18</v>
      </c>
      <c r="R8" s="19" t="s">
        <v>17</v>
      </c>
      <c r="S8" s="19" t="s">
        <v>7</v>
      </c>
      <c r="T8" s="19" t="s">
        <v>8</v>
      </c>
    </row>
    <row r="9" spans="1:25" ht="17.25" customHeight="1" x14ac:dyDescent="0.25">
      <c r="C9" s="8"/>
      <c r="D9" s="8"/>
      <c r="E9" s="8"/>
      <c r="F9" s="8"/>
      <c r="G9" s="8"/>
      <c r="H9" s="8"/>
      <c r="I9" s="8"/>
      <c r="J9" s="8"/>
      <c r="K9" s="7"/>
      <c r="L9" s="7"/>
      <c r="M9" s="7"/>
      <c r="N9" s="7"/>
      <c r="O9" s="7"/>
      <c r="P9" s="7"/>
      <c r="Q9" s="7"/>
      <c r="R9" s="7"/>
      <c r="S9" s="2"/>
      <c r="T9" s="2"/>
    </row>
    <row r="10" spans="1:25" x14ac:dyDescent="0.25">
      <c r="B10" s="13" t="s">
        <v>9</v>
      </c>
      <c r="C10" s="9">
        <v>4258.85738452023</v>
      </c>
      <c r="D10" s="9">
        <v>10213.344635714766</v>
      </c>
      <c r="E10" s="9">
        <v>12246.899342493087</v>
      </c>
      <c r="F10" s="9">
        <v>11348.201349508956</v>
      </c>
      <c r="G10" s="9">
        <v>11047.144290223707</v>
      </c>
      <c r="H10" s="9">
        <f>+E10/E10*100</f>
        <v>100</v>
      </c>
      <c r="I10" s="9">
        <f t="shared" ref="I10:L10" si="0">+F10/F10*100</f>
        <v>100</v>
      </c>
      <c r="J10" s="9">
        <f t="shared" si="0"/>
        <v>100</v>
      </c>
      <c r="K10" s="9">
        <f t="shared" si="0"/>
        <v>100</v>
      </c>
      <c r="L10" s="9">
        <f t="shared" si="0"/>
        <v>100</v>
      </c>
      <c r="M10" s="9">
        <f>+D10-C10</f>
        <v>5954.4872511945359</v>
      </c>
      <c r="N10" s="9">
        <f>+E10-D10</f>
        <v>2033.5547067783209</v>
      </c>
      <c r="O10" s="9">
        <f>+F10-E10</f>
        <v>-898.69799298413091</v>
      </c>
      <c r="P10" s="9">
        <f>+G10-F10</f>
        <v>-301.05705928524912</v>
      </c>
      <c r="Q10" s="9">
        <f>+(D10/C10-1)*100</f>
        <v>139.81419694487664</v>
      </c>
      <c r="R10" s="9">
        <f>+(E10/D10-1)*100</f>
        <v>19.910761648708487</v>
      </c>
      <c r="S10" s="9">
        <f t="shared" ref="S10:T10" si="1">+(F10/E10-1)*100</f>
        <v>-7.3381675463430778</v>
      </c>
      <c r="T10" s="9">
        <f t="shared" si="1"/>
        <v>-2.6529055135092072</v>
      </c>
    </row>
    <row r="11" spans="1:25" x14ac:dyDescent="0.25">
      <c r="B11" s="14" t="s">
        <v>10</v>
      </c>
      <c r="C11" s="10" t="s">
        <v>20</v>
      </c>
      <c r="D11" s="10">
        <v>5180.5636120700501</v>
      </c>
      <c r="E11" s="10">
        <v>6116.2024114344904</v>
      </c>
      <c r="F11" s="10">
        <v>5950.9657695093292</v>
      </c>
      <c r="G11" s="10">
        <v>5638.3134111201198</v>
      </c>
      <c r="H11" s="10" t="s">
        <v>20</v>
      </c>
      <c r="I11" s="10">
        <f t="shared" ref="I11:K11" si="2">+(D11/D10)*100</f>
        <v>50.723477928613889</v>
      </c>
      <c r="J11" s="10">
        <f t="shared" si="2"/>
        <v>49.940823717012947</v>
      </c>
      <c r="K11" s="10">
        <f t="shared" si="2"/>
        <v>52.43972666881551</v>
      </c>
      <c r="L11" s="10">
        <v>51.038650921847818</v>
      </c>
      <c r="M11" s="10" t="s">
        <v>20</v>
      </c>
      <c r="N11" s="10">
        <f t="shared" ref="N11:P12" si="3">+E11-D11</f>
        <v>935.63879936444027</v>
      </c>
      <c r="O11" s="10">
        <f t="shared" si="3"/>
        <v>-165.23664192516117</v>
      </c>
      <c r="P11" s="10">
        <f t="shared" si="3"/>
        <v>-312.65235838920944</v>
      </c>
      <c r="Q11" s="10" t="s">
        <v>20</v>
      </c>
      <c r="R11" s="10">
        <f t="shared" ref="R11:R12" si="4">+(E11/D11-1)*100</f>
        <v>18.060559997458991</v>
      </c>
      <c r="S11" s="10">
        <f t="shared" ref="S11:S12" si="5">+(F11/E11-1)*100</f>
        <v>-2.7016215424173096</v>
      </c>
      <c r="T11" s="10">
        <f t="shared" ref="T11:T12" si="6">+(G11/F11-1)*100</f>
        <v>-5.2538087177568915</v>
      </c>
    </row>
    <row r="12" spans="1:25" ht="16.5" customHeight="1" x14ac:dyDescent="0.25">
      <c r="B12" s="14" t="s">
        <v>11</v>
      </c>
      <c r="C12" s="10" t="s">
        <v>20</v>
      </c>
      <c r="D12" s="10">
        <v>5032.7810236447167</v>
      </c>
      <c r="E12" s="10">
        <v>6130.6969310585964</v>
      </c>
      <c r="F12" s="10">
        <v>5397.2355799996258</v>
      </c>
      <c r="G12" s="10">
        <v>5408.8308791035861</v>
      </c>
      <c r="H12" s="10" t="s">
        <v>20</v>
      </c>
      <c r="I12" s="10">
        <f t="shared" ref="I12:K12" si="7">+(D12/D10)*100</f>
        <v>49.276522071386118</v>
      </c>
      <c r="J12" s="10">
        <f t="shared" si="7"/>
        <v>50.059176282987053</v>
      </c>
      <c r="K12" s="10">
        <f t="shared" si="7"/>
        <v>47.560273331184483</v>
      </c>
      <c r="L12" s="10">
        <v>48.961349078152175</v>
      </c>
      <c r="M12" s="10" t="s">
        <v>20</v>
      </c>
      <c r="N12" s="10">
        <f t="shared" si="3"/>
        <v>1097.9159074138797</v>
      </c>
      <c r="O12" s="10">
        <f t="shared" si="3"/>
        <v>-733.46135105897065</v>
      </c>
      <c r="P12" s="10">
        <f t="shared" si="3"/>
        <v>11.595299103960315</v>
      </c>
      <c r="Q12" s="10" t="s">
        <v>20</v>
      </c>
      <c r="R12" s="10">
        <f t="shared" si="4"/>
        <v>21.815292623615367</v>
      </c>
      <c r="S12" s="10">
        <f t="shared" si="5"/>
        <v>-11.963751581703496</v>
      </c>
      <c r="T12" s="10">
        <f t="shared" si="6"/>
        <v>0.21483774299067004</v>
      </c>
    </row>
    <row r="13" spans="1:25" ht="16.5" customHeight="1" x14ac:dyDescent="0.25">
      <c r="B13" s="14"/>
      <c r="C13" s="11"/>
      <c r="D13" s="11"/>
      <c r="E13" s="11"/>
      <c r="F13" s="11"/>
      <c r="G13" s="11"/>
      <c r="H13" s="11"/>
      <c r="I13" s="11"/>
      <c r="J13" s="11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5" ht="17.25" x14ac:dyDescent="0.25">
      <c r="B14" s="13" t="s">
        <v>13</v>
      </c>
      <c r="C14" s="9">
        <v>8969.4439563889991</v>
      </c>
      <c r="D14" s="9">
        <v>16854.256370352592</v>
      </c>
      <c r="E14" s="9">
        <v>20699.402477859978</v>
      </c>
      <c r="F14" s="9">
        <v>19255.403653443256</v>
      </c>
      <c r="G14" s="9">
        <v>19640.667310122553</v>
      </c>
      <c r="H14" s="9">
        <f>+E14/E14*100</f>
        <v>100</v>
      </c>
      <c r="I14" s="9">
        <f t="shared" ref="I14:K14" si="8">+F14/F14*100</f>
        <v>100</v>
      </c>
      <c r="J14" s="9">
        <f t="shared" si="8"/>
        <v>100</v>
      </c>
      <c r="K14" s="9">
        <f t="shared" si="8"/>
        <v>100</v>
      </c>
      <c r="L14" s="9">
        <f>+I14/I14*100</f>
        <v>100</v>
      </c>
      <c r="M14" s="9">
        <f>+D14-C14</f>
        <v>7884.8124139635929</v>
      </c>
      <c r="N14" s="9">
        <f>+E14-D14</f>
        <v>3845.1461075073858</v>
      </c>
      <c r="O14" s="9">
        <f>+F14-E14</f>
        <v>-1443.9988244167216</v>
      </c>
      <c r="P14" s="9">
        <f>+G14-F14</f>
        <v>385.26365667929713</v>
      </c>
      <c r="Q14" s="9">
        <f>+(D14/C14-1)*100</f>
        <v>87.907482919798881</v>
      </c>
      <c r="R14" s="9">
        <f t="shared" ref="R14:R16" si="9">+(E14/D14-1)*100</f>
        <v>22.814095282608694</v>
      </c>
      <c r="S14" s="9">
        <f t="shared" ref="S14:S16" si="10">+(F14/E14-1)*100</f>
        <v>-6.9760411005159177</v>
      </c>
      <c r="T14" s="9">
        <f t="shared" ref="T14:T16" si="11">+(G14/F14-1)*100</f>
        <v>2.0008079997346773</v>
      </c>
    </row>
    <row r="15" spans="1:25" ht="15.75" customHeight="1" x14ac:dyDescent="0.25">
      <c r="B15" s="14" t="s">
        <v>10</v>
      </c>
      <c r="C15" s="10" t="s">
        <v>20</v>
      </c>
      <c r="D15" s="10">
        <v>13472.455712163277</v>
      </c>
      <c r="E15" s="10">
        <v>16313.636734381696</v>
      </c>
      <c r="F15" s="10">
        <v>16040.180728250512</v>
      </c>
      <c r="G15" s="10">
        <v>16244.103565820053</v>
      </c>
      <c r="H15" s="10" t="s">
        <v>20</v>
      </c>
      <c r="I15" s="10">
        <f t="shared" ref="I15:K15" si="12">+(D15/D14)*100</f>
        <v>79.935034902292941</v>
      </c>
      <c r="J15" s="10">
        <f t="shared" si="12"/>
        <v>78.812114271562749</v>
      </c>
      <c r="K15" s="10">
        <f t="shared" si="12"/>
        <v>83.302230464445245</v>
      </c>
      <c r="L15" s="10">
        <f>+(G15/G14)*100</f>
        <v>82.70647483269596</v>
      </c>
      <c r="M15" s="10" t="s">
        <v>20</v>
      </c>
      <c r="N15" s="10">
        <f t="shared" ref="N15:P16" si="13">+E15-D15</f>
        <v>2841.1810222184195</v>
      </c>
      <c r="O15" s="10">
        <f t="shared" si="13"/>
        <v>-273.45600613118404</v>
      </c>
      <c r="P15" s="10">
        <f t="shared" si="13"/>
        <v>203.92283756954021</v>
      </c>
      <c r="Q15" s="10" t="s">
        <v>20</v>
      </c>
      <c r="R15" s="10">
        <f t="shared" si="9"/>
        <v>21.088813226925861</v>
      </c>
      <c r="S15" s="10">
        <f t="shared" si="10"/>
        <v>-1.6762418495862685</v>
      </c>
      <c r="T15" s="10">
        <f t="shared" si="11"/>
        <v>1.2713250618827887</v>
      </c>
    </row>
    <row r="16" spans="1:25" x14ac:dyDescent="0.25">
      <c r="B16" s="14" t="s">
        <v>11</v>
      </c>
      <c r="C16" s="10" t="s">
        <v>20</v>
      </c>
      <c r="D16" s="10">
        <v>3381.8006581893142</v>
      </c>
      <c r="E16" s="10">
        <v>4385.7657434782814</v>
      </c>
      <c r="F16" s="10">
        <v>3215.2229251927442</v>
      </c>
      <c r="G16" s="10">
        <v>3396.5637443025003</v>
      </c>
      <c r="H16" s="10" t="s">
        <v>20</v>
      </c>
      <c r="I16" s="10">
        <f t="shared" ref="I16:K16" si="14">+(D16/D14)*100</f>
        <v>20.064965097707045</v>
      </c>
      <c r="J16" s="10">
        <f t="shared" si="14"/>
        <v>21.187885728437251</v>
      </c>
      <c r="K16" s="10">
        <f t="shared" si="14"/>
        <v>16.697769535554748</v>
      </c>
      <c r="L16" s="10">
        <f>+(G16/G14)*100</f>
        <v>17.293525167304036</v>
      </c>
      <c r="M16" s="10" t="s">
        <v>20</v>
      </c>
      <c r="N16" s="10">
        <f t="shared" si="13"/>
        <v>1003.9650852889672</v>
      </c>
      <c r="O16" s="10">
        <f t="shared" si="13"/>
        <v>-1170.5428182855371</v>
      </c>
      <c r="P16" s="10">
        <f t="shared" si="13"/>
        <v>181.34081910975601</v>
      </c>
      <c r="Q16" s="10" t="s">
        <v>20</v>
      </c>
      <c r="R16" s="10">
        <f t="shared" si="9"/>
        <v>29.68729344994896</v>
      </c>
      <c r="S16" s="10">
        <f t="shared" si="10"/>
        <v>-26.689588244108954</v>
      </c>
      <c r="T16" s="10">
        <f t="shared" si="11"/>
        <v>5.6400698591960063</v>
      </c>
    </row>
    <row r="17" spans="2:27" x14ac:dyDescent="0.25">
      <c r="B17" s="14"/>
      <c r="C17" s="11"/>
      <c r="D17" s="11"/>
      <c r="E17" s="11"/>
      <c r="F17" s="11"/>
      <c r="G17" s="11"/>
      <c r="H17" s="11"/>
      <c r="I17" s="11"/>
      <c r="J17" s="11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2:27" ht="15.75" customHeight="1" x14ac:dyDescent="0.25">
      <c r="B18" s="15" t="s">
        <v>12</v>
      </c>
      <c r="C18" s="9">
        <v>-4710.5865718687655</v>
      </c>
      <c r="D18" s="9">
        <v>-6640.9117346378252</v>
      </c>
      <c r="E18" s="9">
        <v>-8452.5031353668928</v>
      </c>
      <c r="F18" s="9">
        <v>-7907.2023039343021</v>
      </c>
      <c r="G18" s="9">
        <v>-8593.5230198988465</v>
      </c>
      <c r="H18" s="9">
        <f>+E18/E18*100</f>
        <v>100</v>
      </c>
      <c r="I18" s="9">
        <f t="shared" ref="I18:L18" si="15">+F18/F18*100</f>
        <v>100</v>
      </c>
      <c r="J18" s="9">
        <f t="shared" si="15"/>
        <v>100</v>
      </c>
      <c r="K18" s="9">
        <f t="shared" si="15"/>
        <v>100</v>
      </c>
      <c r="L18" s="9">
        <f t="shared" si="15"/>
        <v>100</v>
      </c>
      <c r="M18" s="9">
        <f>+D18-C18</f>
        <v>-1930.3251627690597</v>
      </c>
      <c r="N18" s="9">
        <f>+E18-D18</f>
        <v>-1811.5914007290676</v>
      </c>
      <c r="O18" s="9">
        <f>+F18-E18</f>
        <v>545.30083143259071</v>
      </c>
      <c r="P18" s="9">
        <f>+G18-F18</f>
        <v>-686.32071596454443</v>
      </c>
      <c r="Q18" s="9">
        <f>+(D18/C18-1)*100</f>
        <v>40.978445748068879</v>
      </c>
      <c r="R18" s="9">
        <f t="shared" ref="R18:R20" si="16">+(E18/D18-1)*100</f>
        <v>27.279257323661234</v>
      </c>
      <c r="S18" s="9">
        <f t="shared" ref="S18:S20" si="17">+(F18/E18-1)*100</f>
        <v>-6.4513531991599926</v>
      </c>
      <c r="T18" s="9">
        <f t="shared" ref="T18:T20" si="18">+(G18/F18-1)*100</f>
        <v>8.6796908638983261</v>
      </c>
    </row>
    <row r="19" spans="2:27" x14ac:dyDescent="0.25">
      <c r="B19" s="14" t="s">
        <v>10</v>
      </c>
      <c r="C19" s="10" t="s">
        <v>20</v>
      </c>
      <c r="D19" s="10">
        <v>-8291.8921000932278</v>
      </c>
      <c r="E19" s="10">
        <v>-10197.434322947207</v>
      </c>
      <c r="F19" s="10">
        <v>-10089.214958741184</v>
      </c>
      <c r="G19" s="10">
        <v>-10605.790154699933</v>
      </c>
      <c r="H19" s="10" t="s">
        <v>20</v>
      </c>
      <c r="I19" s="10">
        <f t="shared" ref="I19:L19" si="19">+(D19/D18)*100</f>
        <v>124.86074851505975</v>
      </c>
      <c r="J19" s="10">
        <f t="shared" si="19"/>
        <v>120.64395788602774</v>
      </c>
      <c r="K19" s="10">
        <f t="shared" si="19"/>
        <v>127.59525519817801</v>
      </c>
      <c r="L19" s="10">
        <f t="shared" si="19"/>
        <v>123.41609058521811</v>
      </c>
      <c r="M19" s="10" t="s">
        <v>20</v>
      </c>
      <c r="N19" s="10">
        <f t="shared" ref="N19:P20" si="20">+E19-D19</f>
        <v>-1905.5422228539792</v>
      </c>
      <c r="O19" s="10">
        <f t="shared" si="20"/>
        <v>108.21936420602287</v>
      </c>
      <c r="P19" s="10">
        <f t="shared" si="20"/>
        <v>-516.57519595874874</v>
      </c>
      <c r="Q19" s="10" t="s">
        <v>20</v>
      </c>
      <c r="R19" s="10">
        <f t="shared" si="16"/>
        <v>22.980788942400189</v>
      </c>
      <c r="S19" s="10">
        <f t="shared" si="17"/>
        <v>-1.0612411002490885</v>
      </c>
      <c r="T19" s="10">
        <f t="shared" si="18"/>
        <v>5.1200732472370669</v>
      </c>
    </row>
    <row r="20" spans="2:27" ht="15" customHeight="1" x14ac:dyDescent="0.25">
      <c r="B20" s="14" t="s">
        <v>11</v>
      </c>
      <c r="C20" s="10" t="s">
        <v>20</v>
      </c>
      <c r="D20" s="10">
        <v>1650.9803654554025</v>
      </c>
      <c r="E20" s="10">
        <v>1744.9311875803151</v>
      </c>
      <c r="F20" s="10">
        <v>2182.0126548068815</v>
      </c>
      <c r="G20" s="10">
        <v>2012.2671348010858</v>
      </c>
      <c r="H20" s="10" t="s">
        <v>20</v>
      </c>
      <c r="I20" s="10">
        <f t="shared" ref="I20:L20" si="21">+(D20/D18)*100</f>
        <v>-24.860748515059761</v>
      </c>
      <c r="J20" s="10">
        <f t="shared" si="21"/>
        <v>-20.643957886027735</v>
      </c>
      <c r="K20" s="10">
        <f t="shared" si="21"/>
        <v>-27.595255198178002</v>
      </c>
      <c r="L20" s="10">
        <f t="shared" si="21"/>
        <v>-23.416090585218122</v>
      </c>
      <c r="M20" s="10" t="s">
        <v>20</v>
      </c>
      <c r="N20" s="10">
        <f t="shared" si="20"/>
        <v>93.95082212491252</v>
      </c>
      <c r="O20" s="10">
        <f t="shared" si="20"/>
        <v>437.08146722656647</v>
      </c>
      <c r="P20" s="10">
        <f t="shared" si="20"/>
        <v>-169.7455200057957</v>
      </c>
      <c r="Q20" s="10" t="s">
        <v>20</v>
      </c>
      <c r="R20" s="10">
        <f t="shared" si="16"/>
        <v>5.6906080829736139</v>
      </c>
      <c r="S20" s="10">
        <f t="shared" si="17"/>
        <v>25.048636320877769</v>
      </c>
      <c r="T20" s="10">
        <f t="shared" si="18"/>
        <v>-7.7793096035375209</v>
      </c>
    </row>
    <row r="21" spans="2:27" s="12" customFormat="1" ht="18" customHeight="1" x14ac:dyDescent="0.25"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3"/>
      <c r="V21" s="3"/>
      <c r="W21" s="3"/>
      <c r="X21" s="3"/>
      <c r="Y21" s="3"/>
      <c r="Z21" s="4"/>
      <c r="AA21" s="4"/>
    </row>
    <row r="22" spans="2:27" ht="31.5" customHeight="1" x14ac:dyDescent="0.25">
      <c r="B22" s="26" t="s">
        <v>21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2:27" ht="31.5" customHeight="1" x14ac:dyDescent="0.25"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</row>
    <row r="24" spans="2:27" s="4" customFormat="1" ht="18" customHeight="1" x14ac:dyDescent="0.25">
      <c r="B24" s="25" t="s">
        <v>15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2:27" ht="17.25" customHeight="1" x14ac:dyDescent="0.25">
      <c r="B25" s="27" t="s">
        <v>14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</row>
    <row r="26" spans="2:27" ht="17.25" customHeight="1" x14ac:dyDescent="0.25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</row>
    <row r="27" spans="2:27" x14ac:dyDescent="0.25">
      <c r="B27" s="18" t="s">
        <v>23</v>
      </c>
    </row>
    <row r="34" spans="2:2" ht="33" x14ac:dyDescent="0.45">
      <c r="B34" s="21"/>
    </row>
  </sheetData>
  <mergeCells count="12">
    <mergeCell ref="B25:T25"/>
    <mergeCell ref="H7:L7"/>
    <mergeCell ref="C7:G7"/>
    <mergeCell ref="M7:P7"/>
    <mergeCell ref="Q7:T7"/>
    <mergeCell ref="B7:B8"/>
    <mergeCell ref="B2:T2"/>
    <mergeCell ref="B3:T3"/>
    <mergeCell ref="B4:T4"/>
    <mergeCell ref="B5:T5"/>
    <mergeCell ref="B24:T24"/>
    <mergeCell ref="B22:T2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2025-10-13T17:41:31Z</dcterms:modified>
</cp:coreProperties>
</file>