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\Documents\2021\PUBLICACIONES FINALES\"/>
    </mc:Choice>
  </mc:AlternateContent>
  <bookViews>
    <workbookView xWindow="0" yWindow="0" windowWidth="21840" windowHeight="9855"/>
  </bookViews>
  <sheets>
    <sheet name="titulo" sheetId="6" r:id="rId1"/>
    <sheet name="Cuadro01" sheetId="1" r:id="rId2"/>
    <sheet name="Cuadro02" sheetId="5" r:id="rId3"/>
    <sheet name="Cuadro03" sheetId="4" r:id="rId4"/>
  </sheets>
  <externalReferences>
    <externalReference r:id="rId5"/>
    <externalReference r:id="rId6"/>
    <externalReference r:id="rId7"/>
  </externalReferences>
  <definedNames>
    <definedName name="_xlnm.Print_Area" localSheetId="0">titulo!$A$1:$I$6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3" i="4" l="1"/>
  <c r="R22" i="4"/>
  <c r="R19" i="4"/>
  <c r="R18" i="4"/>
  <c r="R17" i="4"/>
  <c r="R16" i="4"/>
  <c r="R15" i="4"/>
  <c r="R12" i="4"/>
  <c r="S12" i="4" s="1"/>
  <c r="R11" i="4"/>
  <c r="R10" i="4"/>
  <c r="R9" i="4"/>
  <c r="R8" i="4"/>
  <c r="P23" i="4"/>
  <c r="P22" i="4"/>
  <c r="P19" i="4"/>
  <c r="B19" i="4" s="1"/>
  <c r="P18" i="4"/>
  <c r="P17" i="4"/>
  <c r="P16" i="4"/>
  <c r="P15" i="4"/>
  <c r="P12" i="4"/>
  <c r="P11" i="4"/>
  <c r="P10" i="4"/>
  <c r="Q10" i="4" s="1"/>
  <c r="P9" i="4"/>
  <c r="Q9" i="4" s="1"/>
  <c r="P8" i="4"/>
  <c r="Q8" i="4" s="1"/>
  <c r="N23" i="4"/>
  <c r="N22" i="4"/>
  <c r="N19" i="4"/>
  <c r="N18" i="4"/>
  <c r="N17" i="4"/>
  <c r="N16" i="4"/>
  <c r="N15" i="4"/>
  <c r="N12" i="4"/>
  <c r="N11" i="4"/>
  <c r="N10" i="4"/>
  <c r="N9" i="4"/>
  <c r="O9" i="4" s="1"/>
  <c r="N8" i="4"/>
  <c r="O8" i="4" s="1"/>
  <c r="L23" i="4"/>
  <c r="L22" i="4"/>
  <c r="L19" i="4"/>
  <c r="L18" i="4"/>
  <c r="L17" i="4"/>
  <c r="L16" i="4"/>
  <c r="L15" i="4"/>
  <c r="L12" i="4"/>
  <c r="L11" i="4"/>
  <c r="L10" i="4"/>
  <c r="L9" i="4"/>
  <c r="L8" i="4"/>
  <c r="J23" i="4"/>
  <c r="J22" i="4"/>
  <c r="J19" i="4"/>
  <c r="J18" i="4"/>
  <c r="J17" i="4"/>
  <c r="J16" i="4"/>
  <c r="J15" i="4"/>
  <c r="J12" i="4"/>
  <c r="K12" i="4" s="1"/>
  <c r="J11" i="4"/>
  <c r="J10" i="4"/>
  <c r="J9" i="4"/>
  <c r="J8" i="4"/>
  <c r="H23" i="4"/>
  <c r="H22" i="4"/>
  <c r="H19" i="4"/>
  <c r="H18" i="4"/>
  <c r="H17" i="4"/>
  <c r="H16" i="4"/>
  <c r="H15" i="4"/>
  <c r="H12" i="4"/>
  <c r="H11" i="4"/>
  <c r="B11" i="4" s="1"/>
  <c r="C11" i="4" s="1"/>
  <c r="H10" i="4"/>
  <c r="H9" i="4"/>
  <c r="I9" i="4" s="1"/>
  <c r="H8" i="4"/>
  <c r="I8" i="4" s="1"/>
  <c r="F23" i="4"/>
  <c r="F22" i="4"/>
  <c r="F19" i="4"/>
  <c r="F18" i="4"/>
  <c r="F17" i="4"/>
  <c r="F16" i="4"/>
  <c r="F15" i="4"/>
  <c r="F12" i="4"/>
  <c r="B12" i="4" s="1"/>
  <c r="C12" i="4" s="1"/>
  <c r="F11" i="4"/>
  <c r="F10" i="4"/>
  <c r="G10" i="4" s="1"/>
  <c r="F9" i="4"/>
  <c r="F8" i="4"/>
  <c r="S23" i="4"/>
  <c r="S22" i="4"/>
  <c r="S19" i="4"/>
  <c r="S18" i="4"/>
  <c r="S17" i="4"/>
  <c r="S16" i="4"/>
  <c r="S15" i="4"/>
  <c r="S11" i="4"/>
  <c r="S10" i="4"/>
  <c r="S9" i="4"/>
  <c r="S8" i="4"/>
  <c r="Q23" i="4"/>
  <c r="Q22" i="4"/>
  <c r="Q19" i="4"/>
  <c r="Q18" i="4"/>
  <c r="Q17" i="4"/>
  <c r="Q16" i="4"/>
  <c r="Q15" i="4"/>
  <c r="Q12" i="4"/>
  <c r="Q11" i="4"/>
  <c r="O23" i="4"/>
  <c r="O22" i="4"/>
  <c r="O19" i="4"/>
  <c r="O18" i="4"/>
  <c r="O17" i="4"/>
  <c r="O16" i="4"/>
  <c r="O15" i="4"/>
  <c r="O12" i="4"/>
  <c r="O11" i="4"/>
  <c r="O10" i="4"/>
  <c r="M23" i="4"/>
  <c r="M22" i="4"/>
  <c r="M19" i="4"/>
  <c r="M18" i="4"/>
  <c r="M17" i="4"/>
  <c r="M16" i="4"/>
  <c r="M15" i="4"/>
  <c r="M12" i="4"/>
  <c r="M11" i="4"/>
  <c r="M10" i="4"/>
  <c r="M9" i="4"/>
  <c r="M8" i="4"/>
  <c r="K23" i="4"/>
  <c r="K22" i="4"/>
  <c r="K19" i="4"/>
  <c r="K18" i="4"/>
  <c r="K17" i="4"/>
  <c r="K16" i="4"/>
  <c r="K15" i="4"/>
  <c r="K11" i="4"/>
  <c r="K9" i="4"/>
  <c r="K8" i="4"/>
  <c r="I23" i="4"/>
  <c r="I22" i="4"/>
  <c r="I19" i="4"/>
  <c r="I18" i="4"/>
  <c r="I17" i="4"/>
  <c r="I16" i="4"/>
  <c r="I15" i="4"/>
  <c r="I12" i="4"/>
  <c r="I11" i="4"/>
  <c r="I10" i="4"/>
  <c r="G23" i="4"/>
  <c r="G22" i="4"/>
  <c r="G19" i="4"/>
  <c r="G18" i="4"/>
  <c r="G17" i="4"/>
  <c r="G16" i="4"/>
  <c r="G15" i="4"/>
  <c r="G12" i="4"/>
  <c r="G11" i="4"/>
  <c r="E23" i="4"/>
  <c r="E22" i="4"/>
  <c r="E19" i="4"/>
  <c r="E18" i="4"/>
  <c r="E17" i="4"/>
  <c r="E16" i="4"/>
  <c r="E15" i="4"/>
  <c r="E12" i="4"/>
  <c r="E11" i="4"/>
  <c r="E10" i="4"/>
  <c r="E9" i="4"/>
  <c r="E8" i="4"/>
  <c r="D23" i="4"/>
  <c r="B23" i="4" s="1"/>
  <c r="D22" i="4"/>
  <c r="D19" i="4"/>
  <c r="D18" i="4"/>
  <c r="D17" i="4"/>
  <c r="D16" i="4"/>
  <c r="D15" i="4"/>
  <c r="D12" i="4"/>
  <c r="D11" i="4"/>
  <c r="D10" i="4"/>
  <c r="D9" i="4"/>
  <c r="D8" i="4"/>
  <c r="B23" i="5"/>
  <c r="B22" i="5"/>
  <c r="B19" i="5"/>
  <c r="B18" i="5"/>
  <c r="B17" i="5"/>
  <c r="B16" i="5"/>
  <c r="B15" i="5"/>
  <c r="B12" i="5"/>
  <c r="B11" i="5"/>
  <c r="B10" i="5"/>
  <c r="B9" i="5"/>
  <c r="T23" i="5"/>
  <c r="T22" i="5"/>
  <c r="T19" i="5"/>
  <c r="T18" i="5"/>
  <c r="T17" i="5"/>
  <c r="T16" i="5"/>
  <c r="T15" i="5"/>
  <c r="T12" i="5"/>
  <c r="T11" i="5"/>
  <c r="T10" i="5"/>
  <c r="T9" i="5"/>
  <c r="T8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B5" i="5"/>
  <c r="T5" i="5"/>
  <c r="R5" i="4"/>
  <c r="P5" i="4"/>
  <c r="N5" i="4"/>
  <c r="L5" i="4"/>
  <c r="J5" i="4"/>
  <c r="H5" i="4"/>
  <c r="F5" i="4"/>
  <c r="D5" i="4"/>
  <c r="S12" i="5"/>
  <c r="S11" i="5"/>
  <c r="S10" i="5"/>
  <c r="S9" i="5"/>
  <c r="Q12" i="5"/>
  <c r="Q11" i="5"/>
  <c r="Q10" i="5"/>
  <c r="Q9" i="5"/>
  <c r="O12" i="5"/>
  <c r="O11" i="5"/>
  <c r="O10" i="5"/>
  <c r="O9" i="5"/>
  <c r="M12" i="5"/>
  <c r="M11" i="5"/>
  <c r="M10" i="5"/>
  <c r="M9" i="5"/>
  <c r="K12" i="5"/>
  <c r="K11" i="5"/>
  <c r="K10" i="5"/>
  <c r="K9" i="5"/>
  <c r="I12" i="5"/>
  <c r="I11" i="5"/>
  <c r="I10" i="5"/>
  <c r="I9" i="5"/>
  <c r="G12" i="5"/>
  <c r="G11" i="5"/>
  <c r="G10" i="5"/>
  <c r="G9" i="5"/>
  <c r="E12" i="5"/>
  <c r="E11" i="5"/>
  <c r="E10" i="5"/>
  <c r="E9" i="5"/>
  <c r="E8" i="5"/>
  <c r="S23" i="5"/>
  <c r="S22" i="5"/>
  <c r="S19" i="5"/>
  <c r="S18" i="5"/>
  <c r="S17" i="5"/>
  <c r="S16" i="5"/>
  <c r="S15" i="5"/>
  <c r="S8" i="5"/>
  <c r="Q23" i="5"/>
  <c r="Q22" i="5"/>
  <c r="Q19" i="5"/>
  <c r="Q18" i="5"/>
  <c r="Q17" i="5"/>
  <c r="Q16" i="5"/>
  <c r="Q15" i="5"/>
  <c r="Q8" i="5"/>
  <c r="O23" i="5"/>
  <c r="O22" i="5"/>
  <c r="O19" i="5"/>
  <c r="O18" i="5"/>
  <c r="O17" i="5"/>
  <c r="O16" i="5"/>
  <c r="O15" i="5"/>
  <c r="O8" i="5"/>
  <c r="M23" i="5"/>
  <c r="M22" i="5"/>
  <c r="M19" i="5"/>
  <c r="M18" i="5"/>
  <c r="M17" i="5"/>
  <c r="M16" i="5"/>
  <c r="M15" i="5"/>
  <c r="M8" i="5"/>
  <c r="K23" i="5"/>
  <c r="K22" i="5"/>
  <c r="K19" i="5"/>
  <c r="K18" i="5"/>
  <c r="K17" i="5"/>
  <c r="K16" i="5"/>
  <c r="K15" i="5"/>
  <c r="K8" i="5"/>
  <c r="I23" i="5"/>
  <c r="I22" i="5"/>
  <c r="I19" i="5"/>
  <c r="I18" i="5"/>
  <c r="I17" i="5"/>
  <c r="I16" i="5"/>
  <c r="I15" i="5"/>
  <c r="I8" i="5"/>
  <c r="G23" i="5"/>
  <c r="G22" i="5"/>
  <c r="G19" i="5"/>
  <c r="G18" i="5"/>
  <c r="G17" i="5"/>
  <c r="G16" i="5"/>
  <c r="G15" i="5"/>
  <c r="G8" i="5"/>
  <c r="E23" i="5"/>
  <c r="E22" i="5"/>
  <c r="E19" i="5"/>
  <c r="E18" i="5"/>
  <c r="E17" i="5"/>
  <c r="E16" i="5"/>
  <c r="E15" i="5"/>
  <c r="R23" i="5"/>
  <c r="R22" i="5"/>
  <c r="R19" i="5"/>
  <c r="R18" i="5"/>
  <c r="R17" i="5"/>
  <c r="R16" i="5"/>
  <c r="R15" i="5"/>
  <c r="R12" i="5"/>
  <c r="R11" i="5"/>
  <c r="R10" i="5"/>
  <c r="R9" i="5"/>
  <c r="R8" i="5"/>
  <c r="P23" i="5"/>
  <c r="P22" i="5"/>
  <c r="P19" i="5"/>
  <c r="P18" i="5"/>
  <c r="P17" i="5"/>
  <c r="P16" i="5"/>
  <c r="P15" i="5"/>
  <c r="P12" i="5"/>
  <c r="P11" i="5"/>
  <c r="P10" i="5"/>
  <c r="P9" i="5"/>
  <c r="P8" i="5"/>
  <c r="N23" i="5"/>
  <c r="N22" i="5"/>
  <c r="N19" i="5"/>
  <c r="N18" i="5"/>
  <c r="N17" i="5"/>
  <c r="N16" i="5"/>
  <c r="N15" i="5"/>
  <c r="N12" i="5"/>
  <c r="N11" i="5"/>
  <c r="N10" i="5"/>
  <c r="N9" i="5"/>
  <c r="N8" i="5"/>
  <c r="L23" i="5"/>
  <c r="L22" i="5"/>
  <c r="L19" i="5"/>
  <c r="L18" i="5"/>
  <c r="L17" i="5"/>
  <c r="L16" i="5"/>
  <c r="L15" i="5"/>
  <c r="L12" i="5"/>
  <c r="L11" i="5"/>
  <c r="L10" i="5"/>
  <c r="L9" i="5"/>
  <c r="L8" i="5"/>
  <c r="J23" i="5"/>
  <c r="J22" i="5"/>
  <c r="J19" i="5"/>
  <c r="J18" i="5"/>
  <c r="J17" i="5"/>
  <c r="J16" i="5"/>
  <c r="J15" i="5"/>
  <c r="J12" i="5"/>
  <c r="J11" i="5"/>
  <c r="J10" i="5"/>
  <c r="J9" i="5"/>
  <c r="J8" i="5"/>
  <c r="H23" i="5"/>
  <c r="H22" i="5"/>
  <c r="H19" i="5"/>
  <c r="H18" i="5"/>
  <c r="H17" i="5"/>
  <c r="H16" i="5"/>
  <c r="H15" i="5"/>
  <c r="H12" i="5"/>
  <c r="H11" i="5"/>
  <c r="H10" i="5"/>
  <c r="H9" i="5"/>
  <c r="H8" i="5"/>
  <c r="F23" i="5"/>
  <c r="F22" i="5"/>
  <c r="F19" i="5"/>
  <c r="F18" i="5"/>
  <c r="F17" i="5"/>
  <c r="F16" i="5"/>
  <c r="F15" i="5"/>
  <c r="F12" i="5"/>
  <c r="F11" i="5"/>
  <c r="F10" i="5"/>
  <c r="F9" i="5"/>
  <c r="F8" i="5"/>
  <c r="D23" i="5"/>
  <c r="D22" i="5"/>
  <c r="D19" i="5"/>
  <c r="D18" i="5"/>
  <c r="D17" i="5"/>
  <c r="D16" i="5"/>
  <c r="D15" i="5"/>
  <c r="D10" i="5"/>
  <c r="D11" i="5"/>
  <c r="D12" i="5"/>
  <c r="D9" i="5"/>
  <c r="D8" i="5"/>
  <c r="R5" i="5"/>
  <c r="P5" i="5"/>
  <c r="N5" i="5"/>
  <c r="L5" i="5"/>
  <c r="J5" i="5"/>
  <c r="H5" i="5"/>
  <c r="F5" i="5"/>
  <c r="D5" i="5"/>
  <c r="W23" i="5"/>
  <c r="W22" i="5"/>
  <c r="W19" i="5"/>
  <c r="W18" i="5"/>
  <c r="W17" i="5"/>
  <c r="W16" i="5"/>
  <c r="W15" i="5"/>
  <c r="W12" i="5"/>
  <c r="W11" i="5"/>
  <c r="W10" i="5"/>
  <c r="W9" i="5"/>
  <c r="W8" i="5"/>
  <c r="W5" i="5"/>
  <c r="A25" i="1"/>
  <c r="B10" i="4" l="1"/>
  <c r="C10" i="4" s="1"/>
  <c r="B18" i="4"/>
  <c r="B15" i="4"/>
  <c r="K10" i="4"/>
  <c r="B8" i="4"/>
  <c r="C8" i="4" s="1"/>
  <c r="B9" i="4"/>
  <c r="C9" i="4" s="1"/>
  <c r="B16" i="4"/>
  <c r="G8" i="4"/>
  <c r="G9" i="4"/>
  <c r="B22" i="4"/>
  <c r="B17" i="4"/>
  <c r="B5" i="4"/>
  <c r="T12" i="1"/>
  <c r="T11" i="1"/>
  <c r="T10" i="1"/>
  <c r="T9" i="1"/>
  <c r="R12" i="1"/>
  <c r="R11" i="1"/>
  <c r="R10" i="1"/>
  <c r="R9" i="1"/>
  <c r="P12" i="1"/>
  <c r="P11" i="1"/>
  <c r="P10" i="1"/>
  <c r="P9" i="1"/>
  <c r="N12" i="1"/>
  <c r="N11" i="1"/>
  <c r="N10" i="1"/>
  <c r="N9" i="1"/>
  <c r="L12" i="1"/>
  <c r="L11" i="1"/>
  <c r="L10" i="1"/>
  <c r="L9" i="1"/>
  <c r="J12" i="1"/>
  <c r="J11" i="1"/>
  <c r="J10" i="1"/>
  <c r="J9" i="1"/>
  <c r="H12" i="1"/>
  <c r="H11" i="1"/>
  <c r="H10" i="1"/>
  <c r="H9" i="1"/>
  <c r="F12" i="1"/>
  <c r="F11" i="1"/>
  <c r="F10" i="1"/>
  <c r="F9" i="1"/>
  <c r="D12" i="1"/>
  <c r="D11" i="1"/>
  <c r="D10" i="1"/>
  <c r="D9" i="1"/>
  <c r="B12" i="1"/>
  <c r="B8" i="1"/>
  <c r="T23" i="1"/>
  <c r="T22" i="1"/>
  <c r="T19" i="1"/>
  <c r="T18" i="1"/>
  <c r="T17" i="1"/>
  <c r="T16" i="1"/>
  <c r="T15" i="1"/>
  <c r="T8" i="1"/>
  <c r="R23" i="1"/>
  <c r="R22" i="1"/>
  <c r="R19" i="1"/>
  <c r="R18" i="1"/>
  <c r="R17" i="1"/>
  <c r="R16" i="1"/>
  <c r="R15" i="1"/>
  <c r="R8" i="1"/>
  <c r="P23" i="1"/>
  <c r="P22" i="1"/>
  <c r="P19" i="1"/>
  <c r="P18" i="1"/>
  <c r="P17" i="1"/>
  <c r="P16" i="1"/>
  <c r="P15" i="1"/>
  <c r="P8" i="1"/>
  <c r="N23" i="1"/>
  <c r="N22" i="1"/>
  <c r="N19" i="1"/>
  <c r="N18" i="1"/>
  <c r="N17" i="1"/>
  <c r="N16" i="1"/>
  <c r="N15" i="1"/>
  <c r="N8" i="1"/>
  <c r="L23" i="1"/>
  <c r="L22" i="1"/>
  <c r="L19" i="1"/>
  <c r="L18" i="1"/>
  <c r="L17" i="1"/>
  <c r="L16" i="1"/>
  <c r="L15" i="1"/>
  <c r="L8" i="1"/>
  <c r="J23" i="1"/>
  <c r="J22" i="1"/>
  <c r="J19" i="1"/>
  <c r="J18" i="1"/>
  <c r="J17" i="1"/>
  <c r="J16" i="1"/>
  <c r="J15" i="1"/>
  <c r="J8" i="1"/>
  <c r="H23" i="1"/>
  <c r="H22" i="1"/>
  <c r="H19" i="1"/>
  <c r="H18" i="1"/>
  <c r="H17" i="1"/>
  <c r="H16" i="1"/>
  <c r="H15" i="1"/>
  <c r="H8" i="1"/>
  <c r="F23" i="1"/>
  <c r="F22" i="1"/>
  <c r="F19" i="1"/>
  <c r="F18" i="1"/>
  <c r="F17" i="1"/>
  <c r="F16" i="1"/>
  <c r="F15" i="1"/>
  <c r="F8" i="1"/>
  <c r="D23" i="1"/>
  <c r="D22" i="1"/>
  <c r="D19" i="1"/>
  <c r="D18" i="1"/>
  <c r="D17" i="1"/>
  <c r="D16" i="1"/>
  <c r="D15" i="1"/>
  <c r="D8" i="1"/>
  <c r="T5" i="1"/>
  <c r="R5" i="1"/>
  <c r="P5" i="1"/>
  <c r="N5" i="1"/>
  <c r="L5" i="1"/>
  <c r="J5" i="1"/>
  <c r="H5" i="1"/>
  <c r="F5" i="1"/>
  <c r="D5" i="1"/>
  <c r="C23" i="4"/>
  <c r="C22" i="4"/>
  <c r="C19" i="4"/>
  <c r="C18" i="4"/>
  <c r="C17" i="4"/>
  <c r="C16" i="4"/>
  <c r="C15" i="4"/>
  <c r="C5" i="4"/>
  <c r="B11" i="1" l="1"/>
  <c r="B9" i="1"/>
  <c r="B10" i="1"/>
  <c r="B5" i="1"/>
  <c r="M5" i="4"/>
  <c r="K5" i="4"/>
  <c r="G5" i="4"/>
  <c r="E5" i="4"/>
  <c r="I5" i="4"/>
  <c r="A25" i="5"/>
  <c r="A25" i="4" s="1"/>
  <c r="O5" i="4" l="1"/>
  <c r="S5" i="4"/>
  <c r="Q5" i="4"/>
  <c r="B19" i="1" l="1"/>
  <c r="C19" i="1" s="1"/>
  <c r="B15" i="1"/>
  <c r="C15" i="1" s="1"/>
  <c r="C10" i="1"/>
  <c r="B23" i="1"/>
  <c r="C23" i="1" s="1"/>
  <c r="B16" i="1"/>
  <c r="C16" i="1" s="1"/>
  <c r="C9" i="1"/>
  <c r="C8" i="1"/>
  <c r="B18" i="1"/>
  <c r="C18" i="1" s="1"/>
  <c r="B22" i="1"/>
  <c r="C22" i="1" s="1"/>
  <c r="B17" i="1"/>
  <c r="C17" i="1" s="1"/>
  <c r="C11" i="1"/>
  <c r="M5" i="1"/>
  <c r="O22" i="1"/>
  <c r="S12" i="1"/>
  <c r="O10" i="1"/>
  <c r="K18" i="1"/>
  <c r="K8" i="1"/>
  <c r="S22" i="1"/>
  <c r="K16" i="1"/>
  <c r="K17" i="1"/>
  <c r="K22" i="1"/>
  <c r="K15" i="1"/>
  <c r="K10" i="1"/>
  <c r="K19" i="1"/>
  <c r="O23" i="1"/>
  <c r="S15" i="1"/>
  <c r="O11" i="1"/>
  <c r="K9" i="1"/>
  <c r="G17" i="1"/>
  <c r="O18" i="1"/>
  <c r="G12" i="1"/>
  <c r="S10" i="1"/>
  <c r="O8" i="1"/>
  <c r="K23" i="1"/>
  <c r="G19" i="1"/>
  <c r="S17" i="1"/>
  <c r="O15" i="1"/>
  <c r="K11" i="1"/>
  <c r="G9" i="1"/>
  <c r="G16" i="1"/>
  <c r="G23" i="1"/>
  <c r="S19" i="1"/>
  <c r="O17" i="1"/>
  <c r="G11" i="1"/>
  <c r="S9" i="1"/>
  <c r="G18" i="1"/>
  <c r="S16" i="1"/>
  <c r="O12" i="1"/>
  <c r="G8" i="1"/>
  <c r="O19" i="1"/>
  <c r="G15" i="1"/>
  <c r="S11" i="1"/>
  <c r="O9" i="1"/>
  <c r="S23" i="1"/>
  <c r="E5" i="1"/>
  <c r="U5" i="1"/>
  <c r="G22" i="1"/>
  <c r="S18" i="1"/>
  <c r="O16" i="1"/>
  <c r="K12" i="1"/>
  <c r="G10" i="1"/>
  <c r="S8" i="1"/>
  <c r="C12" i="1"/>
  <c r="K5" i="1"/>
  <c r="S5" i="1"/>
  <c r="Q23" i="1"/>
  <c r="I23" i="1"/>
  <c r="Q22" i="1"/>
  <c r="I22" i="1"/>
  <c r="Q19" i="1"/>
  <c r="I19" i="1"/>
  <c r="Q18" i="1"/>
  <c r="I18" i="1"/>
  <c r="Q17" i="1"/>
  <c r="I17" i="1"/>
  <c r="Q16" i="1"/>
  <c r="I16" i="1"/>
  <c r="Q15" i="1"/>
  <c r="I15" i="1"/>
  <c r="Q12" i="1"/>
  <c r="I12" i="1"/>
  <c r="Q11" i="1"/>
  <c r="I11" i="1"/>
  <c r="Q10" i="1"/>
  <c r="I10" i="1"/>
  <c r="Q9" i="1"/>
  <c r="I9" i="1"/>
  <c r="Q8" i="1"/>
  <c r="I8" i="1"/>
  <c r="G5" i="1"/>
  <c r="O5" i="1"/>
  <c r="U23" i="1"/>
  <c r="M23" i="1"/>
  <c r="E23" i="1"/>
  <c r="U22" i="1"/>
  <c r="M22" i="1"/>
  <c r="E22" i="1"/>
  <c r="U19" i="1"/>
  <c r="M19" i="1"/>
  <c r="E19" i="1"/>
  <c r="U18" i="1"/>
  <c r="M18" i="1"/>
  <c r="E18" i="1"/>
  <c r="U17" i="1"/>
  <c r="M17" i="1"/>
  <c r="E17" i="1"/>
  <c r="U16" i="1"/>
  <c r="M16" i="1"/>
  <c r="E16" i="1"/>
  <c r="U15" i="1"/>
  <c r="M15" i="1"/>
  <c r="E15" i="1"/>
  <c r="U12" i="1"/>
  <c r="M12" i="1"/>
  <c r="E12" i="1"/>
  <c r="U11" i="1"/>
  <c r="M11" i="1"/>
  <c r="E11" i="1"/>
  <c r="U10" i="1"/>
  <c r="M10" i="1"/>
  <c r="E10" i="1"/>
  <c r="U9" i="1"/>
  <c r="M9" i="1"/>
  <c r="E9" i="1"/>
  <c r="U8" i="1"/>
  <c r="M8" i="1"/>
  <c r="E8" i="1"/>
  <c r="I5" i="1"/>
  <c r="Q5" i="1"/>
  <c r="C5" i="1" l="1"/>
  <c r="E5" i="5"/>
  <c r="G5" i="5"/>
  <c r="I5" i="5"/>
  <c r="K5" i="5"/>
  <c r="M5" i="5"/>
  <c r="O5" i="5"/>
  <c r="Q5" i="5"/>
  <c r="S5" i="5"/>
  <c r="Y5" i="5"/>
  <c r="C12" i="5"/>
  <c r="C15" i="5"/>
  <c r="C16" i="5"/>
  <c r="C17" i="5"/>
  <c r="C18" i="5"/>
  <c r="C19" i="5"/>
  <c r="C22" i="5"/>
  <c r="C23" i="5"/>
  <c r="U9" i="5" l="1"/>
  <c r="U16" i="5"/>
  <c r="U22" i="5"/>
  <c r="U10" i="5"/>
  <c r="U11" i="5"/>
  <c r="U17" i="5"/>
  <c r="U23" i="5"/>
  <c r="U5" i="5"/>
  <c r="U12" i="5"/>
  <c r="U15" i="5"/>
  <c r="U18" i="5"/>
  <c r="U19" i="5"/>
  <c r="B8" i="5"/>
  <c r="C9" i="5" s="1"/>
  <c r="U8" i="5"/>
  <c r="C10" i="5" l="1"/>
  <c r="C8" i="5"/>
  <c r="C5" i="5" s="1"/>
  <c r="C11" i="5"/>
</calcChain>
</file>

<file path=xl/sharedStrings.xml><?xml version="1.0" encoding="utf-8"?>
<sst xmlns="http://schemas.openxmlformats.org/spreadsheetml/2006/main" count="147" uniqueCount="52">
  <si>
    <t>Categorias</t>
  </si>
  <si>
    <t>Total</t>
  </si>
  <si>
    <t>Dominio</t>
  </si>
  <si>
    <t>No</t>
  </si>
  <si>
    <t>% /1</t>
  </si>
  <si>
    <t>Servicio publico</t>
  </si>
  <si>
    <t>Pozo malacate</t>
  </si>
  <si>
    <t>Pozo con bomba</t>
  </si>
  <si>
    <t>Rio,riachuelo,manantial</t>
  </si>
  <si>
    <t>Carro cisterna</t>
  </si>
  <si>
    <t>Pick-up con dron o barril</t>
  </si>
  <si>
    <t>Otro</t>
  </si>
  <si>
    <t>Inodoro conectado a alcantarilla</t>
  </si>
  <si>
    <t>Inodoro conectado a pozo septico</t>
  </si>
  <si>
    <t>Inodoro con desague a rio, laguna o mar</t>
  </si>
  <si>
    <t>Letrina con descarga a rio, laguna o mar</t>
  </si>
  <si>
    <t>Letrina con cierre hidraulico</t>
  </si>
  <si>
    <t>Letrina con pozo septico</t>
  </si>
  <si>
    <t>Letrina con pozo negro</t>
  </si>
  <si>
    <t>Servicio privado colectivo</t>
  </si>
  <si>
    <t>Planta propia</t>
  </si>
  <si>
    <t>Energia solar</t>
  </si>
  <si>
    <t>Vela</t>
  </si>
  <si>
    <t>Candil o lampara de gas</t>
  </si>
  <si>
    <t>Ocote</t>
  </si>
  <si>
    <t>/1 Porcentaje por columnas</t>
  </si>
  <si>
    <t>/2 Porcentaje  por filas</t>
  </si>
  <si>
    <t>No Tiene</t>
  </si>
  <si>
    <t>Del vecino / otra vivienda</t>
  </si>
  <si>
    <t>1/ Porcentaje por columnas</t>
  </si>
  <si>
    <t>2/ Porcentaje  por filas</t>
  </si>
  <si>
    <t>Total Nacional/2</t>
  </si>
  <si>
    <t>Urbano</t>
  </si>
  <si>
    <t>Distrito Central</t>
  </si>
  <si>
    <t>San Pedro Sula</t>
  </si>
  <si>
    <t>Resto Urbano</t>
  </si>
  <si>
    <t>Rural</t>
  </si>
  <si>
    <t>Sin Nivel</t>
  </si>
  <si>
    <t>Primaria</t>
  </si>
  <si>
    <t>Secundaria</t>
  </si>
  <si>
    <t>Superior</t>
  </si>
  <si>
    <t>Ns / Nr</t>
  </si>
  <si>
    <t>Hombre</t>
  </si>
  <si>
    <t>Mujer</t>
  </si>
  <si>
    <t>Nivel Educativo del Jefe</t>
  </si>
  <si>
    <t>Sexo del Jefe</t>
  </si>
  <si>
    <t>Otro tipo</t>
  </si>
  <si>
    <t>Tuberia instalada</t>
  </si>
  <si>
    <t>Llave publica o comunitaria</t>
  </si>
  <si>
    <t xml:space="preserve">Cuadro No. 1. Principal fuente de obtención de agua en las viviendas según dominio, nivel educativo del jefe y  sexo del jefe </t>
  </si>
  <si>
    <t xml:space="preserve">Cuadro No. 2.  Principal medio de eliminación de excretas en las viviendas según dominio, nivel educativo del jefe y sexo del jefe                       </t>
  </si>
  <si>
    <t xml:space="preserve">Cuadro No. 3.  Principal fuente de alumbrado en las viviendas según dominio, nivel educativo del jefe y sexo del jefe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</si>
</sst>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2" fillId="0" borderId="0"/>
  </cellStyleXfs>
  <cellXfs count="34">
    <xf numFmtId="0" fontId="0" fillId="0" borderId="0" xfId="0"/>
    <xf numFmtId="0" fontId="3" fillId="0" borderId="0" xfId="0" applyFont="1"/>
    <xf numFmtId="4" fontId="2" fillId="0" borderId="0" xfId="0" applyNumberFormat="1" applyFont="1"/>
    <xf numFmtId="4" fontId="4" fillId="0" borderId="0" xfId="0" applyNumberFormat="1" applyFont="1"/>
    <xf numFmtId="4" fontId="4" fillId="0" borderId="1" xfId="0" applyNumberFormat="1" applyFont="1" applyBorder="1" applyAlignment="1">
      <alignment horizontal="center"/>
    </xf>
    <xf numFmtId="166" fontId="4" fillId="0" borderId="0" xfId="1" applyNumberFormat="1" applyFont="1"/>
    <xf numFmtId="166" fontId="2" fillId="0" borderId="0" xfId="1" applyNumberFormat="1" applyFont="1"/>
    <xf numFmtId="4" fontId="2" fillId="0" borderId="0" xfId="0" applyNumberFormat="1" applyFont="1" applyAlignment="1">
      <alignment horizontal="left" indent="1"/>
    </xf>
    <xf numFmtId="165" fontId="2" fillId="0" borderId="0" xfId="1" applyNumberFormat="1" applyFont="1"/>
    <xf numFmtId="4" fontId="2" fillId="0" borderId="0" xfId="0" applyNumberFormat="1" applyFont="1" applyAlignment="1">
      <alignment horizontal="left" indent="2"/>
    </xf>
    <xf numFmtId="166" fontId="2" fillId="0" borderId="2" xfId="1" applyNumberFormat="1" applyFont="1" applyBorder="1"/>
    <xf numFmtId="0" fontId="2" fillId="0" borderId="0" xfId="4"/>
    <xf numFmtId="165" fontId="4" fillId="0" borderId="0" xfId="1" applyNumberFormat="1" applyFont="1"/>
    <xf numFmtId="0" fontId="3" fillId="0" borderId="0" xfId="0" applyFont="1" applyFill="1" applyBorder="1" applyAlignment="1">
      <alignment horizontal="left" indent="1"/>
    </xf>
    <xf numFmtId="3" fontId="4" fillId="0" borderId="0" xfId="0" applyNumberFormat="1" applyFont="1"/>
    <xf numFmtId="166" fontId="2" fillId="0" borderId="0" xfId="1" applyNumberFormat="1" applyFont="1" applyBorder="1"/>
    <xf numFmtId="165" fontId="2" fillId="0" borderId="0" xfId="1" applyNumberFormat="1" applyFont="1" applyBorder="1"/>
    <xf numFmtId="165" fontId="2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6" fontId="2" fillId="0" borderId="0" xfId="1" applyNumberFormat="1" applyFont="1" applyFill="1"/>
    <xf numFmtId="166" fontId="4" fillId="0" borderId="0" xfId="1" applyNumberFormat="1" applyFont="1" applyFill="1"/>
    <xf numFmtId="4" fontId="4" fillId="0" borderId="1" xfId="0" applyNumberFormat="1" applyFont="1" applyBorder="1" applyAlignment="1">
      <alignment horizontal="center"/>
    </xf>
    <xf numFmtId="4" fontId="2" fillId="0" borderId="2" xfId="0" applyNumberFormat="1" applyFont="1" applyBorder="1"/>
    <xf numFmtId="0" fontId="6" fillId="0" borderId="0" xfId="0" applyFont="1"/>
    <xf numFmtId="0" fontId="1" fillId="0" borderId="0" xfId="0" applyFont="1"/>
    <xf numFmtId="166" fontId="0" fillId="0" borderId="0" xfId="0" applyNumberFormat="1"/>
    <xf numFmtId="4" fontId="4" fillId="0" borderId="0" xfId="0" applyNumberFormat="1" applyFont="1" applyAlignment="1">
      <alignment horizontal="center"/>
    </xf>
    <xf numFmtId="4" fontId="4" fillId="0" borderId="3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0" xfId="2" applyNumberFormat="1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/>
    </xf>
  </cellXfs>
  <cellStyles count="5">
    <cellStyle name="Millares" xfId="1" builtinId="3"/>
    <cellStyle name="Normal" xfId="0" builtinId="0"/>
    <cellStyle name="Normal 2" xfId="2"/>
    <cellStyle name="Normal 3" xfId="3"/>
    <cellStyle name="Normal_vivienda final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619125</xdr:colOff>
      <xdr:row>5</xdr:row>
      <xdr:rowOff>104775</xdr:rowOff>
    </xdr:to>
    <xdr:sp macro="" textlink="">
      <xdr:nvSpPr>
        <xdr:cNvPr id="1025" name="Rectangle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105525" cy="81915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s-E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VIVIENDA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EPHOCT2021/CUADROS/VIVIEN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e/Documents/2022/EPHPM%20OCT%202021/1.%20Cuadro%20Resumen%20oct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3.%20Viv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6">
          <cell r="C6">
            <v>1995579.7880039506</v>
          </cell>
          <cell r="E6">
            <v>69538.590538557473</v>
          </cell>
          <cell r="G6">
            <v>22558.687427755303</v>
          </cell>
          <cell r="I6">
            <v>6588.5585660957531</v>
          </cell>
          <cell r="K6">
            <v>67572.790060577448</v>
          </cell>
          <cell r="M6">
            <v>33912.094771691125</v>
          </cell>
          <cell r="O6">
            <v>7141.3168503066927</v>
          </cell>
          <cell r="Q6">
            <v>38694.838904779521</v>
          </cell>
          <cell r="S6">
            <v>54225.719677230802</v>
          </cell>
          <cell r="U6">
            <v>842459.07097257336</v>
          </cell>
          <cell r="W6">
            <v>534174.00711585651</v>
          </cell>
          <cell r="Y6">
            <v>27286.876326489291</v>
          </cell>
          <cell r="AA6">
            <v>7713.6345846620661</v>
          </cell>
          <cell r="AC6">
            <v>512712.18881630804</v>
          </cell>
          <cell r="AE6">
            <v>115002.90229042678</v>
          </cell>
          <cell r="AG6">
            <v>117897.07075045472</v>
          </cell>
          <cell r="AI6">
            <v>14220.863213428098</v>
          </cell>
          <cell r="AK6">
            <v>2073689.0709031902</v>
          </cell>
          <cell r="AM6">
            <v>3372.9525699548585</v>
          </cell>
          <cell r="AO6">
            <v>15599.905636041214</v>
          </cell>
          <cell r="AQ6">
            <v>76313.051895228768</v>
          </cell>
          <cell r="AS6">
            <v>37970.783521940284</v>
          </cell>
          <cell r="AU6">
            <v>27306.101640559154</v>
          </cell>
          <cell r="AW6">
            <v>22345.810775950922</v>
          </cell>
          <cell r="AY6">
            <v>39214.707858089598</v>
          </cell>
        </row>
        <row r="7">
          <cell r="C7">
            <v>1193660.3144972473</v>
          </cell>
          <cell r="E7">
            <v>37495.541123986222</v>
          </cell>
          <cell r="G7">
            <v>2320.9720080261636</v>
          </cell>
          <cell r="I7">
            <v>1529.1297111634647</v>
          </cell>
          <cell r="K7">
            <v>3065.0721601908272</v>
          </cell>
          <cell r="M7">
            <v>30117.523130491914</v>
          </cell>
          <cell r="O7">
            <v>5033.2214940849062</v>
          </cell>
          <cell r="Q7">
            <v>13819.313701362466</v>
          </cell>
          <cell r="S7">
            <v>5317.907412885409</v>
          </cell>
          <cell r="U7">
            <v>803248.49734684953</v>
          </cell>
          <cell r="W7">
            <v>258013.51545080045</v>
          </cell>
          <cell r="Y7">
            <v>20540.971186579583</v>
          </cell>
          <cell r="AA7">
            <v>3919.0629434628499</v>
          </cell>
          <cell r="AC7">
            <v>96152.546426874746</v>
          </cell>
          <cell r="AE7">
            <v>31100.707112799122</v>
          </cell>
          <cell r="AG7">
            <v>46221.828638913692</v>
          </cell>
          <cell r="AI7">
            <v>9161.4343584958096</v>
          </cell>
          <cell r="AK7">
            <v>1283996.5504625624</v>
          </cell>
          <cell r="AM7">
            <v>0</v>
          </cell>
          <cell r="AO7">
            <v>0</v>
          </cell>
          <cell r="AQ7">
            <v>0</v>
          </cell>
          <cell r="AS7">
            <v>2976.4006086586537</v>
          </cell>
          <cell r="AU7">
            <v>744.10015216466343</v>
          </cell>
          <cell r="AW7">
            <v>0</v>
          </cell>
          <cell r="AY7">
            <v>4641.9440160523272</v>
          </cell>
        </row>
        <row r="9">
          <cell r="C9">
            <v>250424.42932061927</v>
          </cell>
          <cell r="E9">
            <v>523.35303933253408</v>
          </cell>
          <cell r="G9">
            <v>0</v>
          </cell>
          <cell r="I9">
            <v>785.02955899880112</v>
          </cell>
          <cell r="K9">
            <v>0</v>
          </cell>
          <cell r="M9">
            <v>14915.561620977232</v>
          </cell>
          <cell r="O9">
            <v>1046.7060786650682</v>
          </cell>
          <cell r="Q9">
            <v>1046.7060786650682</v>
          </cell>
          <cell r="S9">
            <v>523.35303933253408</v>
          </cell>
          <cell r="U9">
            <v>219284.9234803326</v>
          </cell>
          <cell r="W9">
            <v>13868.855542312163</v>
          </cell>
          <cell r="Y9">
            <v>3663.4712753277399</v>
          </cell>
          <cell r="AA9">
            <v>785.02955899880112</v>
          </cell>
          <cell r="AC9">
            <v>6280.2364719904126</v>
          </cell>
          <cell r="AE9">
            <v>6018.5599523241453</v>
          </cell>
          <cell r="AG9">
            <v>12560.472943980827</v>
          </cell>
          <cell r="AI9">
            <v>5495.2069129916108</v>
          </cell>
          <cell r="AK9">
            <v>269265.13873659103</v>
          </cell>
          <cell r="AM9">
            <v>0</v>
          </cell>
          <cell r="AO9">
            <v>0</v>
          </cell>
          <cell r="AQ9">
            <v>0</v>
          </cell>
          <cell r="AS9">
            <v>0</v>
          </cell>
          <cell r="AU9">
            <v>0</v>
          </cell>
          <cell r="AW9">
            <v>0</v>
          </cell>
          <cell r="AY9">
            <v>0</v>
          </cell>
        </row>
        <row r="10">
          <cell r="C10">
            <v>150288.82132834374</v>
          </cell>
          <cell r="E10">
            <v>10820.795135640705</v>
          </cell>
          <cell r="G10">
            <v>0</v>
          </cell>
          <cell r="I10">
            <v>0</v>
          </cell>
          <cell r="K10">
            <v>0</v>
          </cell>
          <cell r="M10">
            <v>0</v>
          </cell>
          <cell r="O10">
            <v>0</v>
          </cell>
          <cell r="Q10">
            <v>901.73292797005843</v>
          </cell>
          <cell r="S10">
            <v>3306.3540692235479</v>
          </cell>
          <cell r="U10">
            <v>133757.05098222589</v>
          </cell>
          <cell r="W10">
            <v>17433.503274087798</v>
          </cell>
          <cell r="Y10">
            <v>3306.3540692235479</v>
          </cell>
          <cell r="AA10">
            <v>901.73292797005843</v>
          </cell>
          <cell r="AC10">
            <v>3606.9317118802342</v>
          </cell>
          <cell r="AE10">
            <v>2705.1987839101753</v>
          </cell>
          <cell r="AG10">
            <v>901.73292797005843</v>
          </cell>
          <cell r="AI10">
            <v>601.15528531337225</v>
          </cell>
          <cell r="AK10">
            <v>165317.70346117814</v>
          </cell>
          <cell r="AM10">
            <v>0</v>
          </cell>
          <cell r="AO10">
            <v>0</v>
          </cell>
          <cell r="AQ10">
            <v>0</v>
          </cell>
          <cell r="AS10">
            <v>0</v>
          </cell>
          <cell r="AU10">
            <v>0</v>
          </cell>
          <cell r="AW10">
            <v>0</v>
          </cell>
          <cell r="AY10">
            <v>0</v>
          </cell>
        </row>
        <row r="11">
          <cell r="C11">
            <v>792947.06384830258</v>
          </cell>
          <cell r="E11">
            <v>26151.392949013007</v>
          </cell>
          <cell r="G11">
            <v>2320.9720080261636</v>
          </cell>
          <cell r="I11">
            <v>744.10015216466343</v>
          </cell>
          <cell r="K11">
            <v>3065.0721601908272</v>
          </cell>
          <cell r="M11">
            <v>15201.961509514686</v>
          </cell>
          <cell r="O11">
            <v>3986.5154154198376</v>
          </cell>
          <cell r="Q11">
            <v>11870.874694727338</v>
          </cell>
          <cell r="S11">
            <v>1488.2003043293269</v>
          </cell>
          <cell r="U11">
            <v>450206.52288431185</v>
          </cell>
          <cell r="W11">
            <v>226711.15663440022</v>
          </cell>
          <cell r="Y11">
            <v>13571.145842028285</v>
          </cell>
          <cell r="AA11">
            <v>2232.3004564939902</v>
          </cell>
          <cell r="AC11">
            <v>86265.378243004074</v>
          </cell>
          <cell r="AE11">
            <v>22376.948376564804</v>
          </cell>
          <cell r="AG11">
            <v>32759.622766962813</v>
          </cell>
          <cell r="AI11">
            <v>3065.0721601908272</v>
          </cell>
          <cell r="AK11">
            <v>849413.70826481376</v>
          </cell>
          <cell r="AM11">
            <v>0</v>
          </cell>
          <cell r="AO11">
            <v>0</v>
          </cell>
          <cell r="AQ11">
            <v>0</v>
          </cell>
          <cell r="AS11">
            <v>2976.4006086586537</v>
          </cell>
          <cell r="AU11">
            <v>744.10015216466343</v>
          </cell>
          <cell r="AW11">
            <v>0</v>
          </cell>
          <cell r="AY11">
            <v>4641.9440160523272</v>
          </cell>
        </row>
        <row r="12">
          <cell r="C12">
            <v>801919.47350679338</v>
          </cell>
          <cell r="E12">
            <v>32043.049414571127</v>
          </cell>
          <cell r="G12">
            <v>20237.715419729138</v>
          </cell>
          <cell r="I12">
            <v>5059.4288549322882</v>
          </cell>
          <cell r="K12">
            <v>64507.717900386597</v>
          </cell>
          <cell r="M12">
            <v>3794.5716411992157</v>
          </cell>
          <cell r="O12">
            <v>2108.0953562217869</v>
          </cell>
          <cell r="Q12">
            <v>24875.525203417063</v>
          </cell>
          <cell r="S12">
            <v>48907.812264345397</v>
          </cell>
          <cell r="U12">
            <v>39210.573625725192</v>
          </cell>
          <cell r="W12">
            <v>276160.4916650533</v>
          </cell>
          <cell r="Y12">
            <v>6745.9051399097189</v>
          </cell>
          <cell r="AA12">
            <v>3794.5716411992157</v>
          </cell>
          <cell r="AC12">
            <v>416559.64238943136</v>
          </cell>
          <cell r="AE12">
            <v>83902.19517762732</v>
          </cell>
          <cell r="AG12">
            <v>71675.242111540763</v>
          </cell>
          <cell r="AI12">
            <v>5059.4288549322882</v>
          </cell>
          <cell r="AK12">
            <v>789692.5204407064</v>
          </cell>
          <cell r="AM12">
            <v>3372.9525699548585</v>
          </cell>
          <cell r="AO12">
            <v>15599.905636041214</v>
          </cell>
          <cell r="AQ12">
            <v>76313.051895228768</v>
          </cell>
          <cell r="AS12">
            <v>34994.382913281624</v>
          </cell>
          <cell r="AU12">
            <v>26562.00148839449</v>
          </cell>
          <cell r="AW12">
            <v>22345.810775950922</v>
          </cell>
          <cell r="AY12">
            <v>34572.763842037268</v>
          </cell>
        </row>
        <row r="13">
          <cell r="C13">
            <v>222458.07115904122</v>
          </cell>
          <cell r="E13">
            <v>6372.3144153548274</v>
          </cell>
          <cell r="G13">
            <v>4216.1907124435729</v>
          </cell>
          <cell r="I13">
            <v>1264.8572137330721</v>
          </cell>
          <cell r="K13">
            <v>13070.191208575074</v>
          </cell>
          <cell r="M13">
            <v>4330.0507487543809</v>
          </cell>
          <cell r="O13">
            <v>832.77170369683688</v>
          </cell>
          <cell r="Q13">
            <v>5993.934526717303</v>
          </cell>
          <cell r="S13">
            <v>11383.714923597647</v>
          </cell>
          <cell r="U13">
            <v>35938.825946355151</v>
          </cell>
          <cell r="W13">
            <v>59787.025563903262</v>
          </cell>
          <cell r="Y13">
            <v>5443.5683930184705</v>
          </cell>
          <cell r="AA13">
            <v>1405.492304811668</v>
          </cell>
          <cell r="AC13">
            <v>98657.921459788296</v>
          </cell>
          <cell r="AE13">
            <v>15350.520011758528</v>
          </cell>
          <cell r="AG13">
            <v>24849.235314834317</v>
          </cell>
          <cell r="AI13">
            <v>2612.1409350548265</v>
          </cell>
          <cell r="AK13">
            <v>223965.61784627964</v>
          </cell>
          <cell r="AM13">
            <v>0</v>
          </cell>
          <cell r="AO13">
            <v>4216.1907124435729</v>
          </cell>
          <cell r="AQ13">
            <v>12648.572137330717</v>
          </cell>
          <cell r="AS13">
            <v>9275.619567375863</v>
          </cell>
          <cell r="AU13">
            <v>5481.0479261766459</v>
          </cell>
          <cell r="AW13">
            <v>5059.4288549322882</v>
          </cell>
          <cell r="AY13">
            <v>9275.619567375863</v>
          </cell>
        </row>
        <row r="14">
          <cell r="C14">
            <v>1143977.9819424441</v>
          </cell>
          <cell r="E14">
            <v>47207.584338696848</v>
          </cell>
          <cell r="G14">
            <v>16755.158420658357</v>
          </cell>
          <cell r="I14">
            <v>3736.3630577093027</v>
          </cell>
          <cell r="K14">
            <v>50286.408139558793</v>
          </cell>
          <cell r="M14">
            <v>19406.559664822795</v>
          </cell>
          <cell r="O14">
            <v>4048.3776998377311</v>
          </cell>
          <cell r="Q14">
            <v>28344.078574540061</v>
          </cell>
          <cell r="S14">
            <v>39269.922307118373</v>
          </cell>
          <cell r="U14">
            <v>376635.48793406168</v>
          </cell>
          <cell r="W14">
            <v>335320.98975649261</v>
          </cell>
          <cell r="Y14">
            <v>16094.823838179251</v>
          </cell>
          <cell r="AA14">
            <v>5324.2690462830878</v>
          </cell>
          <cell r="AC14">
            <v>362056.60217701859</v>
          </cell>
          <cell r="AE14">
            <v>80577.304938398578</v>
          </cell>
          <cell r="AG14">
            <v>82314.439684862198</v>
          </cell>
          <cell r="AI14">
            <v>7095.2001226929187</v>
          </cell>
          <cell r="AK14">
            <v>1188571.7950177563</v>
          </cell>
          <cell r="AM14">
            <v>3372.9525699548585</v>
          </cell>
          <cell r="AO14">
            <v>10118.857709864576</v>
          </cell>
          <cell r="AQ14">
            <v>59448.289045454316</v>
          </cell>
          <cell r="AS14">
            <v>26686.206588666697</v>
          </cell>
          <cell r="AU14">
            <v>20981.815571893803</v>
          </cell>
          <cell r="AW14">
            <v>16864.762849774284</v>
          </cell>
          <cell r="AY14">
            <v>26987.754792003245</v>
          </cell>
        </row>
        <row r="15">
          <cell r="C15">
            <v>416613.11781862978</v>
          </cell>
          <cell r="E15">
            <v>10354.777973149679</v>
          </cell>
          <cell r="G15">
            <v>0</v>
          </cell>
          <cell r="I15">
            <v>1587.3382946533782</v>
          </cell>
          <cell r="K15">
            <v>2951.3334987105013</v>
          </cell>
          <cell r="M15">
            <v>7976.1214725958644</v>
          </cell>
          <cell r="O15">
            <v>2260.167446772125</v>
          </cell>
          <cell r="Q15">
            <v>3935.2067322778112</v>
          </cell>
          <cell r="S15">
            <v>2728.8443040260836</v>
          </cell>
          <cell r="U15">
            <v>274724.98590363644</v>
          </cell>
          <cell r="W15">
            <v>96272.277179591372</v>
          </cell>
          <cell r="Y15">
            <v>4905.2459528028567</v>
          </cell>
          <cell r="AA15">
            <v>983.87323356731054</v>
          </cell>
          <cell r="AC15">
            <v>37198.53002451011</v>
          </cell>
          <cell r="AE15">
            <v>15280.505699070067</v>
          </cell>
          <cell r="AG15">
            <v>8211.551784319643</v>
          </cell>
          <cell r="AI15">
            <v>4091.9030844359941</v>
          </cell>
          <cell r="AK15">
            <v>440916.90224874089</v>
          </cell>
          <cell r="AM15">
            <v>0</v>
          </cell>
          <cell r="AO15">
            <v>843.23814248871474</v>
          </cell>
          <cell r="AQ15">
            <v>2951.3334987105013</v>
          </cell>
          <cell r="AS15">
            <v>1587.3382946533782</v>
          </cell>
          <cell r="AU15">
            <v>421.61907124435737</v>
          </cell>
          <cell r="AW15">
            <v>421.61907124435737</v>
          </cell>
          <cell r="AY15">
            <v>1264.8572137330721</v>
          </cell>
        </row>
        <row r="16">
          <cell r="C16">
            <v>169210.53622567854</v>
          </cell>
          <cell r="E16">
            <v>4438.1945879469977</v>
          </cell>
          <cell r="G16">
            <v>1165.7192234090207</v>
          </cell>
          <cell r="I16">
            <v>0</v>
          </cell>
          <cell r="K16">
            <v>0</v>
          </cell>
          <cell r="M16">
            <v>1777.7438142737285</v>
          </cell>
          <cell r="O16">
            <v>0</v>
          </cell>
          <cell r="Q16">
            <v>0</v>
          </cell>
          <cell r="S16">
            <v>0</v>
          </cell>
          <cell r="U16">
            <v>136157.78467253549</v>
          </cell>
          <cell r="W16">
            <v>33635.569938635956</v>
          </cell>
          <cell r="Y16">
            <v>0</v>
          </cell>
          <cell r="AA16">
            <v>0</v>
          </cell>
          <cell r="AC16">
            <v>4368.2628029939115</v>
          </cell>
          <cell r="AE16">
            <v>1264.8572137330721</v>
          </cell>
          <cell r="AG16">
            <v>0</v>
          </cell>
          <cell r="AI16">
            <v>0</v>
          </cell>
          <cell r="AK16">
            <v>175748.95570881965</v>
          </cell>
          <cell r="AM16">
            <v>0</v>
          </cell>
          <cell r="AO16">
            <v>0</v>
          </cell>
          <cell r="AQ16">
            <v>843.23814248871474</v>
          </cell>
          <cell r="AS16">
            <v>0</v>
          </cell>
          <cell r="AU16">
            <v>0</v>
          </cell>
          <cell r="AW16">
            <v>0</v>
          </cell>
          <cell r="AY16">
            <v>0</v>
          </cell>
        </row>
        <row r="17">
          <cell r="C17">
            <v>43320.080858221394</v>
          </cell>
          <cell r="E17">
            <v>1165.7192234090207</v>
          </cell>
          <cell r="G17">
            <v>421.61907124435737</v>
          </cell>
          <cell r="I17">
            <v>0</v>
          </cell>
          <cell r="K17">
            <v>1264.8572137330721</v>
          </cell>
          <cell r="M17">
            <v>421.61907124435737</v>
          </cell>
          <cell r="O17">
            <v>0</v>
          </cell>
          <cell r="Q17">
            <v>421.61907124435737</v>
          </cell>
          <cell r="S17">
            <v>843.23814248871474</v>
          </cell>
          <cell r="U17">
            <v>19001.986516012003</v>
          </cell>
          <cell r="W17">
            <v>9158.1446772321797</v>
          </cell>
          <cell r="Y17">
            <v>843.23814248871474</v>
          </cell>
          <cell r="AA17">
            <v>0</v>
          </cell>
          <cell r="AC17">
            <v>10430.872351993003</v>
          </cell>
          <cell r="AE17">
            <v>2529.7144274661441</v>
          </cell>
          <cell r="AG17">
            <v>2521.8439664383918</v>
          </cell>
          <cell r="AI17">
            <v>421.61907124435737</v>
          </cell>
          <cell r="AK17">
            <v>44485.800081630427</v>
          </cell>
          <cell r="AM17">
            <v>0</v>
          </cell>
          <cell r="AO17">
            <v>421.61907124435737</v>
          </cell>
          <cell r="AQ17">
            <v>421.61907124435737</v>
          </cell>
          <cell r="AS17">
            <v>421.61907124435737</v>
          </cell>
          <cell r="AU17">
            <v>421.61907124435737</v>
          </cell>
          <cell r="AW17">
            <v>0</v>
          </cell>
          <cell r="AY17">
            <v>1686.4762849774295</v>
          </cell>
        </row>
        <row r="18">
          <cell r="C18">
            <v>1233295.061450806</v>
          </cell>
          <cell r="E18">
            <v>45029.440532753935</v>
          </cell>
          <cell r="G18">
            <v>16755.158420658357</v>
          </cell>
          <cell r="I18">
            <v>5161.1628230204651</v>
          </cell>
          <cell r="K18">
            <v>51551.265353291863</v>
          </cell>
          <cell r="M18">
            <v>21075.756773144451</v>
          </cell>
          <cell r="O18">
            <v>3626.7586285933744</v>
          </cell>
          <cell r="Q18">
            <v>22008.156466895522</v>
          </cell>
          <cell r="S18">
            <v>42179.758705074324</v>
          </cell>
          <cell r="U18">
            <v>487650.7719140203</v>
          </cell>
          <cell r="W18">
            <v>336426.92291577859</v>
          </cell>
          <cell r="Y18">
            <v>15809.215596405644</v>
          </cell>
          <cell r="AA18">
            <v>3654.2227521120499</v>
          </cell>
          <cell r="AC18">
            <v>348563.33617033309</v>
          </cell>
          <cell r="AE18">
            <v>74069.916117220127</v>
          </cell>
          <cell r="AG18">
            <v>79804.032717895505</v>
          </cell>
          <cell r="AI18">
            <v>10564.044483551923</v>
          </cell>
          <cell r="AK18">
            <v>1274649.142403133</v>
          </cell>
          <cell r="AM18">
            <v>2951.3334987105013</v>
          </cell>
          <cell r="AO18">
            <v>11383.714923597647</v>
          </cell>
          <cell r="AQ18">
            <v>59026.669974209959</v>
          </cell>
          <cell r="AS18">
            <v>27206.963650235106</v>
          </cell>
          <cell r="AU18">
            <v>18551.239134751711</v>
          </cell>
          <cell r="AW18">
            <v>17708.000992262998</v>
          </cell>
          <cell r="AY18">
            <v>29205.454577340959</v>
          </cell>
        </row>
        <row r="19">
          <cell r="C19">
            <v>762284.72655319748</v>
          </cell>
          <cell r="E19">
            <v>24509.150005803411</v>
          </cell>
          <cell r="G19">
            <v>5803.5290070969522</v>
          </cell>
          <cell r="I19">
            <v>1427.3957430752878</v>
          </cell>
          <cell r="K19">
            <v>16021.524707285571</v>
          </cell>
          <cell r="M19">
            <v>12836.337998546676</v>
          </cell>
          <cell r="O19">
            <v>3514.5582217133192</v>
          </cell>
          <cell r="Q19">
            <v>16686.682437884007</v>
          </cell>
          <cell r="S19">
            <v>12045.960972156485</v>
          </cell>
          <cell r="U19">
            <v>354808.29905857984</v>
          </cell>
          <cell r="W19">
            <v>197747.08420007609</v>
          </cell>
          <cell r="Y19">
            <v>11477.660730083646</v>
          </cell>
          <cell r="AA19">
            <v>4059.4118325500153</v>
          </cell>
          <cell r="AC19">
            <v>164148.85264596934</v>
          </cell>
          <cell r="AE19">
            <v>40932.986173206169</v>
          </cell>
          <cell r="AG19">
            <v>38093.038032558987</v>
          </cell>
          <cell r="AI19">
            <v>3656.8187298761763</v>
          </cell>
          <cell r="AK19">
            <v>799039.92850010062</v>
          </cell>
          <cell r="AM19">
            <v>421.61907124435737</v>
          </cell>
          <cell r="AO19">
            <v>4216.1907124435729</v>
          </cell>
          <cell r="AQ19">
            <v>17286.381921018641</v>
          </cell>
          <cell r="AS19">
            <v>10763.819871705186</v>
          </cell>
          <cell r="AU19">
            <v>8754.862505807454</v>
          </cell>
          <cell r="AW19">
            <v>4637.8097836879306</v>
          </cell>
          <cell r="AY19">
            <v>10009.253280748648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4">
          <cell r="A44" t="str">
            <v>Fuente: Instituto Nacional de Estadística (INE). LXXIII Encuesta Permanente de Hogares de Propósitos Múltiples, Otubre 2021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ienda"/>
    </sheetNames>
    <sheetDataSet>
      <sheetData sheetId="0">
        <row r="5">
          <cell r="C5">
            <v>2186423.5719917929</v>
          </cell>
          <cell r="AR5">
            <v>100</v>
          </cell>
        </row>
        <row r="12">
          <cell r="AR12">
            <v>31.541066544482888</v>
          </cell>
          <cell r="AT12">
            <v>41.712922475281424</v>
          </cell>
          <cell r="AV12">
            <v>14.994308520580093</v>
          </cell>
          <cell r="AX12">
            <v>13.242691505852422</v>
          </cell>
          <cell r="AZ12">
            <v>17.188574230847991</v>
          </cell>
          <cell r="BB12">
            <v>18.494165673989638</v>
          </cell>
          <cell r="BD12">
            <v>23.979920842237433</v>
          </cell>
          <cell r="BF12">
            <v>26.636691863192336</v>
          </cell>
          <cell r="BH12">
            <v>34.148170769764548</v>
          </cell>
        </row>
        <row r="13">
          <cell r="AR13">
            <v>62.168366139637676</v>
          </cell>
          <cell r="AT13">
            <v>50.702909801940152</v>
          </cell>
          <cell r="AV13">
            <v>56.621222910810943</v>
          </cell>
          <cell r="AX13">
            <v>55.66012773640049</v>
          </cell>
          <cell r="AZ13">
            <v>75.823701703084183</v>
          </cell>
          <cell r="BB13">
            <v>76.134883000353682</v>
          </cell>
          <cell r="BD13">
            <v>68.30460174169707</v>
          </cell>
          <cell r="BF13">
            <v>67.57643535895059</v>
          </cell>
          <cell r="BH13">
            <v>61.543866579530004</v>
          </cell>
        </row>
        <row r="14">
          <cell r="AR14">
            <v>5.1285626720648976</v>
          </cell>
          <cell r="AT14">
            <v>0</v>
          </cell>
          <cell r="AV14">
            <v>20.232444971766814</v>
          </cell>
          <cell r="AX14">
            <v>22.111218522973957</v>
          </cell>
          <cell r="AZ14">
            <v>5.306897968186111</v>
          </cell>
          <cell r="BB14">
            <v>5.3709513256567147</v>
          </cell>
          <cell r="BD14">
            <v>5.7913726880080443</v>
          </cell>
          <cell r="BF14">
            <v>5.332842283365955</v>
          </cell>
          <cell r="BH14">
            <v>3.4685892960579991</v>
          </cell>
        </row>
        <row r="15">
          <cell r="AR15">
            <v>0.54732858585566335</v>
          </cell>
          <cell r="AT15">
            <v>0</v>
          </cell>
          <cell r="AV15">
            <v>7.3848689836836305</v>
          </cell>
          <cell r="AX15">
            <v>8.189824299934239</v>
          </cell>
          <cell r="AZ15">
            <v>1.6808260978817107</v>
          </cell>
          <cell r="BB15">
            <v>0</v>
          </cell>
          <cell r="BD15">
            <v>1.3412786379782629</v>
          </cell>
          <cell r="BF15">
            <v>0.21049447701967763</v>
          </cell>
          <cell r="BH15">
            <v>0</v>
          </cell>
        </row>
        <row r="16">
          <cell r="AR16">
            <v>0.61467605795890834</v>
          </cell>
          <cell r="AT16">
            <v>7.584167722778437</v>
          </cell>
          <cell r="AV16">
            <v>0.76715461316015554</v>
          </cell>
          <cell r="AX16">
            <v>0.79613793484096251</v>
          </cell>
          <cell r="AZ16">
            <v>0</v>
          </cell>
          <cell r="BB16">
            <v>0</v>
          </cell>
          <cell r="BD16">
            <v>0.58282609007921593</v>
          </cell>
          <cell r="BF16">
            <v>0.24353601747149517</v>
          </cell>
          <cell r="BH16">
            <v>0.83937335464743124</v>
          </cell>
        </row>
        <row r="18">
          <cell r="AR18">
            <v>74.519369654079568</v>
          </cell>
          <cell r="AT18">
            <v>93.92018397770137</v>
          </cell>
          <cell r="AV18">
            <v>65.506335046499203</v>
          </cell>
          <cell r="AX18">
            <v>64.114364429032221</v>
          </cell>
          <cell r="AZ18">
            <v>85.23254434265732</v>
          </cell>
          <cell r="BB18">
            <v>78.206871749301115</v>
          </cell>
          <cell r="BD18">
            <v>77.276509282904598</v>
          </cell>
          <cell r="BF18">
            <v>73.895061420029478</v>
          </cell>
          <cell r="BH18">
            <v>78.555219581574647</v>
          </cell>
        </row>
        <row r="19">
          <cell r="AR19">
            <v>25.480630345920446</v>
          </cell>
          <cell r="AT19">
            <v>6.0798160222986315</v>
          </cell>
          <cell r="AV19">
            <v>34.493664953500883</v>
          </cell>
          <cell r="AX19">
            <v>35.885635570968624</v>
          </cell>
          <cell r="AZ19">
            <v>14.767455657342657</v>
          </cell>
          <cell r="BB19">
            <v>21.793128250698924</v>
          </cell>
          <cell r="BD19">
            <v>22.723490717095405</v>
          </cell>
          <cell r="BF19">
            <v>26.1049385799706</v>
          </cell>
          <cell r="BH19">
            <v>21.444780418425314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B8" sqref="B8"/>
    </sheetView>
  </sheetViews>
  <sheetFormatPr baseColWidth="10" defaultColWidth="10.28515625" defaultRowHeight="11.25" x14ac:dyDescent="0.2"/>
  <cols>
    <col min="1" max="16384" width="10.28515625" style="11"/>
  </cols>
  <sheetData/>
  <phoneticPr fontId="2" type="noConversion"/>
  <printOptions horizontalCentered="1" verticalCentered="1"/>
  <pageMargins left="0.54" right="0" top="0" bottom="0" header="0" footer="0"/>
  <pageSetup paperSize="9" scale="96" firstPageNumber="8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W27"/>
  <sheetViews>
    <sheetView workbookViewId="0">
      <selection activeCell="W13" sqref="W13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" bestFit="1" customWidth="1"/>
    <col min="4" max="4" width="9" bestFit="1" customWidth="1"/>
    <col min="5" max="5" width="5.28515625" bestFit="1" customWidth="1"/>
    <col min="6" max="6" width="9" bestFit="1" customWidth="1"/>
    <col min="7" max="7" width="5.28515625" bestFit="1" customWidth="1"/>
    <col min="8" max="8" width="6.7109375" bestFit="1" customWidth="1"/>
    <col min="9" max="9" width="5.28515625" bestFit="1" customWidth="1"/>
    <col min="10" max="10" width="6.7109375" bestFit="1" customWidth="1"/>
    <col min="11" max="11" width="6" bestFit="1" customWidth="1"/>
    <col min="12" max="12" width="6.7109375" bestFit="1" customWidth="1"/>
    <col min="13" max="13" width="7.28515625" bestFit="1" customWidth="1"/>
    <col min="14" max="14" width="6.7109375" bestFit="1" customWidth="1"/>
    <col min="15" max="15" width="5.28515625" bestFit="1" customWidth="1"/>
    <col min="16" max="17" width="6" bestFit="1" customWidth="1"/>
    <col min="18" max="18" width="7.42578125" customWidth="1"/>
    <col min="19" max="19" width="6" bestFit="1" customWidth="1"/>
    <col min="20" max="20" width="6.7109375" bestFit="1" customWidth="1"/>
    <col min="21" max="21" width="5.28515625" bestFit="1" customWidth="1"/>
    <col min="22" max="22" width="6.7109375" customWidth="1"/>
    <col min="23" max="23" width="5.28515625" bestFit="1" customWidth="1"/>
  </cols>
  <sheetData>
    <row r="1" spans="1:23" x14ac:dyDescent="0.2">
      <c r="A1" s="26" t="s">
        <v>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6.25" customHeight="1" x14ac:dyDescent="0.2">
      <c r="A3" s="27" t="s">
        <v>0</v>
      </c>
      <c r="B3" s="29" t="s">
        <v>1</v>
      </c>
      <c r="C3" s="29"/>
      <c r="D3" s="29" t="s">
        <v>47</v>
      </c>
      <c r="E3" s="29">
        <v>0</v>
      </c>
      <c r="F3" s="29" t="s">
        <v>7</v>
      </c>
      <c r="G3" s="29">
        <v>0</v>
      </c>
      <c r="H3" s="29" t="s">
        <v>6</v>
      </c>
      <c r="I3" s="29">
        <v>0</v>
      </c>
      <c r="J3" s="29" t="s">
        <v>48</v>
      </c>
      <c r="K3" s="29"/>
      <c r="L3" s="29" t="s">
        <v>8</v>
      </c>
      <c r="M3" s="29">
        <v>0</v>
      </c>
      <c r="N3" s="29" t="s">
        <v>9</v>
      </c>
      <c r="O3" s="29">
        <v>0</v>
      </c>
      <c r="P3" s="29" t="s">
        <v>10</v>
      </c>
      <c r="Q3" s="29">
        <v>0</v>
      </c>
      <c r="R3" s="29" t="s">
        <v>28</v>
      </c>
      <c r="S3" s="29">
        <v>0</v>
      </c>
      <c r="T3" s="29" t="s">
        <v>11</v>
      </c>
      <c r="U3" s="29">
        <v>0</v>
      </c>
    </row>
    <row r="4" spans="1:23" x14ac:dyDescent="0.2">
      <c r="A4" s="28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4" t="s">
        <v>3</v>
      </c>
      <c r="O4" s="4" t="s">
        <v>4</v>
      </c>
      <c r="P4" s="4" t="s">
        <v>3</v>
      </c>
      <c r="Q4" s="4" t="s">
        <v>4</v>
      </c>
      <c r="R4" s="4" t="s">
        <v>3</v>
      </c>
      <c r="S4" s="4" t="s">
        <v>4</v>
      </c>
      <c r="T4" s="4" t="s">
        <v>3</v>
      </c>
      <c r="U4" s="4" t="s">
        <v>4</v>
      </c>
    </row>
    <row r="5" spans="1:23" x14ac:dyDescent="0.2">
      <c r="A5" s="3" t="s">
        <v>31</v>
      </c>
      <c r="B5" s="20">
        <f>+D5+F5+H5+J5+L5+N5+P5+R5+T5</f>
        <v>2295812.3848009445</v>
      </c>
      <c r="C5" s="12">
        <f>+C8+C12</f>
        <v>100.00000000000392</v>
      </c>
      <c r="D5" s="5">
        <f>[1]Sheet1!C6</f>
        <v>1995579.7880039506</v>
      </c>
      <c r="E5" s="12">
        <f>+D5/$B5*100</f>
        <v>86.922598780952868</v>
      </c>
      <c r="F5" s="5">
        <f>[1]Sheet1!E6</f>
        <v>69538.590538557473</v>
      </c>
      <c r="G5" s="12">
        <f>+F5/$B5*100</f>
        <v>3.0289317628446688</v>
      </c>
      <c r="H5" s="5">
        <f>[1]Sheet1!G6</f>
        <v>22558.687427755303</v>
      </c>
      <c r="I5" s="12">
        <f>+H5/$B5*100</f>
        <v>0.98260152167056225</v>
      </c>
      <c r="J5" s="5">
        <f>[1]Sheet1!I6</f>
        <v>6588.5585660957531</v>
      </c>
      <c r="K5" s="12">
        <f>+J5/$B5*100</f>
        <v>0.28698157609542668</v>
      </c>
      <c r="L5" s="5">
        <f>[1]Sheet1!K6</f>
        <v>67572.790060577448</v>
      </c>
      <c r="M5" s="12">
        <f>+L5/$B5*100</f>
        <v>2.9433062783323325</v>
      </c>
      <c r="N5" s="5">
        <f>[1]Sheet1!M6</f>
        <v>33912.094771691125</v>
      </c>
      <c r="O5" s="12">
        <f>+N5/$B5*100</f>
        <v>1.4771283139772515</v>
      </c>
      <c r="P5" s="5">
        <f>[1]Sheet1!O6</f>
        <v>7141.3168503066927</v>
      </c>
      <c r="Q5" s="12">
        <f>+P5/$B5*100</f>
        <v>0.3110583816684947</v>
      </c>
      <c r="R5" s="5">
        <f>[1]Sheet1!Q6</f>
        <v>38694.838904779521</v>
      </c>
      <c r="S5" s="12">
        <f>+R5/$B5*100</f>
        <v>1.6854530083099326</v>
      </c>
      <c r="T5" s="5">
        <f>[1]Sheet1!S6</f>
        <v>54225.719677230802</v>
      </c>
      <c r="U5" s="12">
        <f>+T5/$B5*100</f>
        <v>2.3619403761484792</v>
      </c>
    </row>
    <row r="6" spans="1:23" x14ac:dyDescent="0.2">
      <c r="A6" s="2"/>
      <c r="B6" s="20"/>
      <c r="C6" s="12"/>
      <c r="D6" s="5"/>
      <c r="E6" s="12"/>
      <c r="F6" s="5"/>
      <c r="G6" s="12"/>
      <c r="H6" s="5"/>
      <c r="I6" s="12"/>
      <c r="J6" s="5"/>
      <c r="K6" s="12"/>
      <c r="L6" s="5"/>
      <c r="M6" s="12"/>
      <c r="N6" s="5"/>
      <c r="O6" s="12"/>
      <c r="P6" s="5"/>
      <c r="Q6" s="12"/>
      <c r="R6" s="5"/>
      <c r="S6" s="12"/>
      <c r="T6" s="5"/>
      <c r="U6" s="12"/>
    </row>
    <row r="7" spans="1:23" x14ac:dyDescent="0.2">
      <c r="A7" s="3" t="s">
        <v>2</v>
      </c>
      <c r="B7" s="6"/>
      <c r="C7" s="2"/>
      <c r="D7" s="6"/>
      <c r="E7" s="2"/>
      <c r="F7" s="6"/>
      <c r="G7" s="2"/>
      <c r="H7" s="6"/>
      <c r="I7" s="2"/>
      <c r="J7" s="6"/>
      <c r="K7" s="2"/>
      <c r="L7" s="6"/>
      <c r="M7" s="2"/>
      <c r="N7" s="6"/>
      <c r="O7" s="2"/>
      <c r="P7" s="6"/>
      <c r="Q7" s="2"/>
      <c r="R7" s="6"/>
      <c r="S7" s="2"/>
      <c r="T7" s="6"/>
      <c r="U7" s="2"/>
    </row>
    <row r="8" spans="1:23" x14ac:dyDescent="0.2">
      <c r="A8" s="7" t="s">
        <v>32</v>
      </c>
      <c r="B8" s="19">
        <f t="shared" ref="B8:B12" si="0">+D8+F8+H8+J8+L8+N8+P8+R8+T8</f>
        <v>1292358.9952394387</v>
      </c>
      <c r="C8" s="8">
        <f>+B8/B$5*100</f>
        <v>56.292012526602477</v>
      </c>
      <c r="D8" s="6">
        <f>[1]Sheet1!C7</f>
        <v>1193660.3144972473</v>
      </c>
      <c r="E8" s="8">
        <f>+D8/D$5*100</f>
        <v>59.815213687406029</v>
      </c>
      <c r="F8" s="6">
        <f>[1]Sheet1!E7</f>
        <v>37495.541123986222</v>
      </c>
      <c r="G8" s="8">
        <f>+F8/F$5*100</f>
        <v>53.920479022645488</v>
      </c>
      <c r="H8" s="6">
        <f>[1]Sheet1!G7</f>
        <v>2320.9720080261636</v>
      </c>
      <c r="I8" s="8">
        <f>+H8/H$5*100</f>
        <v>10.288595094280764</v>
      </c>
      <c r="J8" s="6">
        <f>[1]Sheet1!I7</f>
        <v>1529.1297111634647</v>
      </c>
      <c r="K8" s="8">
        <f>+J8/J$5*100</f>
        <v>23.208865730241147</v>
      </c>
      <c r="L8" s="6">
        <f>[1]Sheet1!K7</f>
        <v>3065.0721601908272</v>
      </c>
      <c r="M8" s="8">
        <f>+L8/L$5*100</f>
        <v>4.535956199889128</v>
      </c>
      <c r="N8" s="6">
        <f>[1]Sheet1!M7</f>
        <v>30117.523130491914</v>
      </c>
      <c r="O8" s="8">
        <f>+N8/N$5*100</f>
        <v>88.810565473039389</v>
      </c>
      <c r="P8" s="6">
        <f>[1]Sheet1!O7</f>
        <v>5033.2214940849062</v>
      </c>
      <c r="Q8" s="8">
        <f>+P8/P$5*100</f>
        <v>70.480299356395989</v>
      </c>
      <c r="R8" s="6">
        <f>[1]Sheet1!Q7</f>
        <v>13819.313701362466</v>
      </c>
      <c r="S8" s="8">
        <f>+R8/R$5*100</f>
        <v>35.713583755624647</v>
      </c>
      <c r="T8" s="6">
        <f>[1]Sheet1!S7</f>
        <v>5317.907412885409</v>
      </c>
      <c r="U8" s="8">
        <f>+T8/T$5*100</f>
        <v>9.8069835578749913</v>
      </c>
    </row>
    <row r="9" spans="1:23" x14ac:dyDescent="0.2">
      <c r="A9" s="9" t="s">
        <v>33</v>
      </c>
      <c r="B9" s="19">
        <f t="shared" si="0"/>
        <v>269265.13873659045</v>
      </c>
      <c r="C9" s="8">
        <f t="shared" ref="C9:E12" si="1">+B9/B$5*100</f>
        <v>11.728534113641727</v>
      </c>
      <c r="D9" s="6">
        <f>[1]Sheet1!C9</f>
        <v>250424.42932061927</v>
      </c>
      <c r="E9" s="8">
        <f t="shared" si="1"/>
        <v>12.548955988931048</v>
      </c>
      <c r="F9" s="6">
        <f>[1]Sheet1!E9</f>
        <v>523.35303933253408</v>
      </c>
      <c r="G9" s="8">
        <f t="shared" ref="G9" si="2">+F9/F$5*100</f>
        <v>0.75260806306154193</v>
      </c>
      <c r="H9" s="6">
        <f>[1]Sheet1!G9</f>
        <v>0</v>
      </c>
      <c r="I9" s="8">
        <f t="shared" ref="I9" si="3">+H9/H$5*100</f>
        <v>0</v>
      </c>
      <c r="J9" s="6">
        <f>[1]Sheet1!I9</f>
        <v>785.02955899880112</v>
      </c>
      <c r="K9" s="8">
        <f t="shared" ref="K9" si="4">+J9/J$5*100</f>
        <v>11.915042586682109</v>
      </c>
      <c r="L9" s="6">
        <f>[1]Sheet1!K9</f>
        <v>0</v>
      </c>
      <c r="M9" s="8">
        <f t="shared" ref="M9" si="5">+L9/L$5*100</f>
        <v>0</v>
      </c>
      <c r="N9" s="6">
        <f>[1]Sheet1!M9</f>
        <v>14915.561620977232</v>
      </c>
      <c r="O9" s="8">
        <f t="shared" ref="O9" si="6">+N9/N$5*100</f>
        <v>43.983014677784901</v>
      </c>
      <c r="P9" s="6">
        <f>[1]Sheet1!O9</f>
        <v>1046.7060786650682</v>
      </c>
      <c r="Q9" s="8">
        <f t="shared" ref="Q9" si="7">+P9/P$5*100</f>
        <v>14.657045760686504</v>
      </c>
      <c r="R9" s="6">
        <f>[1]Sheet1!Q9</f>
        <v>1046.7060786650682</v>
      </c>
      <c r="S9" s="8">
        <f t="shared" ref="S9" si="8">+R9/R$5*100</f>
        <v>2.7050276168375023</v>
      </c>
      <c r="T9" s="6">
        <f>[1]Sheet1!S9</f>
        <v>523.35303933253408</v>
      </c>
      <c r="U9" s="8">
        <f t="shared" ref="U9" si="9">+T9/T$5*100</f>
        <v>0.96513802388922143</v>
      </c>
    </row>
    <row r="10" spans="1:23" x14ac:dyDescent="0.2">
      <c r="A10" s="9" t="s">
        <v>34</v>
      </c>
      <c r="B10" s="19">
        <f t="shared" si="0"/>
        <v>165317.70346117805</v>
      </c>
      <c r="C10" s="8">
        <f t="shared" si="1"/>
        <v>7.2008368173130011</v>
      </c>
      <c r="D10" s="6">
        <f>[1]Sheet1!C10</f>
        <v>150288.82132834374</v>
      </c>
      <c r="E10" s="8">
        <f t="shared" si="1"/>
        <v>7.5310855637933631</v>
      </c>
      <c r="F10" s="6">
        <f>[1]Sheet1!E10</f>
        <v>10820.795135640705</v>
      </c>
      <c r="G10" s="8">
        <f t="shared" ref="G10" si="10">+F10/F$5*100</f>
        <v>15.560849093771658</v>
      </c>
      <c r="H10" s="6">
        <f>[1]Sheet1!G10</f>
        <v>0</v>
      </c>
      <c r="I10" s="8">
        <f t="shared" ref="I10" si="11">+H10/H$5*100</f>
        <v>0</v>
      </c>
      <c r="J10" s="6">
        <f>[1]Sheet1!I10</f>
        <v>0</v>
      </c>
      <c r="K10" s="8">
        <f t="shared" ref="K10" si="12">+J10/J$5*100</f>
        <v>0</v>
      </c>
      <c r="L10" s="6">
        <f>[1]Sheet1!K10</f>
        <v>0</v>
      </c>
      <c r="M10" s="8">
        <f t="shared" ref="M10" si="13">+L10/L$5*100</f>
        <v>0</v>
      </c>
      <c r="N10" s="6">
        <f>[1]Sheet1!M10</f>
        <v>0</v>
      </c>
      <c r="O10" s="8">
        <f t="shared" ref="O10" si="14">+N10/N$5*100</f>
        <v>0</v>
      </c>
      <c r="P10" s="6">
        <f>[1]Sheet1!O10</f>
        <v>0</v>
      </c>
      <c r="Q10" s="8">
        <f t="shared" ref="Q10" si="15">+P10/P$5*100</f>
        <v>0</v>
      </c>
      <c r="R10" s="6">
        <f>[1]Sheet1!Q10</f>
        <v>901.73292797005843</v>
      </c>
      <c r="S10" s="8">
        <f t="shared" ref="S10" si="16">+R10/R$5*100</f>
        <v>2.3303700273544177</v>
      </c>
      <c r="T10" s="6">
        <f>[1]Sheet1!S10</f>
        <v>3306.3540692235479</v>
      </c>
      <c r="U10" s="8">
        <f t="shared" ref="U10" si="17">+T10/T$5*100</f>
        <v>6.0973908486674731</v>
      </c>
    </row>
    <row r="11" spans="1:23" x14ac:dyDescent="0.2">
      <c r="A11" s="9" t="s">
        <v>35</v>
      </c>
      <c r="B11" s="19">
        <f t="shared" si="0"/>
        <v>857776.15304168849</v>
      </c>
      <c r="C11" s="8">
        <f t="shared" si="1"/>
        <v>37.36264159564854</v>
      </c>
      <c r="D11" s="6">
        <f>[1]Sheet1!C11</f>
        <v>792947.06384830258</v>
      </c>
      <c r="E11" s="8">
        <f t="shared" si="1"/>
        <v>39.735172134682536</v>
      </c>
      <c r="F11" s="6">
        <f>[1]Sheet1!E11</f>
        <v>26151.392949013007</v>
      </c>
      <c r="G11" s="8">
        <f t="shared" ref="G11" si="18">+F11/F$5*100</f>
        <v>37.607021865812321</v>
      </c>
      <c r="H11" s="6">
        <f>[1]Sheet1!G11</f>
        <v>2320.9720080261636</v>
      </c>
      <c r="I11" s="8">
        <f t="shared" ref="I11" si="19">+H11/H$5*100</f>
        <v>10.288595094280764</v>
      </c>
      <c r="J11" s="6">
        <f>[1]Sheet1!I11</f>
        <v>744.10015216466343</v>
      </c>
      <c r="K11" s="8">
        <f t="shared" ref="K11" si="20">+J11/J$5*100</f>
        <v>11.293823143559035</v>
      </c>
      <c r="L11" s="6">
        <f>[1]Sheet1!K11</f>
        <v>3065.0721601908272</v>
      </c>
      <c r="M11" s="8">
        <f t="shared" ref="M11" si="21">+L11/L$5*100</f>
        <v>4.535956199889128</v>
      </c>
      <c r="N11" s="6">
        <f>[1]Sheet1!M11</f>
        <v>15201.961509514686</v>
      </c>
      <c r="O11" s="8">
        <f t="shared" ref="O11" si="22">+N11/N$5*100</f>
        <v>44.827550795254503</v>
      </c>
      <c r="P11" s="6">
        <f>[1]Sheet1!O11</f>
        <v>3986.5154154198376</v>
      </c>
      <c r="Q11" s="8">
        <f t="shared" ref="Q11" si="23">+P11/P$5*100</f>
        <v>55.823253595709474</v>
      </c>
      <c r="R11" s="6">
        <f>[1]Sheet1!Q11</f>
        <v>11870.874694727338</v>
      </c>
      <c r="S11" s="8">
        <f t="shared" ref="S11" si="24">+R11/R$5*100</f>
        <v>30.678186111432726</v>
      </c>
      <c r="T11" s="6">
        <f>[1]Sheet1!S11</f>
        <v>1488.2003043293269</v>
      </c>
      <c r="U11" s="8">
        <f t="shared" ref="U11" si="25">+T11/T$5*100</f>
        <v>2.7444546853182974</v>
      </c>
    </row>
    <row r="12" spans="1:23" x14ac:dyDescent="0.2">
      <c r="A12" s="7" t="s">
        <v>36</v>
      </c>
      <c r="B12" s="19">
        <f t="shared" si="0"/>
        <v>1003453.3895615959</v>
      </c>
      <c r="C12" s="8">
        <f t="shared" si="1"/>
        <v>43.707987473401452</v>
      </c>
      <c r="D12" s="6">
        <f>[1]Sheet1!C12</f>
        <v>801919.47350679338</v>
      </c>
      <c r="E12" s="8">
        <f t="shared" si="1"/>
        <v>40.184786312598483</v>
      </c>
      <c r="F12" s="6">
        <f>[1]Sheet1!E12</f>
        <v>32043.049414571127</v>
      </c>
      <c r="G12" s="8">
        <f t="shared" ref="G12" si="26">+F12/F$5*100</f>
        <v>46.079520977354335</v>
      </c>
      <c r="H12" s="6">
        <f>[1]Sheet1!G12</f>
        <v>20237.715419729138</v>
      </c>
      <c r="I12" s="8">
        <f t="shared" ref="I12" si="27">+H12/H$5*100</f>
        <v>89.711404905719235</v>
      </c>
      <c r="J12" s="6">
        <f>[1]Sheet1!I12</f>
        <v>5059.4288549322882</v>
      </c>
      <c r="K12" s="8">
        <f t="shared" ref="K12" si="28">+J12/J$5*100</f>
        <v>76.791134269758857</v>
      </c>
      <c r="L12" s="6">
        <f>[1]Sheet1!K12</f>
        <v>64507.717900386597</v>
      </c>
      <c r="M12" s="8">
        <f t="shared" ref="M12" si="29">+L12/L$5*100</f>
        <v>95.464043800110829</v>
      </c>
      <c r="N12" s="6">
        <f>[1]Sheet1!M12</f>
        <v>3794.5716411992157</v>
      </c>
      <c r="O12" s="8">
        <f t="shared" ref="O12" si="30">+N12/N$5*100</f>
        <v>11.189434526960625</v>
      </c>
      <c r="P12" s="6">
        <f>[1]Sheet1!O12</f>
        <v>2108.0953562217869</v>
      </c>
      <c r="Q12" s="8">
        <f t="shared" ref="Q12" si="31">+P12/P$5*100</f>
        <v>29.519700643604018</v>
      </c>
      <c r="R12" s="6">
        <f>[1]Sheet1!Q12</f>
        <v>24875.525203417063</v>
      </c>
      <c r="S12" s="8">
        <f t="shared" ref="S12" si="32">+R12/R$5*100</f>
        <v>64.28641624437536</v>
      </c>
      <c r="T12" s="6">
        <f>[1]Sheet1!S12</f>
        <v>48907.812264345397</v>
      </c>
      <c r="U12" s="8">
        <f t="shared" ref="U12" si="33">+T12/T$5*100</f>
        <v>90.193016442125014</v>
      </c>
    </row>
    <row r="13" spans="1:23" x14ac:dyDescent="0.2">
      <c r="A13" s="2"/>
      <c r="B13" s="6"/>
      <c r="C13" s="2"/>
      <c r="D13" s="6"/>
      <c r="E13" s="2"/>
      <c r="F13" s="6"/>
      <c r="G13" s="2"/>
      <c r="H13" s="6"/>
      <c r="I13" s="2"/>
      <c r="J13" s="6"/>
      <c r="K13" s="2"/>
      <c r="L13" s="6"/>
      <c r="M13" s="2"/>
      <c r="N13" s="6"/>
      <c r="O13" s="2"/>
      <c r="P13" s="6"/>
      <c r="Q13" s="2"/>
      <c r="R13" s="6"/>
      <c r="S13" s="2"/>
      <c r="T13" s="6"/>
      <c r="U13" s="2"/>
    </row>
    <row r="14" spans="1:23" x14ac:dyDescent="0.2">
      <c r="A14" s="3" t="s">
        <v>44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3" x14ac:dyDescent="0.2">
      <c r="A15" s="7" t="s">
        <v>37</v>
      </c>
      <c r="B15" s="19">
        <f t="shared" ref="B15:B19" si="34">+D15+F15+H15+J15+L15+N15+P15+R15+T15</f>
        <v>269922.09661191393</v>
      </c>
      <c r="C15" s="8">
        <f t="shared" ref="C15:E19" si="35">+B15/B$5*100</f>
        <v>11.7571495998057</v>
      </c>
      <c r="D15" s="6">
        <f>[1]Sheet1!C13</f>
        <v>222458.07115904122</v>
      </c>
      <c r="E15" s="8">
        <f t="shared" si="35"/>
        <v>11.147540804747859</v>
      </c>
      <c r="F15" s="6">
        <f>[1]Sheet1!E13</f>
        <v>6372.3144153548274</v>
      </c>
      <c r="G15" s="8">
        <f t="shared" ref="G15" si="36">+F15/F$5*100</f>
        <v>9.1637094827533687</v>
      </c>
      <c r="H15" s="6">
        <f>[1]Sheet1!G13</f>
        <v>4216.1907124435729</v>
      </c>
      <c r="I15" s="8">
        <f t="shared" ref="I15" si="37">+H15/H$5*100</f>
        <v>18.689876022024851</v>
      </c>
      <c r="J15" s="6">
        <f>[1]Sheet1!I13</f>
        <v>1264.8572137330721</v>
      </c>
      <c r="K15" s="8">
        <f t="shared" ref="K15" si="38">+J15/J$5*100</f>
        <v>19.197783567439714</v>
      </c>
      <c r="L15" s="6">
        <f>[1]Sheet1!K13</f>
        <v>13070.191208575074</v>
      </c>
      <c r="M15" s="8">
        <f t="shared" ref="M15" si="39">+L15/L$5*100</f>
        <v>19.3423879594996</v>
      </c>
      <c r="N15" s="6">
        <f>[1]Sheet1!M13</f>
        <v>4330.0507487543809</v>
      </c>
      <c r="O15" s="8">
        <f t="shared" ref="O15" si="40">+N15/N$5*100</f>
        <v>12.768455555181413</v>
      </c>
      <c r="P15" s="6">
        <f>[1]Sheet1!O13</f>
        <v>832.77170369683688</v>
      </c>
      <c r="Q15" s="8">
        <f t="shared" ref="Q15" si="41">+P15/P$5*100</f>
        <v>11.661318509639752</v>
      </c>
      <c r="R15" s="6">
        <f>[1]Sheet1!Q13</f>
        <v>5993.934526717303</v>
      </c>
      <c r="S15" s="8">
        <f t="shared" ref="S15" si="42">+R15/R$5*100</f>
        <v>15.490268718955546</v>
      </c>
      <c r="T15" s="6">
        <f>[1]Sheet1!S13</f>
        <v>11383.714923597647</v>
      </c>
      <c r="U15" s="8">
        <f t="shared" ref="U15" si="43">+T15/T$5*100</f>
        <v>20.99320210290843</v>
      </c>
    </row>
    <row r="16" spans="1:23" x14ac:dyDescent="0.2">
      <c r="A16" s="7" t="s">
        <v>38</v>
      </c>
      <c r="B16" s="19">
        <f t="shared" si="34"/>
        <v>1353032.4341453866</v>
      </c>
      <c r="C16" s="8">
        <f t="shared" si="35"/>
        <v>58.934799860080879</v>
      </c>
      <c r="D16" s="6">
        <f>[1]Sheet1!C14</f>
        <v>1143977.9819424441</v>
      </c>
      <c r="E16" s="8">
        <f t="shared" si="35"/>
        <v>57.325594737892757</v>
      </c>
      <c r="F16" s="6">
        <f>[1]Sheet1!E14</f>
        <v>47207.584338696848</v>
      </c>
      <c r="G16" s="8">
        <f t="shared" ref="G16" si="44">+F16/F$5*100</f>
        <v>67.886886940167969</v>
      </c>
      <c r="H16" s="6">
        <f>[1]Sheet1!G14</f>
        <v>16755.158420658357</v>
      </c>
      <c r="I16" s="8">
        <f t="shared" ref="I16" si="45">+H16/H$5*100</f>
        <v>74.273640584440585</v>
      </c>
      <c r="J16" s="6">
        <f>[1]Sheet1!I14</f>
        <v>3736.3630577093027</v>
      </c>
      <c r="K16" s="8">
        <f t="shared" ref="K16" si="46">+J16/J$5*100</f>
        <v>56.709870910708105</v>
      </c>
      <c r="L16" s="6">
        <f>[1]Sheet1!K14</f>
        <v>50286.408139558793</v>
      </c>
      <c r="M16" s="8">
        <f t="shared" ref="M16" si="47">+L16/L$5*100</f>
        <v>74.418132053565031</v>
      </c>
      <c r="N16" s="6">
        <f>[1]Sheet1!M14</f>
        <v>19406.559664822795</v>
      </c>
      <c r="O16" s="8">
        <f t="shared" ref="O16" si="48">+N16/N$5*100</f>
        <v>57.226071687623538</v>
      </c>
      <c r="P16" s="6">
        <f>[1]Sheet1!O14</f>
        <v>4048.3776998377311</v>
      </c>
      <c r="Q16" s="8">
        <f t="shared" ref="Q16" si="49">+P16/P$5*100</f>
        <v>56.689512378432958</v>
      </c>
      <c r="R16" s="6">
        <f>[1]Sheet1!Q14</f>
        <v>28344.078574540061</v>
      </c>
      <c r="S16" s="8">
        <f t="shared" ref="S16" si="50">+R16/R$5*100</f>
        <v>73.250281889761396</v>
      </c>
      <c r="T16" s="6">
        <f>[1]Sheet1!S14</f>
        <v>39269.922307118373</v>
      </c>
      <c r="U16" s="8">
        <f t="shared" ref="U16" si="51">+T16/T$5*100</f>
        <v>72.419365830210793</v>
      </c>
    </row>
    <row r="17" spans="1:21" x14ac:dyDescent="0.2">
      <c r="A17" s="7" t="s">
        <v>39</v>
      </c>
      <c r="B17" s="19">
        <f t="shared" si="34"/>
        <v>448406.90754081518</v>
      </c>
      <c r="C17" s="8">
        <f t="shared" si="35"/>
        <v>19.531513572686549</v>
      </c>
      <c r="D17" s="6">
        <f>[1]Sheet1!C15</f>
        <v>416613.11781862978</v>
      </c>
      <c r="E17" s="8">
        <f t="shared" si="35"/>
        <v>20.876795822598552</v>
      </c>
      <c r="F17" s="6">
        <f>[1]Sheet1!E15</f>
        <v>10354.777973149679</v>
      </c>
      <c r="G17" s="8">
        <f t="shared" ref="G17" si="52">+F17/F$5*100</f>
        <v>14.890692913035394</v>
      </c>
      <c r="H17" s="6">
        <f>[1]Sheet1!G15</f>
        <v>0</v>
      </c>
      <c r="I17" s="8">
        <f t="shared" ref="I17" si="53">+H17/H$5*100</f>
        <v>0</v>
      </c>
      <c r="J17" s="6">
        <f>[1]Sheet1!I15</f>
        <v>1587.3382946533782</v>
      </c>
      <c r="K17" s="8">
        <f t="shared" ref="K17" si="54">+J17/J$5*100</f>
        <v>24.092345521852177</v>
      </c>
      <c r="L17" s="6">
        <f>[1]Sheet1!K15</f>
        <v>2951.3334987105013</v>
      </c>
      <c r="M17" s="8">
        <f t="shared" ref="M17" si="55">+L17/L$5*100</f>
        <v>4.3676359908547493</v>
      </c>
      <c r="N17" s="6">
        <f>[1]Sheet1!M15</f>
        <v>7976.1214725958644</v>
      </c>
      <c r="O17" s="8">
        <f t="shared" ref="O17" si="56">+N17/N$5*100</f>
        <v>23.519990511627459</v>
      </c>
      <c r="P17" s="6">
        <f>[1]Sheet1!O15</f>
        <v>2260.167446772125</v>
      </c>
      <c r="Q17" s="8">
        <f t="shared" ref="Q17" si="57">+P17/P$5*100</f>
        <v>31.649169111927293</v>
      </c>
      <c r="R17" s="6">
        <f>[1]Sheet1!Q15</f>
        <v>3935.2067322778112</v>
      </c>
      <c r="S17" s="8">
        <f t="shared" ref="S17" si="58">+R17/R$5*100</f>
        <v>10.169849115954689</v>
      </c>
      <c r="T17" s="6">
        <f>[1]Sheet1!S15</f>
        <v>2728.8443040260836</v>
      </c>
      <c r="U17" s="8">
        <f t="shared" ref="U17" si="59">+T17/T$5*100</f>
        <v>5.0323800592579619</v>
      </c>
    </row>
    <row r="18" spans="1:21" x14ac:dyDescent="0.2">
      <c r="A18" s="7" t="s">
        <v>40</v>
      </c>
      <c r="B18" s="19">
        <f t="shared" si="34"/>
        <v>176592.19385130829</v>
      </c>
      <c r="C18" s="8">
        <f t="shared" si="35"/>
        <v>7.6919261791777247</v>
      </c>
      <c r="D18" s="6">
        <f>[1]Sheet1!C16</f>
        <v>169210.53622567854</v>
      </c>
      <c r="E18" s="8">
        <f t="shared" si="35"/>
        <v>8.4792668898961399</v>
      </c>
      <c r="F18" s="6">
        <f>[1]Sheet1!E16</f>
        <v>4438.1945879469977</v>
      </c>
      <c r="G18" s="8">
        <f t="shared" ref="G18" si="60">+F18/F$5*100</f>
        <v>6.3823476339891094</v>
      </c>
      <c r="H18" s="6">
        <f>[1]Sheet1!G16</f>
        <v>1165.7192234090207</v>
      </c>
      <c r="I18" s="8">
        <f t="shared" ref="I18" si="61">+H18/H$5*100</f>
        <v>5.1674957913321089</v>
      </c>
      <c r="J18" s="6">
        <f>[1]Sheet1!I16</f>
        <v>0</v>
      </c>
      <c r="K18" s="8">
        <f t="shared" ref="K18" si="62">+J18/J$5*100</f>
        <v>0</v>
      </c>
      <c r="L18" s="6">
        <f>[1]Sheet1!K16</f>
        <v>0</v>
      </c>
      <c r="M18" s="8">
        <f t="shared" ref="M18" si="63">+L18/L$5*100</f>
        <v>0</v>
      </c>
      <c r="N18" s="6">
        <f>[1]Sheet1!M16</f>
        <v>1777.7438142737285</v>
      </c>
      <c r="O18" s="8">
        <f t="shared" ref="O18" si="64">+N18/N$5*100</f>
        <v>5.2422117425719739</v>
      </c>
      <c r="P18" s="6">
        <f>[1]Sheet1!O16</f>
        <v>0</v>
      </c>
      <c r="Q18" s="8">
        <f t="shared" ref="Q18" si="65">+P18/P$5*100</f>
        <v>0</v>
      </c>
      <c r="R18" s="6">
        <f>[1]Sheet1!Q16</f>
        <v>0</v>
      </c>
      <c r="S18" s="8">
        <f t="shared" ref="S18" si="66">+R18/R$5*100</f>
        <v>0</v>
      </c>
      <c r="T18" s="6">
        <f>[1]Sheet1!S16</f>
        <v>0</v>
      </c>
      <c r="U18" s="8">
        <f t="shared" ref="U18" si="67">+T18/T$5*100</f>
        <v>0</v>
      </c>
    </row>
    <row r="19" spans="1:21" x14ac:dyDescent="0.2">
      <c r="A19" s="7" t="s">
        <v>41</v>
      </c>
      <c r="B19" s="19">
        <f t="shared" si="34"/>
        <v>47858.752651585266</v>
      </c>
      <c r="C19" s="8">
        <f t="shared" si="35"/>
        <v>2.0846107882519678</v>
      </c>
      <c r="D19" s="6">
        <f>[1]Sheet1!C17</f>
        <v>43320.080858221394</v>
      </c>
      <c r="E19" s="8">
        <f t="shared" si="35"/>
        <v>2.1708017448679247</v>
      </c>
      <c r="F19" s="6">
        <f>[1]Sheet1!E17</f>
        <v>1165.7192234090207</v>
      </c>
      <c r="G19" s="8">
        <f t="shared" ref="G19" si="68">+F19/F$5*100</f>
        <v>1.6763630300540209</v>
      </c>
      <c r="H19" s="6">
        <f>[1]Sheet1!G17</f>
        <v>421.61907124435737</v>
      </c>
      <c r="I19" s="8">
        <f t="shared" ref="I19" si="69">+H19/H$5*100</f>
        <v>1.8689876022024856</v>
      </c>
      <c r="J19" s="6">
        <f>[1]Sheet1!I17</f>
        <v>0</v>
      </c>
      <c r="K19" s="8">
        <f t="shared" ref="K19" si="70">+J19/J$5*100</f>
        <v>0</v>
      </c>
      <c r="L19" s="6">
        <f>[1]Sheet1!K17</f>
        <v>1264.8572137330721</v>
      </c>
      <c r="M19" s="8">
        <f t="shared" ref="M19" si="71">+L19/L$5*100</f>
        <v>1.871843996080607</v>
      </c>
      <c r="N19" s="6">
        <f>[1]Sheet1!M17</f>
        <v>421.61907124435737</v>
      </c>
      <c r="O19" s="8">
        <f t="shared" ref="O19" si="72">+N19/N$5*100</f>
        <v>1.2432705029956252</v>
      </c>
      <c r="P19" s="6">
        <f>[1]Sheet1!O17</f>
        <v>0</v>
      </c>
      <c r="Q19" s="8">
        <f t="shared" ref="Q19" si="73">+P19/P$5*100</f>
        <v>0</v>
      </c>
      <c r="R19" s="6">
        <f>[1]Sheet1!Q17</f>
        <v>421.61907124435737</v>
      </c>
      <c r="S19" s="8">
        <f t="shared" ref="S19" si="74">+R19/R$5*100</f>
        <v>1.0896002753283971</v>
      </c>
      <c r="T19" s="6">
        <f>[1]Sheet1!S17</f>
        <v>843.23814248871474</v>
      </c>
      <c r="U19" s="8">
        <f t="shared" ref="U19" si="75">+T19/T$5*100</f>
        <v>1.5550520076228469</v>
      </c>
    </row>
    <row r="20" spans="1:21" x14ac:dyDescent="0.2">
      <c r="A20" s="2"/>
      <c r="B20" s="6"/>
      <c r="C20" s="2"/>
      <c r="D20" s="6"/>
      <c r="E20" s="2"/>
      <c r="F20" s="6"/>
      <c r="G20" s="2"/>
      <c r="H20" s="6"/>
      <c r="I20" s="2"/>
      <c r="J20" s="6"/>
      <c r="K20" s="2"/>
      <c r="L20" s="6"/>
      <c r="M20" s="2"/>
      <c r="N20" s="6"/>
      <c r="O20" s="2"/>
      <c r="P20" s="6"/>
      <c r="Q20" s="2"/>
      <c r="R20" s="6"/>
      <c r="S20" s="2"/>
      <c r="T20" s="6"/>
      <c r="U20" s="2"/>
    </row>
    <row r="21" spans="1:21" x14ac:dyDescent="0.2">
      <c r="A21" s="1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x14ac:dyDescent="0.2">
      <c r="A22" s="7" t="s">
        <v>42</v>
      </c>
      <c r="B22" s="19">
        <f t="shared" ref="B22:B23" si="76">+D22+F22+H22+J22+L22+N22+P22+R22+T22</f>
        <v>1440682.5191542383</v>
      </c>
      <c r="C22" s="8">
        <f t="shared" ref="C22:E23" si="77">+B22/B$5*100</f>
        <v>62.752624242818989</v>
      </c>
      <c r="D22" s="6">
        <f>[1]Sheet1!C18</f>
        <v>1233295.061450806</v>
      </c>
      <c r="E22" s="8">
        <f t="shared" si="77"/>
        <v>61.80134058605551</v>
      </c>
      <c r="F22" s="6">
        <f>[1]Sheet1!E18</f>
        <v>45029.440532753935</v>
      </c>
      <c r="G22" s="8">
        <f t="shared" ref="G22" si="78">+F22/F$5*100</f>
        <v>64.754606304230734</v>
      </c>
      <c r="H22" s="6">
        <f>[1]Sheet1!G18</f>
        <v>16755.158420658357</v>
      </c>
      <c r="I22" s="8">
        <f t="shared" ref="I22" si="79">+H22/H$5*100</f>
        <v>74.273640584440585</v>
      </c>
      <c r="J22" s="6">
        <f>[1]Sheet1!I18</f>
        <v>5161.1628230204651</v>
      </c>
      <c r="K22" s="8">
        <f t="shared" ref="K22" si="80">+J22/J$5*100</f>
        <v>78.335234805067017</v>
      </c>
      <c r="L22" s="6">
        <f>[1]Sheet1!K18</f>
        <v>51551.265353291863</v>
      </c>
      <c r="M22" s="8">
        <f t="shared" ref="M22" si="81">+L22/L$5*100</f>
        <v>76.289976049645631</v>
      </c>
      <c r="N22" s="6">
        <f>[1]Sheet1!M18</f>
        <v>21075.756773144451</v>
      </c>
      <c r="O22" s="8">
        <f t="shared" ref="O22" si="82">+N22/N$5*100</f>
        <v>62.148200855872538</v>
      </c>
      <c r="P22" s="6">
        <f>[1]Sheet1!O18</f>
        <v>3626.7586285933744</v>
      </c>
      <c r="Q22" s="8">
        <f t="shared" ref="Q22" si="83">+P22/P$5*100</f>
        <v>50.78557224971216</v>
      </c>
      <c r="R22" s="6">
        <f>[1]Sheet1!Q18</f>
        <v>22008.156466895522</v>
      </c>
      <c r="S22" s="8">
        <f t="shared" ref="S22" si="84">+R22/R$5*100</f>
        <v>56.876206465294551</v>
      </c>
      <c r="T22" s="6">
        <f>[1]Sheet1!S18</f>
        <v>42179.758705074324</v>
      </c>
      <c r="U22" s="8">
        <f t="shared" ref="U22" si="85">+T22/T$5*100</f>
        <v>77.785521254751487</v>
      </c>
    </row>
    <row r="23" spans="1:21" x14ac:dyDescent="0.2">
      <c r="A23" s="7" t="s">
        <v>43</v>
      </c>
      <c r="B23" s="19">
        <f t="shared" si="76"/>
        <v>855129.86564675928</v>
      </c>
      <c r="C23" s="8">
        <f t="shared" si="77"/>
        <v>37.24737575718332</v>
      </c>
      <c r="D23" s="6">
        <f>[1]Sheet1!C19</f>
        <v>762284.72655319748</v>
      </c>
      <c r="E23" s="8">
        <f t="shared" si="77"/>
        <v>38.198659413947141</v>
      </c>
      <c r="F23" s="6">
        <f>[1]Sheet1!E19</f>
        <v>24509.150005803411</v>
      </c>
      <c r="G23" s="8">
        <f t="shared" ref="G23" si="86">+F23/F$5*100</f>
        <v>35.245393695769081</v>
      </c>
      <c r="H23" s="6">
        <f>[1]Sheet1!G19</f>
        <v>5803.5290070969522</v>
      </c>
      <c r="I23" s="8">
        <f t="shared" ref="I23" si="87">+H23/H$5*100</f>
        <v>25.726359415559447</v>
      </c>
      <c r="J23" s="6">
        <f>[1]Sheet1!I19</f>
        <v>1427.3957430752878</v>
      </c>
      <c r="K23" s="8">
        <f t="shared" ref="K23" si="88">+J23/J$5*100</f>
        <v>21.664765194932976</v>
      </c>
      <c r="L23" s="6">
        <f>[1]Sheet1!K19</f>
        <v>16021.524707285571</v>
      </c>
      <c r="M23" s="8">
        <f t="shared" ref="M23" si="89">+L23/L$5*100</f>
        <v>23.710023950354341</v>
      </c>
      <c r="N23" s="6">
        <f>[1]Sheet1!M19</f>
        <v>12836.337998546676</v>
      </c>
      <c r="O23" s="8">
        <f t="shared" ref="O23" si="90">+N23/N$5*100</f>
        <v>37.851799144127469</v>
      </c>
      <c r="P23" s="6">
        <f>[1]Sheet1!O19</f>
        <v>3514.5582217133192</v>
      </c>
      <c r="Q23" s="8">
        <f t="shared" ref="Q23" si="91">+P23/P$5*100</f>
        <v>49.214427750287847</v>
      </c>
      <c r="R23" s="6">
        <f>[1]Sheet1!Q19</f>
        <v>16686.682437884007</v>
      </c>
      <c r="S23" s="8">
        <f t="shared" ref="S23" si="92">+R23/R$5*100</f>
        <v>43.12379353470547</v>
      </c>
      <c r="T23" s="6">
        <f>[1]Sheet1!S19</f>
        <v>12045.960972156485</v>
      </c>
      <c r="U23" s="8">
        <f t="shared" ref="U23" si="93">+T23/T$5*100</f>
        <v>22.214478745248528</v>
      </c>
    </row>
    <row r="24" spans="1:21" x14ac:dyDescent="0.2">
      <c r="A24" s="22"/>
      <c r="B24" s="10"/>
      <c r="C24" s="22"/>
      <c r="D24" s="10"/>
      <c r="E24" s="22"/>
      <c r="F24" s="10"/>
      <c r="G24" s="22"/>
      <c r="H24" s="10"/>
      <c r="I24" s="22"/>
      <c r="J24" s="10"/>
      <c r="K24" s="22"/>
      <c r="L24" s="10"/>
      <c r="M24" s="22"/>
      <c r="N24" s="10"/>
      <c r="O24" s="22"/>
      <c r="P24" s="10"/>
      <c r="Q24" s="22"/>
      <c r="R24" s="10"/>
      <c r="S24" s="22"/>
      <c r="T24" s="10"/>
      <c r="U24" s="22"/>
    </row>
    <row r="25" spans="1:21" x14ac:dyDescent="0.2">
      <c r="A25" s="18" t="str">
        <f>[2]Resumen!A44</f>
        <v>Fuente: Instituto Nacional de Estadística (INE). LXXIII Encuesta Permanente de Hogares de Propósitos Múltiples, Otubre 2021</v>
      </c>
      <c r="B25" s="15"/>
      <c r="C25" s="16"/>
      <c r="D25" s="15"/>
      <c r="E25" s="16"/>
      <c r="F25" s="15"/>
      <c r="G25" s="16"/>
      <c r="H25" s="15"/>
      <c r="I25" s="16"/>
      <c r="J25" s="15"/>
      <c r="K25" s="16"/>
      <c r="L25" s="15"/>
      <c r="M25" s="16"/>
      <c r="N25" s="15"/>
      <c r="O25" s="16"/>
      <c r="P25" s="15"/>
      <c r="Q25" s="16"/>
      <c r="R25" s="15"/>
      <c r="S25" s="16"/>
      <c r="T25" s="15"/>
      <c r="U25" s="16"/>
    </row>
    <row r="26" spans="1:21" x14ac:dyDescent="0.2">
      <c r="A26" s="13" t="s">
        <v>29</v>
      </c>
    </row>
    <row r="27" spans="1:21" x14ac:dyDescent="0.2">
      <c r="A27" s="13" t="s">
        <v>30</v>
      </c>
    </row>
  </sheetData>
  <mergeCells count="12">
    <mergeCell ref="A1:W1"/>
    <mergeCell ref="A3:A4"/>
    <mergeCell ref="R3:S3"/>
    <mergeCell ref="J3:K3"/>
    <mergeCell ref="L3:M3"/>
    <mergeCell ref="N3:O3"/>
    <mergeCell ref="P3:Q3"/>
    <mergeCell ref="T3:U3"/>
    <mergeCell ref="B3:C3"/>
    <mergeCell ref="D3:E3"/>
    <mergeCell ref="F3:G3"/>
    <mergeCell ref="H3:I3"/>
  </mergeCells>
  <phoneticPr fontId="2" type="noConversion"/>
  <printOptions horizontalCentered="1"/>
  <pageMargins left="0.54" right="0" top="0" bottom="0" header="0" footer="0"/>
  <pageSetup paperSize="9" scale="81" orientation="landscape" r:id="rId1"/>
  <headerFooter alignWithMargins="0">
    <oddFooter>&amp;L&amp;Z&amp;F+&amp;F+&amp;A&amp;R&amp;D+&amp;T</oddFooter>
  </headerFooter>
  <ignoredErrors>
    <ignoredError sqref="D14:E14 G5 I5 K5 M5 O5 Q5 S5 U5 E8 E9:E12 E13 D20:E21 E15 E16:E19 D24:U24 E22 E23 G14 G8 G9:G12 G13 G20:G21 G15 G16:G19 G22 G23 I14 I8 I9:I12 I13 I20:I21 I15 I16:I19 I22 I23 K14 K8 K9:K12 K13 K20:K21 K15 K16:K19 K22 K23 M14 M8 M9:M12 M13 M20:M21 M15 M16:M19 M22 M23 O14 O8 O9:O12 O13 O20:O21 O15 O16:O19 O22 O23 Q14 Q8 Q9:Q12 Q13 Q20:Q21 Q15 Q16:Q19 Q22 Q23 S14 S8 S9:S12 S13 S20:S21 S15 S16:S19 S22 S23 U14 U8 U9:U12 U13 U20:U21 U15 U16:U19 U22 U2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Y30"/>
  <sheetViews>
    <sheetView workbookViewId="0">
      <selection activeCell="J29" sqref="J29"/>
    </sheetView>
  </sheetViews>
  <sheetFormatPr baseColWidth="10" defaultRowHeight="12.75" x14ac:dyDescent="0.2"/>
  <cols>
    <col min="1" max="1" width="19.42578125" customWidth="1"/>
    <col min="2" max="2" width="10.5703125" customWidth="1"/>
    <col min="3" max="3" width="6" bestFit="1" customWidth="1"/>
    <col min="4" max="4" width="9.42578125" bestFit="1" customWidth="1"/>
    <col min="5" max="5" width="7.5703125" bestFit="1" customWidth="1"/>
    <col min="6" max="6" width="9.42578125" bestFit="1" customWidth="1"/>
    <col min="7" max="7" width="7.5703125" bestFit="1" customWidth="1"/>
    <col min="8" max="8" width="7.7109375" bestFit="1" customWidth="1"/>
    <col min="9" max="9" width="7.5703125" bestFit="1" customWidth="1"/>
    <col min="10" max="10" width="6.7109375" bestFit="1" customWidth="1"/>
    <col min="11" max="11" width="7.5703125" bestFit="1" customWidth="1"/>
    <col min="12" max="12" width="7.7109375" bestFit="1" customWidth="1"/>
    <col min="13" max="13" width="7.5703125" bestFit="1" customWidth="1"/>
    <col min="14" max="14" width="7.7109375" bestFit="1" customWidth="1"/>
    <col min="15" max="15" width="7.5703125" bestFit="1" customWidth="1"/>
    <col min="16" max="16" width="7.7109375" bestFit="1" customWidth="1"/>
    <col min="17" max="17" width="7.5703125" bestFit="1" customWidth="1"/>
    <col min="18" max="18" width="7" bestFit="1" customWidth="1"/>
    <col min="19" max="19" width="7.5703125" bestFit="1" customWidth="1"/>
    <col min="20" max="20" width="9.5703125" bestFit="1" customWidth="1"/>
    <col min="21" max="21" width="7.5703125" customWidth="1"/>
    <col min="22" max="22" width="8.28515625" bestFit="1" customWidth="1"/>
    <col min="23" max="23" width="10" hidden="1" customWidth="1"/>
    <col min="24" max="25" width="11.42578125" hidden="1" customWidth="1"/>
  </cols>
  <sheetData>
    <row r="1" spans="1:25" x14ac:dyDescent="0.2">
      <c r="A1" s="26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5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5" ht="40.5" customHeight="1" x14ac:dyDescent="0.2">
      <c r="A3" s="30" t="s">
        <v>0</v>
      </c>
      <c r="B3" s="29" t="s">
        <v>1</v>
      </c>
      <c r="C3" s="29">
        <v>0</v>
      </c>
      <c r="D3" s="29" t="s">
        <v>12</v>
      </c>
      <c r="E3" s="29">
        <v>0</v>
      </c>
      <c r="F3" s="29" t="s">
        <v>13</v>
      </c>
      <c r="G3" s="29">
        <v>0</v>
      </c>
      <c r="H3" s="29" t="s">
        <v>14</v>
      </c>
      <c r="I3" s="29">
        <v>0</v>
      </c>
      <c r="J3" s="29" t="s">
        <v>15</v>
      </c>
      <c r="K3" s="29">
        <v>0</v>
      </c>
      <c r="L3" s="29" t="s">
        <v>16</v>
      </c>
      <c r="M3" s="29">
        <v>0</v>
      </c>
      <c r="N3" s="29" t="s">
        <v>17</v>
      </c>
      <c r="O3" s="29">
        <v>0</v>
      </c>
      <c r="P3" s="29" t="s">
        <v>18</v>
      </c>
      <c r="Q3" s="29">
        <v>0</v>
      </c>
      <c r="R3" s="29" t="s">
        <v>46</v>
      </c>
      <c r="S3" s="29">
        <v>0</v>
      </c>
      <c r="T3" s="29" t="s">
        <v>27</v>
      </c>
      <c r="U3" s="29">
        <v>0</v>
      </c>
      <c r="W3" s="24"/>
    </row>
    <row r="4" spans="1:25" x14ac:dyDescent="0.2">
      <c r="A4" s="31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4" t="s">
        <v>3</v>
      </c>
      <c r="O4" s="4" t="s">
        <v>4</v>
      </c>
      <c r="P4" s="4" t="s">
        <v>3</v>
      </c>
      <c r="Q4" s="4" t="s">
        <v>4</v>
      </c>
      <c r="R4" s="4" t="s">
        <v>3</v>
      </c>
      <c r="S4" s="4" t="s">
        <v>4</v>
      </c>
      <c r="T4" s="21" t="s">
        <v>3</v>
      </c>
      <c r="U4" s="21" t="s">
        <v>4</v>
      </c>
      <c r="W4" s="24"/>
    </row>
    <row r="5" spans="1:25" x14ac:dyDescent="0.2">
      <c r="A5" s="3" t="s">
        <v>31</v>
      </c>
      <c r="B5" s="5">
        <f>+D5+F5+H5+J5+L5+N5+P5+R5+T5</f>
        <v>2295812.3848009445</v>
      </c>
      <c r="C5" s="12">
        <f>+C8+C12</f>
        <v>100.00000000000392</v>
      </c>
      <c r="D5" s="5">
        <f>[1]Sheet1!U6</f>
        <v>842459.07097257336</v>
      </c>
      <c r="E5" s="12">
        <f>+D5/$B5*100</f>
        <v>36.695466778990202</v>
      </c>
      <c r="F5" s="5">
        <f>[1]Sheet1!W6</f>
        <v>534174.00711585651</v>
      </c>
      <c r="G5" s="12">
        <f>+F5/$B5*100</f>
        <v>23.267319692683486</v>
      </c>
      <c r="H5" s="5">
        <f>[1]Sheet1!Y6</f>
        <v>27286.876326489291</v>
      </c>
      <c r="I5" s="12">
        <f>+H5/$B5*100</f>
        <v>1.1885499227697198</v>
      </c>
      <c r="J5" s="5">
        <f>[1]Sheet1!AA6</f>
        <v>7713.6345846620661</v>
      </c>
      <c r="K5" s="12">
        <f>+J5/$B5*100</f>
        <v>0.33598714928662898</v>
      </c>
      <c r="L5" s="5">
        <f>[1]Sheet1!AC6</f>
        <v>512712.18881630804</v>
      </c>
      <c r="M5" s="12">
        <f>+L5/$B5*100</f>
        <v>22.332495120709183</v>
      </c>
      <c r="N5" s="5">
        <f>[1]Sheet1!AE6</f>
        <v>115002.90229042678</v>
      </c>
      <c r="O5" s="12">
        <f>+N5/$B5*100</f>
        <v>5.0092465330261717</v>
      </c>
      <c r="P5" s="5">
        <f>[1]Sheet1!AG6</f>
        <v>117897.07075045472</v>
      </c>
      <c r="Q5" s="12">
        <f>+P5/$B5*100</f>
        <v>5.1353094674013109</v>
      </c>
      <c r="R5" s="5">
        <f>[1]Sheet1!AI6</f>
        <v>14220.863213428098</v>
      </c>
      <c r="S5" s="12">
        <f>+R5/$B5*100</f>
        <v>0.61942619125042753</v>
      </c>
      <c r="T5" s="5">
        <f>+W5-X5</f>
        <v>124345.77073074551</v>
      </c>
      <c r="U5" s="12">
        <f>+T5/$B5*100</f>
        <v>5.4161991438828636</v>
      </c>
      <c r="W5" s="24">
        <f>Cuadro01!B5</f>
        <v>2295812.3848009445</v>
      </c>
      <c r="X5" s="25">
        <v>2171466.614070199</v>
      </c>
      <c r="Y5" s="25">
        <f>+W5-X5</f>
        <v>124345.77073074551</v>
      </c>
    </row>
    <row r="6" spans="1:25" x14ac:dyDescent="0.2">
      <c r="A6" s="2"/>
      <c r="B6" s="6"/>
      <c r="C6" s="2"/>
      <c r="D6" s="6"/>
      <c r="E6" s="2"/>
      <c r="F6" s="6"/>
      <c r="G6" s="2"/>
      <c r="H6" s="6"/>
      <c r="I6" s="2"/>
      <c r="J6" s="6"/>
      <c r="K6" s="2"/>
      <c r="L6" s="6"/>
      <c r="M6" s="2"/>
      <c r="N6" s="6"/>
      <c r="O6" s="2"/>
      <c r="P6" s="6"/>
      <c r="Q6" s="2"/>
      <c r="R6" s="6"/>
      <c r="S6" s="2"/>
      <c r="T6" s="2"/>
      <c r="U6" s="2"/>
      <c r="W6" s="24"/>
    </row>
    <row r="7" spans="1:25" x14ac:dyDescent="0.2">
      <c r="A7" s="3" t="s">
        <v>2</v>
      </c>
      <c r="B7" s="6"/>
      <c r="C7" s="2"/>
      <c r="D7" s="6"/>
      <c r="E7" s="2"/>
      <c r="F7" s="6"/>
      <c r="G7" s="2"/>
      <c r="H7" s="6"/>
      <c r="I7" s="2"/>
      <c r="J7" s="6"/>
      <c r="K7" s="2"/>
      <c r="L7" s="6"/>
      <c r="M7" s="2"/>
      <c r="N7" s="6"/>
      <c r="O7" s="2"/>
      <c r="P7" s="6"/>
      <c r="Q7" s="2"/>
      <c r="R7" s="6"/>
      <c r="S7" s="2"/>
      <c r="T7" s="2"/>
      <c r="U7" s="2"/>
      <c r="W7" s="24"/>
    </row>
    <row r="8" spans="1:25" x14ac:dyDescent="0.2">
      <c r="A8" s="7" t="s">
        <v>32</v>
      </c>
      <c r="B8" s="6">
        <f>+D8+F8+H8+J8+L8+N8+P8+R8+T8</f>
        <v>1292358.9952394387</v>
      </c>
      <c r="C8" s="8">
        <f>+B8/B5*100</f>
        <v>56.292012526602477</v>
      </c>
      <c r="D8" s="6">
        <f>[1]Sheet1!U7</f>
        <v>803248.49734684953</v>
      </c>
      <c r="E8" s="8">
        <f t="shared" ref="E8:G12" si="0">+D8/D$5*100</f>
        <v>95.345699871157265</v>
      </c>
      <c r="F8" s="6">
        <f>[1]Sheet1!W7</f>
        <v>258013.51545080045</v>
      </c>
      <c r="G8" s="8">
        <f>+F8/F5*100</f>
        <v>48.301398423311923</v>
      </c>
      <c r="H8" s="6">
        <f>[1]Sheet1!Y7</f>
        <v>20540.971186579583</v>
      </c>
      <c r="I8" s="8">
        <f>+H8/H5*100</f>
        <v>75.277840309771989</v>
      </c>
      <c r="J8" s="6">
        <f>[1]Sheet1!AA7</f>
        <v>3919.0629434628499</v>
      </c>
      <c r="K8" s="8">
        <f>+J8/J5*100</f>
        <v>50.806956181922168</v>
      </c>
      <c r="L8" s="6">
        <f>[1]Sheet1!AC7</f>
        <v>96152.546426874746</v>
      </c>
      <c r="M8" s="8">
        <f>+L8/L5*100</f>
        <v>18.753707932877678</v>
      </c>
      <c r="N8" s="6">
        <f>[1]Sheet1!AE7</f>
        <v>31100.707112799122</v>
      </c>
      <c r="O8" s="8">
        <f>+N8/N5*100</f>
        <v>27.043410638679198</v>
      </c>
      <c r="P8" s="6">
        <f>[1]Sheet1!AG7</f>
        <v>46221.828638913692</v>
      </c>
      <c r="Q8" s="8">
        <f>+P8/P5*100</f>
        <v>39.20523923511935</v>
      </c>
      <c r="R8" s="6">
        <f>[1]Sheet1!AI7</f>
        <v>9161.4343584958096</v>
      </c>
      <c r="S8" s="8">
        <f>+R8/R5*100</f>
        <v>64.422491244027256</v>
      </c>
      <c r="T8" s="6">
        <f>+W8-X8</f>
        <v>24000.43177466304</v>
      </c>
      <c r="U8" s="8">
        <f>+T8/T5*100</f>
        <v>19.301365566049554</v>
      </c>
      <c r="W8" s="24">
        <f>Cuadro01!B8</f>
        <v>1292358.9952394387</v>
      </c>
      <c r="X8">
        <v>1268358.5634647757</v>
      </c>
      <c r="Y8" s="25">
        <f t="shared" ref="Y8:Y23" si="1">+W8-X8</f>
        <v>24000.43177466304</v>
      </c>
    </row>
    <row r="9" spans="1:25" x14ac:dyDescent="0.2">
      <c r="A9" s="9" t="s">
        <v>33</v>
      </c>
      <c r="B9" s="6">
        <f t="shared" ref="B9:B12" si="2">+D9+F9+H9+J9+L9+N9+P9+R9+T9</f>
        <v>269265.13873659045</v>
      </c>
      <c r="C9" s="8">
        <f>+B9/B8*100</f>
        <v>20.835165749490759</v>
      </c>
      <c r="D9" s="6">
        <f>[1]Sheet1!U9</f>
        <v>219284.9234803326</v>
      </c>
      <c r="E9" s="8">
        <f t="shared" si="0"/>
        <v>26.029148600320728</v>
      </c>
      <c r="F9" s="6">
        <f>[1]Sheet1!W9</f>
        <v>13868.855542312163</v>
      </c>
      <c r="G9" s="8">
        <f t="shared" si="0"/>
        <v>2.5963179334003348</v>
      </c>
      <c r="H9" s="6">
        <f>[1]Sheet1!Y9</f>
        <v>3663.4712753277399</v>
      </c>
      <c r="I9" s="8">
        <f t="shared" ref="I9" si="3">+H9/H$5*100</f>
        <v>13.425762742111125</v>
      </c>
      <c r="J9" s="6">
        <f>[1]Sheet1!AA9</f>
        <v>785.02955899880112</v>
      </c>
      <c r="K9" s="8">
        <f t="shared" ref="K9" si="4">+J9/J$5*100</f>
        <v>10.177168109048988</v>
      </c>
      <c r="L9" s="6">
        <f>[1]Sheet1!AC9</f>
        <v>6280.2364719904126</v>
      </c>
      <c r="M9" s="8">
        <f t="shared" ref="M9" si="5">+L9/L$5*100</f>
        <v>1.2249048509046592</v>
      </c>
      <c r="N9" s="6">
        <f>[1]Sheet1!AE9</f>
        <v>6018.5599523241453</v>
      </c>
      <c r="O9" s="8">
        <f t="shared" ref="O9" si="6">+N9/N$5*100</f>
        <v>5.2333983164398372</v>
      </c>
      <c r="P9" s="6">
        <f>[1]Sheet1!AG9</f>
        <v>12560.472943980827</v>
      </c>
      <c r="Q9" s="8">
        <f t="shared" ref="Q9" si="7">+P9/P$5*100</f>
        <v>10.653761678750092</v>
      </c>
      <c r="R9" s="6">
        <f>[1]Sheet1!AI9</f>
        <v>5495.2069129916108</v>
      </c>
      <c r="S9" s="8">
        <f t="shared" ref="S9" si="8">+R9/R$5*100</f>
        <v>38.641866042300045</v>
      </c>
      <c r="T9" s="6">
        <f t="shared" ref="T9:T12" si="9">+W9-X9</f>
        <v>1308.3825983321876</v>
      </c>
      <c r="U9" s="8">
        <f t="shared" ref="U9" si="10">+T9/T$5*100</f>
        <v>1.0522131879863601</v>
      </c>
      <c r="W9" s="24">
        <f>Cuadro01!B9</f>
        <v>269265.13873659045</v>
      </c>
      <c r="X9">
        <v>267956.75613825826</v>
      </c>
      <c r="Y9" s="25">
        <f t="shared" si="1"/>
        <v>1308.3825983321876</v>
      </c>
    </row>
    <row r="10" spans="1:25" x14ac:dyDescent="0.2">
      <c r="A10" s="9" t="s">
        <v>34</v>
      </c>
      <c r="B10" s="6">
        <f t="shared" si="2"/>
        <v>165317.70346117805</v>
      </c>
      <c r="C10" s="8">
        <f>+B10/B8*100</f>
        <v>12.791933516162759</v>
      </c>
      <c r="D10" s="6">
        <f>[1]Sheet1!U10</f>
        <v>133757.05098222589</v>
      </c>
      <c r="E10" s="8">
        <f t="shared" si="0"/>
        <v>15.876979142477582</v>
      </c>
      <c r="F10" s="6">
        <f>[1]Sheet1!W10</f>
        <v>17433.503274087798</v>
      </c>
      <c r="G10" s="8">
        <f t="shared" si="0"/>
        <v>3.2636375117194092</v>
      </c>
      <c r="H10" s="6">
        <f>[1]Sheet1!Y10</f>
        <v>3306.3540692235479</v>
      </c>
      <c r="I10" s="8">
        <f t="shared" ref="I10" si="11">+H10/H$5*100</f>
        <v>12.117011964516573</v>
      </c>
      <c r="J10" s="6">
        <f>[1]Sheet1!AA10</f>
        <v>901.73292797005843</v>
      </c>
      <c r="K10" s="8">
        <f t="shared" ref="K10" si="12">+J10/J$5*100</f>
        <v>11.690117260196391</v>
      </c>
      <c r="L10" s="6">
        <f>[1]Sheet1!AC10</f>
        <v>3606.9317118802342</v>
      </c>
      <c r="M10" s="8">
        <f t="shared" ref="M10" si="13">+L10/L$5*100</f>
        <v>0.70350028545401078</v>
      </c>
      <c r="N10" s="6">
        <f>[1]Sheet1!AE10</f>
        <v>2705.1987839101753</v>
      </c>
      <c r="O10" s="8">
        <f t="shared" ref="O10" si="14">+N10/N$5*100</f>
        <v>2.3522874032157057</v>
      </c>
      <c r="P10" s="6">
        <f>[1]Sheet1!AG10</f>
        <v>901.73292797005843</v>
      </c>
      <c r="Q10" s="8">
        <f t="shared" ref="Q10" si="15">+P10/P$5*100</f>
        <v>0.76484761006378144</v>
      </c>
      <c r="R10" s="6">
        <f>[1]Sheet1!AI10</f>
        <v>601.15528531337225</v>
      </c>
      <c r="S10" s="8">
        <f t="shared" ref="S10" si="16">+R10/R$5*100</f>
        <v>4.2272770386099303</v>
      </c>
      <c r="T10" s="6">
        <f t="shared" si="9"/>
        <v>2104.0434985969332</v>
      </c>
      <c r="U10" s="8">
        <f t="shared" ref="U10" si="17">+T10/T$5*100</f>
        <v>1.6920909221375642</v>
      </c>
      <c r="W10" s="24">
        <f>Cuadro01!B10</f>
        <v>165317.70346117805</v>
      </c>
      <c r="X10">
        <v>163213.65996258112</v>
      </c>
      <c r="Y10" s="25">
        <f t="shared" si="1"/>
        <v>2104.0434985969332</v>
      </c>
    </row>
    <row r="11" spans="1:25" x14ac:dyDescent="0.2">
      <c r="A11" s="9" t="s">
        <v>35</v>
      </c>
      <c r="B11" s="6">
        <f t="shared" si="2"/>
        <v>857776.15304168849</v>
      </c>
      <c r="C11" s="8">
        <f>+B11/B8*100</f>
        <v>66.372900734347894</v>
      </c>
      <c r="D11" s="6">
        <f>[1]Sheet1!U11</f>
        <v>450206.52288431185</v>
      </c>
      <c r="E11" s="8">
        <f t="shared" si="0"/>
        <v>53.439572128361426</v>
      </c>
      <c r="F11" s="6">
        <f>[1]Sheet1!W11</f>
        <v>226711.15663440022</v>
      </c>
      <c r="G11" s="8">
        <f t="shared" si="0"/>
        <v>42.441442978192129</v>
      </c>
      <c r="H11" s="6">
        <f>[1]Sheet1!Y11</f>
        <v>13571.145842028285</v>
      </c>
      <c r="I11" s="8">
        <f t="shared" ref="I11" si="18">+H11/H$5*100</f>
        <v>49.73506560314425</v>
      </c>
      <c r="J11" s="6">
        <f>[1]Sheet1!AA11</f>
        <v>2232.3004564939902</v>
      </c>
      <c r="K11" s="8">
        <f t="shared" ref="K11" si="19">+J11/J$5*100</f>
        <v>28.939670812676788</v>
      </c>
      <c r="L11" s="6">
        <f>[1]Sheet1!AC11</f>
        <v>86265.378243004074</v>
      </c>
      <c r="M11" s="8">
        <f t="shared" ref="M11" si="20">+L11/L$5*100</f>
        <v>16.825302796519004</v>
      </c>
      <c r="N11" s="6">
        <f>[1]Sheet1!AE11</f>
        <v>22376.948376564804</v>
      </c>
      <c r="O11" s="8">
        <f t="shared" ref="O11" si="21">+N11/N$5*100</f>
        <v>19.457724919023661</v>
      </c>
      <c r="P11" s="6">
        <f>[1]Sheet1!AG11</f>
        <v>32759.622766962813</v>
      </c>
      <c r="Q11" s="8">
        <f t="shared" ref="Q11" si="22">+P11/P$5*100</f>
        <v>27.786629946305485</v>
      </c>
      <c r="R11" s="6">
        <f>[1]Sheet1!AI11</f>
        <v>3065.0721601908272</v>
      </c>
      <c r="S11" s="8">
        <f t="shared" ref="S11" si="23">+R11/R$5*100</f>
        <v>21.553348163117288</v>
      </c>
      <c r="T11" s="6">
        <f t="shared" si="9"/>
        <v>20588.005677731591</v>
      </c>
      <c r="U11" s="8">
        <f t="shared" ref="U11" si="24">+T11/T$5*100</f>
        <v>16.557061455923758</v>
      </c>
      <c r="W11" s="24">
        <f>Cuadro01!B11</f>
        <v>857776.15304168849</v>
      </c>
      <c r="X11">
        <v>837188.1473639569</v>
      </c>
      <c r="Y11" s="25">
        <f t="shared" si="1"/>
        <v>20588.005677731591</v>
      </c>
    </row>
    <row r="12" spans="1:25" x14ac:dyDescent="0.2">
      <c r="A12" s="7" t="s">
        <v>36</v>
      </c>
      <c r="B12" s="6">
        <f t="shared" si="2"/>
        <v>1003453.3895615959</v>
      </c>
      <c r="C12" s="8">
        <f>+B12/B5*100</f>
        <v>43.707987473401452</v>
      </c>
      <c r="D12" s="6">
        <f>[1]Sheet1!U12</f>
        <v>39210.573625725192</v>
      </c>
      <c r="E12" s="8">
        <f t="shared" si="0"/>
        <v>4.6543001288429018</v>
      </c>
      <c r="F12" s="6">
        <f>[1]Sheet1!W12</f>
        <v>276160.4916650533</v>
      </c>
      <c r="G12" s="8">
        <f t="shared" si="0"/>
        <v>51.698601576687551</v>
      </c>
      <c r="H12" s="6">
        <f>[1]Sheet1!Y12</f>
        <v>6745.9051399097189</v>
      </c>
      <c r="I12" s="8">
        <f t="shared" ref="I12" si="25">+H12/H$5*100</f>
        <v>24.722159690228061</v>
      </c>
      <c r="J12" s="6">
        <f>[1]Sheet1!AA12</f>
        <v>3794.5716411992157</v>
      </c>
      <c r="K12" s="8">
        <f t="shared" ref="K12" si="26">+J12/J$5*100</f>
        <v>49.193043818077825</v>
      </c>
      <c r="L12" s="6">
        <f>[1]Sheet1!AC12</f>
        <v>416559.64238943136</v>
      </c>
      <c r="M12" s="8">
        <f t="shared" ref="M12" si="27">+L12/L$5*100</f>
        <v>81.246292067121942</v>
      </c>
      <c r="N12" s="6">
        <f>[1]Sheet1!AE12</f>
        <v>83902.19517762732</v>
      </c>
      <c r="O12" s="8">
        <f t="shared" ref="O12" si="28">+N12/N$5*100</f>
        <v>72.956589361320511</v>
      </c>
      <c r="P12" s="6">
        <f>[1]Sheet1!AG12</f>
        <v>71675.242111540763</v>
      </c>
      <c r="Q12" s="8">
        <f t="shared" ref="Q12" si="29">+P12/P$5*100</f>
        <v>60.794760764880429</v>
      </c>
      <c r="R12" s="6">
        <f>[1]Sheet1!AI12</f>
        <v>5059.4288549322882</v>
      </c>
      <c r="S12" s="8">
        <f t="shared" ref="S12" si="30">+R12/R$5*100</f>
        <v>35.577508755972744</v>
      </c>
      <c r="T12" s="6">
        <f t="shared" si="9"/>
        <v>100345.33895617665</v>
      </c>
      <c r="U12" s="8">
        <f t="shared" ref="U12" si="31">+T12/T$5*100</f>
        <v>80.698634434026189</v>
      </c>
      <c r="W12" s="24">
        <f>Cuadro01!B12</f>
        <v>1003453.3895615959</v>
      </c>
      <c r="X12">
        <v>903108.05060541921</v>
      </c>
      <c r="Y12" s="25">
        <f t="shared" si="1"/>
        <v>100345.33895617665</v>
      </c>
    </row>
    <row r="13" spans="1:25" x14ac:dyDescent="0.2">
      <c r="A13" s="2"/>
      <c r="B13" s="6"/>
      <c r="C13" s="2"/>
      <c r="D13" s="6"/>
      <c r="E13" s="2"/>
      <c r="F13" s="6"/>
      <c r="G13" s="2"/>
      <c r="H13" s="6"/>
      <c r="I13" s="2"/>
      <c r="J13" s="6"/>
      <c r="K13" s="2"/>
      <c r="L13" s="6"/>
      <c r="M13" s="2"/>
      <c r="N13" s="6"/>
      <c r="O13" s="2"/>
      <c r="P13" s="6"/>
      <c r="Q13" s="2"/>
      <c r="R13" s="6"/>
      <c r="S13" s="2"/>
      <c r="T13" s="2"/>
      <c r="U13" s="2"/>
      <c r="W13" s="24"/>
      <c r="Y13" s="25">
        <f t="shared" si="1"/>
        <v>0</v>
      </c>
    </row>
    <row r="14" spans="1:25" x14ac:dyDescent="0.2">
      <c r="A14" s="3" t="s">
        <v>44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W14" s="24"/>
      <c r="Y14" s="25">
        <f t="shared" si="1"/>
        <v>0</v>
      </c>
    </row>
    <row r="15" spans="1:25" x14ac:dyDescent="0.2">
      <c r="A15" s="7" t="s">
        <v>37</v>
      </c>
      <c r="B15" s="6">
        <f t="shared" ref="B15:B19" si="32">+D15+F15+H15+J15+L15+N15+P15+R15+T15</f>
        <v>269922.09661191393</v>
      </c>
      <c r="C15" s="8">
        <f>+B15/B$5*100</f>
        <v>11.7571495998057</v>
      </c>
      <c r="D15" s="6">
        <f>[1]Sheet1!U13</f>
        <v>35938.825946355151</v>
      </c>
      <c r="E15" s="8">
        <f>+D15/D$5*100</f>
        <v>4.2659432588061188</v>
      </c>
      <c r="F15" s="6">
        <f>[1]Sheet1!W13</f>
        <v>59787.025563903262</v>
      </c>
      <c r="G15" s="8">
        <f>+F15/F$5*100</f>
        <v>11.192425083861504</v>
      </c>
      <c r="H15" s="6">
        <f>[1]Sheet1!Y13</f>
        <v>5443.5683930184705</v>
      </c>
      <c r="I15" s="8">
        <f>+H15/H$5*100</f>
        <v>19.94940105230739</v>
      </c>
      <c r="J15" s="6">
        <f>[1]Sheet1!AA13</f>
        <v>1405.492304811668</v>
      </c>
      <c r="K15" s="8">
        <f>+J15/J$5*100</f>
        <v>18.220882638210199</v>
      </c>
      <c r="L15" s="6">
        <f>[1]Sheet1!AC13</f>
        <v>98657.921459788296</v>
      </c>
      <c r="M15" s="8">
        <f>+L15/L$5*100</f>
        <v>19.242359283004088</v>
      </c>
      <c r="N15" s="6">
        <f>[1]Sheet1!AE13</f>
        <v>15350.520011758528</v>
      </c>
      <c r="O15" s="8">
        <f>+N15/N$5*100</f>
        <v>13.347941404985184</v>
      </c>
      <c r="P15" s="6">
        <f>[1]Sheet1!AG13</f>
        <v>24849.235314834317</v>
      </c>
      <c r="Q15" s="8">
        <f>+P15/P$5*100</f>
        <v>21.077059130189184</v>
      </c>
      <c r="R15" s="6">
        <f>[1]Sheet1!AI13</f>
        <v>2612.1409350548265</v>
      </c>
      <c r="S15" s="8">
        <f>+R15/R$5*100</f>
        <v>18.368371144926726</v>
      </c>
      <c r="T15" s="6">
        <f t="shared" ref="T15:T19" si="33">+W15-X15</f>
        <v>25877.366682389431</v>
      </c>
      <c r="U15" s="8">
        <f>+T15/T$5*100</f>
        <v>20.810813693393303</v>
      </c>
      <c r="W15" s="24">
        <f>Cuadro01!B15</f>
        <v>269922.09661191393</v>
      </c>
      <c r="X15">
        <v>244044.7299295245</v>
      </c>
      <c r="Y15" s="25">
        <f t="shared" si="1"/>
        <v>25877.366682389431</v>
      </c>
    </row>
    <row r="16" spans="1:25" x14ac:dyDescent="0.2">
      <c r="A16" s="7" t="s">
        <v>38</v>
      </c>
      <c r="B16" s="6">
        <f t="shared" si="32"/>
        <v>1353032.4341453866</v>
      </c>
      <c r="C16" s="8">
        <f t="shared" ref="C16:E19" si="34">+B16/B$5*100</f>
        <v>58.934799860080879</v>
      </c>
      <c r="D16" s="6">
        <f>[1]Sheet1!U14</f>
        <v>376635.48793406168</v>
      </c>
      <c r="E16" s="8">
        <f t="shared" si="34"/>
        <v>44.706680824180147</v>
      </c>
      <c r="F16" s="6">
        <f>[1]Sheet1!W14</f>
        <v>335320.98975649261</v>
      </c>
      <c r="G16" s="8">
        <f t="shared" ref="G16" si="35">+F16/F$5*100</f>
        <v>62.773737637849003</v>
      </c>
      <c r="H16" s="6">
        <f>[1]Sheet1!Y14</f>
        <v>16094.823838179251</v>
      </c>
      <c r="I16" s="8">
        <f t="shared" ref="I16" si="36">+H16/H$5*100</f>
        <v>58.983753382408501</v>
      </c>
      <c r="J16" s="6">
        <f>[1]Sheet1!AA14</f>
        <v>5324.2690462830878</v>
      </c>
      <c r="K16" s="8">
        <f t="shared" ref="K16" si="37">+J16/J$5*100</f>
        <v>69.024128481143805</v>
      </c>
      <c r="L16" s="6">
        <f>[1]Sheet1!AC14</f>
        <v>362056.60217701859</v>
      </c>
      <c r="M16" s="8">
        <f t="shared" ref="M16" si="38">+L16/L$5*100</f>
        <v>70.615953760119098</v>
      </c>
      <c r="N16" s="6">
        <f>[1]Sheet1!AE14</f>
        <v>80577.304938398578</v>
      </c>
      <c r="O16" s="8">
        <f t="shared" ref="O16" si="39">+N16/N$5*100</f>
        <v>70.065453422131668</v>
      </c>
      <c r="P16" s="6">
        <f>[1]Sheet1!AG14</f>
        <v>82314.439684862198</v>
      </c>
      <c r="Q16" s="8">
        <f t="shared" ref="Q16" si="40">+P16/P$5*100</f>
        <v>69.818901488309209</v>
      </c>
      <c r="R16" s="6">
        <f>[1]Sheet1!AI14</f>
        <v>7095.2001226929187</v>
      </c>
      <c r="S16" s="8">
        <f t="shared" ref="S16" si="41">+R16/R$5*100</f>
        <v>49.892893393371871</v>
      </c>
      <c r="T16" s="6">
        <f t="shared" si="33"/>
        <v>87613.31664739782</v>
      </c>
      <c r="U16" s="8">
        <f t="shared" ref="U16" si="42">+T16/T$5*100</f>
        <v>70.459426269601877</v>
      </c>
      <c r="W16" s="24">
        <f>Cuadro01!B16</f>
        <v>1353032.4341453866</v>
      </c>
      <c r="X16">
        <v>1265419.1174979887</v>
      </c>
      <c r="Y16" s="25">
        <f t="shared" si="1"/>
        <v>87613.31664739782</v>
      </c>
    </row>
    <row r="17" spans="1:25" x14ac:dyDescent="0.2">
      <c r="A17" s="7" t="s">
        <v>39</v>
      </c>
      <c r="B17" s="6">
        <f t="shared" si="32"/>
        <v>448406.90754081518</v>
      </c>
      <c r="C17" s="8">
        <f t="shared" si="34"/>
        <v>19.531513572686549</v>
      </c>
      <c r="D17" s="6">
        <f>[1]Sheet1!U15</f>
        <v>274724.98590363644</v>
      </c>
      <c r="E17" s="8">
        <f t="shared" si="34"/>
        <v>32.609891135302433</v>
      </c>
      <c r="F17" s="6">
        <f>[1]Sheet1!W15</f>
        <v>96272.277179591372</v>
      </c>
      <c r="G17" s="8">
        <f t="shared" ref="G17" si="43">+F17/F$5*100</f>
        <v>18.022643538833023</v>
      </c>
      <c r="H17" s="6">
        <f>[1]Sheet1!Y15</f>
        <v>4905.2459528028567</v>
      </c>
      <c r="I17" s="8">
        <f t="shared" ref="I17" si="44">+H17/H$5*100</f>
        <v>17.976575604005614</v>
      </c>
      <c r="J17" s="6">
        <f>[1]Sheet1!AA15</f>
        <v>983.87323356731054</v>
      </c>
      <c r="K17" s="8">
        <f t="shared" ref="K17" si="45">+J17/J$5*100</f>
        <v>12.754988880645996</v>
      </c>
      <c r="L17" s="6">
        <f>[1]Sheet1!AC15</f>
        <v>37198.53002451011</v>
      </c>
      <c r="M17" s="8">
        <f t="shared" ref="M17" si="46">+L17/L$5*100</f>
        <v>7.2552458934884836</v>
      </c>
      <c r="N17" s="6">
        <f>[1]Sheet1!AE15</f>
        <v>15280.505699070067</v>
      </c>
      <c r="O17" s="8">
        <f t="shared" ref="O17" si="47">+N17/N$5*100</f>
        <v>13.287060930411029</v>
      </c>
      <c r="P17" s="6">
        <f>[1]Sheet1!AG15</f>
        <v>8211.551784319643</v>
      </c>
      <c r="Q17" s="8">
        <f t="shared" ref="Q17" si="48">+P17/P$5*100</f>
        <v>6.9650176480639754</v>
      </c>
      <c r="R17" s="6">
        <f>[1]Sheet1!AI15</f>
        <v>4091.9030844359941</v>
      </c>
      <c r="S17" s="8">
        <f t="shared" ref="S17" si="49">+R17/R$5*100</f>
        <v>28.773943065370329</v>
      </c>
      <c r="T17" s="6">
        <f t="shared" si="33"/>
        <v>6738.0346788814641</v>
      </c>
      <c r="U17" s="8">
        <f t="shared" ref="U17" si="50">+T17/T$5*100</f>
        <v>5.4187887849211984</v>
      </c>
      <c r="W17" s="24">
        <f>Cuadro01!B17</f>
        <v>448406.90754081518</v>
      </c>
      <c r="X17">
        <v>441668.87286193372</v>
      </c>
      <c r="Y17" s="25">
        <f t="shared" si="1"/>
        <v>6738.0346788814641</v>
      </c>
    </row>
    <row r="18" spans="1:25" x14ac:dyDescent="0.2">
      <c r="A18" s="7" t="s">
        <v>40</v>
      </c>
      <c r="B18" s="6">
        <f t="shared" si="32"/>
        <v>176592.19385130829</v>
      </c>
      <c r="C18" s="8">
        <f t="shared" si="34"/>
        <v>7.6919261791777247</v>
      </c>
      <c r="D18" s="6">
        <f>[1]Sheet1!U16</f>
        <v>136157.78467253549</v>
      </c>
      <c r="E18" s="8">
        <f t="shared" si="34"/>
        <v>16.161946540067365</v>
      </c>
      <c r="F18" s="6">
        <f>[1]Sheet1!W16</f>
        <v>33635.569938635956</v>
      </c>
      <c r="G18" s="8">
        <f t="shared" ref="G18" si="51">+F18/F$5*100</f>
        <v>6.2967440366937897</v>
      </c>
      <c r="H18" s="6">
        <f>[1]Sheet1!Y16</f>
        <v>0</v>
      </c>
      <c r="I18" s="8">
        <f t="shared" ref="I18" si="52">+H18/H$5*100</f>
        <v>0</v>
      </c>
      <c r="J18" s="6">
        <f>[1]Sheet1!AA16</f>
        <v>0</v>
      </c>
      <c r="K18" s="8">
        <f t="shared" ref="K18" si="53">+J18/J$5*100</f>
        <v>0</v>
      </c>
      <c r="L18" s="6">
        <f>[1]Sheet1!AC16</f>
        <v>4368.2628029939115</v>
      </c>
      <c r="M18" s="8">
        <f t="shared" ref="M18" si="54">+L18/L$5*100</f>
        <v>0.85199121422856405</v>
      </c>
      <c r="N18" s="6">
        <f>[1]Sheet1!AE16</f>
        <v>1264.8572137330721</v>
      </c>
      <c r="O18" s="8">
        <f t="shared" ref="O18" si="55">+N18/N$5*100</f>
        <v>1.0998480808239246</v>
      </c>
      <c r="P18" s="6">
        <f>[1]Sheet1!AG16</f>
        <v>0</v>
      </c>
      <c r="Q18" s="8">
        <f t="shared" ref="Q18" si="56">+P18/P$5*100</f>
        <v>0</v>
      </c>
      <c r="R18" s="6">
        <f>[1]Sheet1!AI16</f>
        <v>0</v>
      </c>
      <c r="S18" s="8">
        <f t="shared" ref="S18" si="57">+R18/R$5*100</f>
        <v>0</v>
      </c>
      <c r="T18" s="6">
        <f t="shared" si="33"/>
        <v>1165.719223409862</v>
      </c>
      <c r="U18" s="8">
        <f t="shared" ref="U18" si="58">+T18/T$5*100</f>
        <v>0.93748200405953042</v>
      </c>
      <c r="W18" s="24">
        <f>Cuadro01!B18</f>
        <v>176592.19385130829</v>
      </c>
      <c r="X18">
        <v>175426.47462789842</v>
      </c>
      <c r="Y18" s="25">
        <f t="shared" si="1"/>
        <v>1165.719223409862</v>
      </c>
    </row>
    <row r="19" spans="1:25" x14ac:dyDescent="0.2">
      <c r="A19" s="7" t="s">
        <v>41</v>
      </c>
      <c r="B19" s="6">
        <f t="shared" si="32"/>
        <v>47858.752651585266</v>
      </c>
      <c r="C19" s="8">
        <f t="shared" si="34"/>
        <v>2.0846107882519678</v>
      </c>
      <c r="D19" s="6">
        <f>[1]Sheet1!U17</f>
        <v>19001.986516012003</v>
      </c>
      <c r="E19" s="8">
        <f t="shared" si="34"/>
        <v>2.2555382416471863</v>
      </c>
      <c r="F19" s="6">
        <f>[1]Sheet1!W17</f>
        <v>9158.1446772321797</v>
      </c>
      <c r="G19" s="8">
        <f t="shared" ref="G19" si="59">+F19/F$5*100</f>
        <v>1.7144497027624703</v>
      </c>
      <c r="H19" s="6">
        <f>[1]Sheet1!Y17</f>
        <v>843.23814248871474</v>
      </c>
      <c r="I19" s="8">
        <f t="shared" ref="I19" si="60">+H19/H$5*100</f>
        <v>3.0902699612785072</v>
      </c>
      <c r="J19" s="6">
        <f>[1]Sheet1!AA17</f>
        <v>0</v>
      </c>
      <c r="K19" s="8">
        <f t="shared" ref="K19" si="61">+J19/J$5*100</f>
        <v>0</v>
      </c>
      <c r="L19" s="6">
        <f>[1]Sheet1!AC17</f>
        <v>10430.872351993003</v>
      </c>
      <c r="M19" s="8">
        <f t="shared" ref="M19" si="62">+L19/L$5*100</f>
        <v>2.0344498491589644</v>
      </c>
      <c r="N19" s="6">
        <f>[1]Sheet1!AE17</f>
        <v>2529.7144274661441</v>
      </c>
      <c r="O19" s="8">
        <f t="shared" ref="O19" si="63">+N19/N$5*100</f>
        <v>2.1996961616478492</v>
      </c>
      <c r="P19" s="6">
        <f>[1]Sheet1!AG17</f>
        <v>2521.8439664383918</v>
      </c>
      <c r="Q19" s="8">
        <f t="shared" ref="Q19" si="64">+P19/P$5*100</f>
        <v>2.1390217334374828</v>
      </c>
      <c r="R19" s="6">
        <f>[1]Sheet1!AI17</f>
        <v>421.61907124435737</v>
      </c>
      <c r="S19" s="8">
        <f t="shared" ref="S19" si="65">+R19/R$5*100</f>
        <v>2.9647923963310618</v>
      </c>
      <c r="T19" s="6">
        <f t="shared" si="33"/>
        <v>2951.3334987104827</v>
      </c>
      <c r="U19" s="8">
        <f t="shared" ref="U19" si="66">+T19/T$5*100</f>
        <v>2.3734892480591152</v>
      </c>
      <c r="W19" s="24">
        <f>Cuadro01!B19</f>
        <v>47858.752651585266</v>
      </c>
      <c r="X19">
        <v>44907.419152874783</v>
      </c>
      <c r="Y19" s="25">
        <f t="shared" si="1"/>
        <v>2951.3334987104827</v>
      </c>
    </row>
    <row r="20" spans="1:25" x14ac:dyDescent="0.2">
      <c r="A20" s="2"/>
      <c r="B20" s="6"/>
      <c r="C20" s="2"/>
      <c r="D20" s="6"/>
      <c r="E20" s="2"/>
      <c r="F20" s="6"/>
      <c r="G20" s="2"/>
      <c r="H20" s="6"/>
      <c r="I20" s="2"/>
      <c r="J20" s="6"/>
      <c r="K20" s="2"/>
      <c r="L20" s="6"/>
      <c r="M20" s="2"/>
      <c r="N20" s="6"/>
      <c r="O20" s="2"/>
      <c r="P20" s="6"/>
      <c r="Q20" s="2"/>
      <c r="R20" s="6"/>
      <c r="S20" s="2"/>
      <c r="T20" s="6"/>
      <c r="U20" s="2"/>
      <c r="W20" s="24"/>
      <c r="Y20" s="25">
        <f t="shared" si="1"/>
        <v>0</v>
      </c>
    </row>
    <row r="21" spans="1:25" x14ac:dyDescent="0.2">
      <c r="A21" s="1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W21" s="24"/>
      <c r="Y21" s="25">
        <f t="shared" si="1"/>
        <v>0</v>
      </c>
    </row>
    <row r="22" spans="1:25" x14ac:dyDescent="0.2">
      <c r="A22" s="7" t="s">
        <v>42</v>
      </c>
      <c r="B22" s="6">
        <f t="shared" ref="B22:B23" si="67">+D22+F22+H22+J22+L22+N22+P22+R22+T22</f>
        <v>1440682.5191542383</v>
      </c>
      <c r="C22" s="8">
        <f t="shared" ref="C22:E23" si="68">+B22/B$5*100</f>
        <v>62.752624242818989</v>
      </c>
      <c r="D22" s="6">
        <f>[1]Sheet1!U18</f>
        <v>487650.7719140203</v>
      </c>
      <c r="E22" s="8">
        <f t="shared" si="68"/>
        <v>57.884209300643398</v>
      </c>
      <c r="F22" s="6">
        <f>[1]Sheet1!W18</f>
        <v>336426.92291577859</v>
      </c>
      <c r="G22" s="8">
        <f t="shared" ref="G22" si="69">+F22/F$5*100</f>
        <v>62.980773761762478</v>
      </c>
      <c r="H22" s="6">
        <f>[1]Sheet1!Y18</f>
        <v>15809.215596405644</v>
      </c>
      <c r="I22" s="8">
        <f t="shared" ref="I22" si="70">+H22/H$5*100</f>
        <v>57.937066182465614</v>
      </c>
      <c r="J22" s="6">
        <f>[1]Sheet1!AA18</f>
        <v>3654.2227521120499</v>
      </c>
      <c r="K22" s="8">
        <f t="shared" ref="K22" si="71">+J22/J$5*100</f>
        <v>47.373552791548803</v>
      </c>
      <c r="L22" s="6">
        <f>[1]Sheet1!AC18</f>
        <v>348563.33617033309</v>
      </c>
      <c r="M22" s="8">
        <f t="shared" ref="M22" si="72">+L22/L$5*100</f>
        <v>67.984210981029477</v>
      </c>
      <c r="N22" s="6">
        <f>[1]Sheet1!AE18</f>
        <v>74069.916117220127</v>
      </c>
      <c r="O22" s="8">
        <f t="shared" ref="O22" si="73">+N22/N$5*100</f>
        <v>64.40699725139541</v>
      </c>
      <c r="P22" s="6">
        <f>[1]Sheet1!AG18</f>
        <v>79804.032717895505</v>
      </c>
      <c r="Q22" s="8">
        <f t="shared" ref="Q22" si="74">+P22/P$5*100</f>
        <v>67.68958058916634</v>
      </c>
      <c r="R22" s="6">
        <f>[1]Sheet1!AI18</f>
        <v>10564.044483551923</v>
      </c>
      <c r="S22" s="8">
        <f t="shared" ref="S22" si="75">+R22/R$5*100</f>
        <v>74.285536152100732</v>
      </c>
      <c r="T22" s="6">
        <f t="shared" ref="T22:T23" si="76">+W22-X22</f>
        <v>84140.056486920919</v>
      </c>
      <c r="U22" s="8">
        <f t="shared" ref="U22" si="77">+T22/T$5*100</f>
        <v>67.666198852162978</v>
      </c>
      <c r="W22" s="24">
        <f>Cuadro01!B22</f>
        <v>1440682.5191542383</v>
      </c>
      <c r="X22">
        <v>1356542.4626673174</v>
      </c>
      <c r="Y22" s="25">
        <f t="shared" si="1"/>
        <v>84140.056486920919</v>
      </c>
    </row>
    <row r="23" spans="1:25" x14ac:dyDescent="0.2">
      <c r="A23" s="7" t="s">
        <v>43</v>
      </c>
      <c r="B23" s="6">
        <f t="shared" si="67"/>
        <v>855129.86564675928</v>
      </c>
      <c r="C23" s="8">
        <f t="shared" si="68"/>
        <v>37.24737575718332</v>
      </c>
      <c r="D23" s="6">
        <f>[1]Sheet1!U19</f>
        <v>354808.29905857984</v>
      </c>
      <c r="E23" s="8">
        <f t="shared" si="68"/>
        <v>42.115790699359778</v>
      </c>
      <c r="F23" s="6">
        <f>[1]Sheet1!W19</f>
        <v>197747.08420007609</v>
      </c>
      <c r="G23" s="8">
        <f t="shared" ref="G23" si="78">+F23/F$5*100</f>
        <v>37.019226238237181</v>
      </c>
      <c r="H23" s="6">
        <f>[1]Sheet1!Y19</f>
        <v>11477.660730083646</v>
      </c>
      <c r="I23" s="8">
        <f t="shared" ref="I23" si="79">+H23/H$5*100</f>
        <v>42.062933817534379</v>
      </c>
      <c r="J23" s="6">
        <f>[1]Sheet1!AA19</f>
        <v>4059.4118325500153</v>
      </c>
      <c r="K23" s="8">
        <f t="shared" ref="K23" si="80">+J23/J$5*100</f>
        <v>52.626447208451189</v>
      </c>
      <c r="L23" s="6">
        <f>[1]Sheet1!AC19</f>
        <v>164148.85264596934</v>
      </c>
      <c r="M23" s="8">
        <f t="shared" ref="M23" si="81">+L23/L$5*100</f>
        <v>32.015789018969429</v>
      </c>
      <c r="N23" s="6">
        <f>[1]Sheet1!AE19</f>
        <v>40932.986173206169</v>
      </c>
      <c r="O23" s="8">
        <f t="shared" ref="O23" si="82">+N23/N$5*100</f>
        <v>35.593002748604171</v>
      </c>
      <c r="P23" s="6">
        <f>[1]Sheet1!AG19</f>
        <v>38093.038032558987</v>
      </c>
      <c r="Q23" s="8">
        <f t="shared" ref="Q23" si="83">+P23/P$5*100</f>
        <v>32.310419410833468</v>
      </c>
      <c r="R23" s="6">
        <f>[1]Sheet1!AI19</f>
        <v>3656.8187298761763</v>
      </c>
      <c r="S23" s="8">
        <f t="shared" ref="S23" si="84">+R23/R$5*100</f>
        <v>25.714463847899282</v>
      </c>
      <c r="T23" s="6">
        <f t="shared" si="76"/>
        <v>40205.714243859169</v>
      </c>
      <c r="U23" s="8">
        <f t="shared" ref="U23" si="85">+T23/T$5*100</f>
        <v>32.33380114786484</v>
      </c>
      <c r="W23" s="24">
        <f>Cuadro01!B23</f>
        <v>855129.86564675928</v>
      </c>
      <c r="X23">
        <v>814924.15140290011</v>
      </c>
      <c r="Y23" s="25">
        <f t="shared" si="1"/>
        <v>40205.714243859169</v>
      </c>
    </row>
    <row r="24" spans="1:25" x14ac:dyDescent="0.2">
      <c r="A24" s="22"/>
      <c r="B24" s="10"/>
      <c r="C24" s="22"/>
      <c r="D24" s="10"/>
      <c r="E24" s="22"/>
      <c r="F24" s="10"/>
      <c r="G24" s="22"/>
      <c r="H24" s="10"/>
      <c r="I24" s="22"/>
      <c r="J24" s="10"/>
      <c r="K24" s="22"/>
      <c r="L24" s="10"/>
      <c r="M24" s="22"/>
      <c r="N24" s="10"/>
      <c r="O24" s="22"/>
      <c r="P24" s="10"/>
      <c r="Q24" s="22"/>
      <c r="R24" s="10"/>
      <c r="S24" s="22"/>
      <c r="T24" s="10"/>
      <c r="U24" s="22"/>
      <c r="W24" s="24"/>
    </row>
    <row r="25" spans="1:25" x14ac:dyDescent="0.2">
      <c r="A25" s="1" t="str">
        <f>Cuadro01!A25</f>
        <v>Fuente: Instituto Nacional de Estadística (INE). LXXIII Encuesta Permanente de Hogares de Propósitos Múltiples, Otubre 2021</v>
      </c>
      <c r="B25" s="15"/>
      <c r="C25" s="16"/>
      <c r="D25" s="15"/>
      <c r="E25" s="17"/>
      <c r="F25" s="15"/>
      <c r="G25" s="17"/>
      <c r="H25" s="15"/>
      <c r="I25" s="17"/>
      <c r="J25" s="15"/>
      <c r="K25" s="17"/>
      <c r="L25" s="15"/>
      <c r="M25" s="17"/>
      <c r="N25" s="15"/>
      <c r="O25" s="17"/>
      <c r="P25" s="15"/>
      <c r="Q25" s="17"/>
      <c r="R25" s="15"/>
      <c r="S25" s="17"/>
      <c r="T25" s="17"/>
      <c r="U25" s="17"/>
      <c r="W25" s="24"/>
    </row>
    <row r="26" spans="1:25" x14ac:dyDescent="0.2">
      <c r="A26" s="13" t="s">
        <v>25</v>
      </c>
      <c r="W26" s="23"/>
    </row>
    <row r="27" spans="1:25" x14ac:dyDescent="0.2">
      <c r="A27" s="13" t="s">
        <v>26</v>
      </c>
      <c r="W27" s="23"/>
    </row>
    <row r="28" spans="1:25" x14ac:dyDescent="0.2">
      <c r="W28" s="23"/>
    </row>
    <row r="29" spans="1:25" x14ac:dyDescent="0.2">
      <c r="W29" s="23"/>
    </row>
    <row r="30" spans="1:25" x14ac:dyDescent="0.2">
      <c r="W30" s="23"/>
    </row>
  </sheetData>
  <mergeCells count="12">
    <mergeCell ref="A1:W1"/>
    <mergeCell ref="P3:Q3"/>
    <mergeCell ref="R3:S3"/>
    <mergeCell ref="F3:G3"/>
    <mergeCell ref="H3:I3"/>
    <mergeCell ref="J3:K3"/>
    <mergeCell ref="L3:M3"/>
    <mergeCell ref="B3:C3"/>
    <mergeCell ref="D3:E3"/>
    <mergeCell ref="A3:A4"/>
    <mergeCell ref="N3:O3"/>
    <mergeCell ref="T3:U3"/>
  </mergeCells>
  <phoneticPr fontId="2" type="noConversion"/>
  <printOptions horizontalCentered="1" verticalCentered="1"/>
  <pageMargins left="0.54" right="0" top="0" bottom="0" header="0" footer="0"/>
  <pageSetup paperSize="9" scale="71" orientation="landscape" r:id="rId1"/>
  <headerFooter alignWithMargins="0">
    <oddFooter>&amp;L&amp;Z&amp;F+&amp;F+&amp;A&amp;R&amp;D+&amp;T</oddFooter>
  </headerFooter>
  <ignoredErrors>
    <ignoredError sqref="F6:S7 G5 I5 K5 M5 O5 Q5 S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S27"/>
  <sheetViews>
    <sheetView workbookViewId="0">
      <selection activeCell="U14" sqref="U14"/>
    </sheetView>
  </sheetViews>
  <sheetFormatPr baseColWidth="10" defaultRowHeight="12.75" x14ac:dyDescent="0.2"/>
  <cols>
    <col min="1" max="1" width="19.28515625" customWidth="1"/>
    <col min="2" max="2" width="9" bestFit="1" customWidth="1"/>
    <col min="3" max="3" width="6.5703125" bestFit="1" customWidth="1"/>
    <col min="4" max="4" width="9" bestFit="1" customWidth="1"/>
    <col min="5" max="5" width="6.5703125" bestFit="1" customWidth="1"/>
    <col min="6" max="6" width="9" bestFit="1" customWidth="1"/>
    <col min="7" max="7" width="8.140625" bestFit="1" customWidth="1"/>
    <col min="8" max="8" width="9" bestFit="1" customWidth="1"/>
    <col min="9" max="9" width="7.28515625" bestFit="1" customWidth="1"/>
    <col min="10" max="10" width="6.7109375" bestFit="1" customWidth="1"/>
    <col min="11" max="11" width="6.5703125" bestFit="1" customWidth="1"/>
    <col min="12" max="12" width="6.7109375" bestFit="1" customWidth="1"/>
    <col min="13" max="13" width="6.5703125" bestFit="1" customWidth="1"/>
    <col min="14" max="14" width="6.7109375" bestFit="1" customWidth="1"/>
    <col min="15" max="15" width="6.5703125" bestFit="1" customWidth="1"/>
    <col min="16" max="16" width="6.7109375" bestFit="1" customWidth="1"/>
    <col min="17" max="17" width="6.5703125" bestFit="1" customWidth="1"/>
    <col min="18" max="18" width="6.7109375" bestFit="1" customWidth="1"/>
    <col min="19" max="19" width="6.5703125" bestFit="1" customWidth="1"/>
  </cols>
  <sheetData>
    <row r="1" spans="1:19" ht="18" customHeight="1" x14ac:dyDescent="0.2">
      <c r="A1" s="32" t="s">
        <v>51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6.75" customHeight="1" x14ac:dyDescent="0.2">
      <c r="A3" s="33" t="s">
        <v>0</v>
      </c>
      <c r="B3" s="29" t="s">
        <v>1</v>
      </c>
      <c r="C3" s="29">
        <v>0</v>
      </c>
      <c r="D3" s="29" t="s">
        <v>5</v>
      </c>
      <c r="E3" s="29">
        <v>0</v>
      </c>
      <c r="F3" s="29" t="s">
        <v>19</v>
      </c>
      <c r="G3" s="29">
        <v>0</v>
      </c>
      <c r="H3" s="29" t="s">
        <v>20</v>
      </c>
      <c r="I3" s="29">
        <v>0</v>
      </c>
      <c r="J3" s="29" t="s">
        <v>21</v>
      </c>
      <c r="K3" s="29">
        <v>0</v>
      </c>
      <c r="L3" s="29" t="s">
        <v>22</v>
      </c>
      <c r="M3" s="29">
        <v>0</v>
      </c>
      <c r="N3" s="29" t="s">
        <v>23</v>
      </c>
      <c r="O3" s="29">
        <v>0</v>
      </c>
      <c r="P3" s="29" t="s">
        <v>24</v>
      </c>
      <c r="Q3" s="29">
        <v>0</v>
      </c>
      <c r="R3" s="29" t="s">
        <v>11</v>
      </c>
      <c r="S3" s="29">
        <v>0</v>
      </c>
    </row>
    <row r="4" spans="1:19" x14ac:dyDescent="0.2">
      <c r="A4" s="33"/>
      <c r="B4" s="4" t="s">
        <v>3</v>
      </c>
      <c r="C4" s="4" t="s">
        <v>4</v>
      </c>
      <c r="D4" s="4" t="s">
        <v>3</v>
      </c>
      <c r="E4" s="4" t="s">
        <v>4</v>
      </c>
      <c r="F4" s="4" t="s">
        <v>3</v>
      </c>
      <c r="G4" s="4" t="s">
        <v>4</v>
      </c>
      <c r="H4" s="4" t="s">
        <v>3</v>
      </c>
      <c r="I4" s="4" t="s">
        <v>4</v>
      </c>
      <c r="J4" s="4" t="s">
        <v>3</v>
      </c>
      <c r="K4" s="4" t="s">
        <v>4</v>
      </c>
      <c r="L4" s="4" t="s">
        <v>3</v>
      </c>
      <c r="M4" s="4" t="s">
        <v>4</v>
      </c>
      <c r="N4" s="4" t="s">
        <v>3</v>
      </c>
      <c r="O4" s="4" t="s">
        <v>4</v>
      </c>
      <c r="P4" s="4" t="s">
        <v>3</v>
      </c>
      <c r="Q4" s="4" t="s">
        <v>4</v>
      </c>
      <c r="R4" s="4" t="s">
        <v>3</v>
      </c>
      <c r="S4" s="4" t="s">
        <v>4</v>
      </c>
    </row>
    <row r="5" spans="1:19" x14ac:dyDescent="0.2">
      <c r="A5" s="3" t="s">
        <v>31</v>
      </c>
      <c r="B5" s="5">
        <f>+D5+F5+H5+J5+L5+N5+P5+R5</f>
        <v>2295812.3848009557</v>
      </c>
      <c r="C5" s="5">
        <f>[3]vivienda!AR5</f>
        <v>100</v>
      </c>
      <c r="D5" s="5">
        <f>[1]Sheet1!AK6</f>
        <v>2073689.0709031902</v>
      </c>
      <c r="E5" s="12">
        <f>+D5/$B$5*100</f>
        <v>90.324849043924672</v>
      </c>
      <c r="F5" s="5">
        <f>[1]Sheet1!AM6</f>
        <v>3372.9525699548585</v>
      </c>
      <c r="G5" s="12">
        <f>+F5/$B$5*100</f>
        <v>0.14691760495260547</v>
      </c>
      <c r="H5" s="5">
        <f>[1]Sheet1!AO6</f>
        <v>15599.905636041214</v>
      </c>
      <c r="I5" s="12">
        <f>+H5/$B$5*100</f>
        <v>0.67949392290580002</v>
      </c>
      <c r="J5" s="5">
        <f>[1]Sheet1!AQ6</f>
        <v>76313.051895228768</v>
      </c>
      <c r="K5" s="12">
        <f>+J5/$B$5*100</f>
        <v>3.3240108120527032</v>
      </c>
      <c r="L5" s="5">
        <f>[1]Sheet1!AS6</f>
        <v>37970.783521940284</v>
      </c>
      <c r="M5" s="12">
        <f>+L5/$B$5*100</f>
        <v>1.6539149180185433</v>
      </c>
      <c r="N5" s="5">
        <f>[1]Sheet1!AU6</f>
        <v>27306.101640559154</v>
      </c>
      <c r="O5" s="12">
        <f>+N5/$B$5*100</f>
        <v>1.1893873306605829</v>
      </c>
      <c r="P5" s="5">
        <f>[1]Sheet1!AW6</f>
        <v>22345.810775950922</v>
      </c>
      <c r="Q5" s="12">
        <f>+P5/$B$5*100</f>
        <v>0.97332913281101052</v>
      </c>
      <c r="R5" s="5">
        <f>[1]Sheet1!AY6</f>
        <v>39214.707858089598</v>
      </c>
      <c r="S5" s="12">
        <f>+R5/$B$5*100</f>
        <v>1.7080972346740548</v>
      </c>
    </row>
    <row r="6" spans="1:19" x14ac:dyDescent="0.2">
      <c r="A6" s="2"/>
      <c r="C6" s="2"/>
      <c r="D6" s="5"/>
      <c r="E6" s="2"/>
      <c r="F6" s="6"/>
      <c r="G6" s="2"/>
      <c r="H6" s="6"/>
      <c r="I6" s="2"/>
      <c r="J6" s="6"/>
      <c r="K6" s="2"/>
      <c r="L6" s="6"/>
      <c r="M6" s="2"/>
      <c r="N6" s="6"/>
      <c r="O6" s="2"/>
      <c r="P6" s="6"/>
      <c r="Q6" s="2"/>
      <c r="R6" s="6"/>
      <c r="S6" s="2"/>
    </row>
    <row r="7" spans="1:19" x14ac:dyDescent="0.2">
      <c r="A7" s="3" t="s">
        <v>2</v>
      </c>
      <c r="B7" s="6"/>
      <c r="C7" s="2"/>
      <c r="D7" s="6"/>
      <c r="E7" s="2"/>
      <c r="F7" s="6"/>
      <c r="G7" s="2"/>
      <c r="H7" s="6"/>
      <c r="I7" s="2"/>
      <c r="J7" s="6"/>
      <c r="K7" s="2"/>
      <c r="L7" s="6"/>
      <c r="M7" s="2"/>
      <c r="N7" s="6"/>
      <c r="O7" s="2"/>
      <c r="P7" s="6"/>
      <c r="Q7" s="2"/>
      <c r="R7" s="6"/>
      <c r="S7" s="2"/>
    </row>
    <row r="8" spans="1:19" x14ac:dyDescent="0.2">
      <c r="A8" s="7" t="s">
        <v>32</v>
      </c>
      <c r="B8" s="6">
        <f>+D8+F8+H8+J8+L8+N8+P8+R8</f>
        <v>1292358.995239438</v>
      </c>
      <c r="C8" s="8">
        <f>+B8/B$5*100</f>
        <v>56.292012526602178</v>
      </c>
      <c r="D8" s="6">
        <f>[1]Sheet1!AK7</f>
        <v>1283996.5504625624</v>
      </c>
      <c r="E8" s="8">
        <f>+D8/D$5*100</f>
        <v>61.918470250861709</v>
      </c>
      <c r="F8" s="6">
        <f>[1]Sheet1!AM7</f>
        <v>0</v>
      </c>
      <c r="G8" s="8">
        <f>+F8/F$5*100</f>
        <v>0</v>
      </c>
      <c r="H8" s="6">
        <f>[1]Sheet1!AO7</f>
        <v>0</v>
      </c>
      <c r="I8" s="8">
        <f>+H8/H$5*100</f>
        <v>0</v>
      </c>
      <c r="J8" s="6">
        <f>[1]Sheet1!AQ7</f>
        <v>0</v>
      </c>
      <c r="K8" s="8">
        <f>+J8/J$5*100</f>
        <v>0</v>
      </c>
      <c r="L8" s="6">
        <f>[1]Sheet1!AS7</f>
        <v>2976.4006086586537</v>
      </c>
      <c r="M8" s="8">
        <f>+L8/L$5*100</f>
        <v>7.8386599711297231</v>
      </c>
      <c r="N8" s="6">
        <f>[1]Sheet1!AU7</f>
        <v>744.10015216466343</v>
      </c>
      <c r="O8" s="8">
        <f>+N8/N$5*100</f>
        <v>2.7250325292110289</v>
      </c>
      <c r="P8" s="6">
        <f>[1]Sheet1!AW7</f>
        <v>0</v>
      </c>
      <c r="Q8" s="8">
        <f>+P8/P$5*100</f>
        <v>0</v>
      </c>
      <c r="R8" s="6">
        <f>[1]Sheet1!AY7</f>
        <v>4641.9440160523272</v>
      </c>
      <c r="S8" s="8">
        <f>+R8/R$5*100</f>
        <v>11.837252575871839</v>
      </c>
    </row>
    <row r="9" spans="1:19" x14ac:dyDescent="0.2">
      <c r="A9" s="9" t="s">
        <v>33</v>
      </c>
      <c r="B9" s="6">
        <f t="shared" ref="B9:B12" si="0">+D9+F9+H9+J9+L9+N9+P9+R9</f>
        <v>269265.13873659103</v>
      </c>
      <c r="C9" s="8">
        <f t="shared" ref="C9:E12" si="1">+B9/B$5*100</f>
        <v>11.728534113641695</v>
      </c>
      <c r="D9" s="6">
        <f>[1]Sheet1!AK9</f>
        <v>269265.13873659103</v>
      </c>
      <c r="E9" s="8">
        <f t="shared" si="1"/>
        <v>12.984836662099649</v>
      </c>
      <c r="F9" s="6">
        <f>[1]Sheet1!AM9</f>
        <v>0</v>
      </c>
      <c r="G9" s="8">
        <f t="shared" ref="G9" si="2">+F9/F$5*100</f>
        <v>0</v>
      </c>
      <c r="H9" s="6">
        <f>[1]Sheet1!AO9</f>
        <v>0</v>
      </c>
      <c r="I9" s="8">
        <f t="shared" ref="I9" si="3">+H9/H$5*100</f>
        <v>0</v>
      </c>
      <c r="J9" s="6">
        <f>[1]Sheet1!AQ9</f>
        <v>0</v>
      </c>
      <c r="K9" s="8">
        <f t="shared" ref="K9" si="4">+J9/J$5*100</f>
        <v>0</v>
      </c>
      <c r="L9" s="6">
        <f>[1]Sheet1!AS9</f>
        <v>0</v>
      </c>
      <c r="M9" s="8">
        <f t="shared" ref="M9" si="5">+L9/L$5*100</f>
        <v>0</v>
      </c>
      <c r="N9" s="6">
        <f>[1]Sheet1!AU9</f>
        <v>0</v>
      </c>
      <c r="O9" s="8">
        <f t="shared" ref="O9" si="6">+N9/N$5*100</f>
        <v>0</v>
      </c>
      <c r="P9" s="6">
        <f>[1]Sheet1!AW9</f>
        <v>0</v>
      </c>
      <c r="Q9" s="8">
        <f t="shared" ref="Q9" si="7">+P9/P$5*100</f>
        <v>0</v>
      </c>
      <c r="R9" s="6">
        <f>[1]Sheet1!AY9</f>
        <v>0</v>
      </c>
      <c r="S9" s="8">
        <f t="shared" ref="S9" si="8">+R9/R$5*100</f>
        <v>0</v>
      </c>
    </row>
    <row r="10" spans="1:19" x14ac:dyDescent="0.2">
      <c r="A10" s="9" t="s">
        <v>34</v>
      </c>
      <c r="B10" s="6">
        <f t="shared" si="0"/>
        <v>165317.70346117814</v>
      </c>
      <c r="C10" s="8">
        <f t="shared" si="1"/>
        <v>7.2008368173129709</v>
      </c>
      <c r="D10" s="6">
        <f>[1]Sheet1!AK10</f>
        <v>165317.70346117814</v>
      </c>
      <c r="E10" s="8">
        <f t="shared" si="1"/>
        <v>7.9721548317354261</v>
      </c>
      <c r="F10" s="6">
        <f>[1]Sheet1!AM10</f>
        <v>0</v>
      </c>
      <c r="G10" s="8">
        <f t="shared" ref="G10" si="9">+F10/F$5*100</f>
        <v>0</v>
      </c>
      <c r="H10" s="6">
        <f>[1]Sheet1!AO10</f>
        <v>0</v>
      </c>
      <c r="I10" s="8">
        <f t="shared" ref="I10" si="10">+H10/H$5*100</f>
        <v>0</v>
      </c>
      <c r="J10" s="6">
        <f>[1]Sheet1!AQ10</f>
        <v>0</v>
      </c>
      <c r="K10" s="8">
        <f t="shared" ref="K10" si="11">+J10/J$5*100</f>
        <v>0</v>
      </c>
      <c r="L10" s="6">
        <f>[1]Sheet1!AS10</f>
        <v>0</v>
      </c>
      <c r="M10" s="8">
        <f t="shared" ref="M10" si="12">+L10/L$5*100</f>
        <v>0</v>
      </c>
      <c r="N10" s="6">
        <f>[1]Sheet1!AU10</f>
        <v>0</v>
      </c>
      <c r="O10" s="8">
        <f t="shared" ref="O10" si="13">+N10/N$5*100</f>
        <v>0</v>
      </c>
      <c r="P10" s="6">
        <f>[1]Sheet1!AW10</f>
        <v>0</v>
      </c>
      <c r="Q10" s="8">
        <f t="shared" ref="Q10" si="14">+P10/P$5*100</f>
        <v>0</v>
      </c>
      <c r="R10" s="6">
        <f>[1]Sheet1!AY10</f>
        <v>0</v>
      </c>
      <c r="S10" s="8">
        <f t="shared" ref="S10" si="15">+R10/R$5*100</f>
        <v>0</v>
      </c>
    </row>
    <row r="11" spans="1:19" x14ac:dyDescent="0.2">
      <c r="A11" s="9" t="s">
        <v>35</v>
      </c>
      <c r="B11" s="6">
        <f t="shared" si="0"/>
        <v>857776.15304168942</v>
      </c>
      <c r="C11" s="8">
        <f t="shared" si="1"/>
        <v>37.362641595648405</v>
      </c>
      <c r="D11" s="6">
        <f>[1]Sheet1!AK11</f>
        <v>849413.70826481376</v>
      </c>
      <c r="E11" s="8">
        <f t="shared" si="1"/>
        <v>40.961478757027628</v>
      </c>
      <c r="F11" s="6">
        <f>[1]Sheet1!AM11</f>
        <v>0</v>
      </c>
      <c r="G11" s="8">
        <f t="shared" ref="G11" si="16">+F11/F$5*100</f>
        <v>0</v>
      </c>
      <c r="H11" s="6">
        <f>[1]Sheet1!AO11</f>
        <v>0</v>
      </c>
      <c r="I11" s="8">
        <f t="shared" ref="I11" si="17">+H11/H$5*100</f>
        <v>0</v>
      </c>
      <c r="J11" s="6">
        <f>[1]Sheet1!AQ11</f>
        <v>0</v>
      </c>
      <c r="K11" s="8">
        <f t="shared" ref="K11" si="18">+J11/J$5*100</f>
        <v>0</v>
      </c>
      <c r="L11" s="6">
        <f>[1]Sheet1!AS11</f>
        <v>2976.4006086586537</v>
      </c>
      <c r="M11" s="8">
        <f t="shared" ref="M11" si="19">+L11/L$5*100</f>
        <v>7.8386599711297231</v>
      </c>
      <c r="N11" s="6">
        <f>[1]Sheet1!AU11</f>
        <v>744.10015216466343</v>
      </c>
      <c r="O11" s="8">
        <f t="shared" ref="O11" si="20">+N11/N$5*100</f>
        <v>2.7250325292110289</v>
      </c>
      <c r="P11" s="6">
        <f>[1]Sheet1!AW11</f>
        <v>0</v>
      </c>
      <c r="Q11" s="8">
        <f t="shared" ref="Q11" si="21">+P11/P$5*100</f>
        <v>0</v>
      </c>
      <c r="R11" s="6">
        <f>[1]Sheet1!AY11</f>
        <v>4641.9440160523272</v>
      </c>
      <c r="S11" s="8">
        <f t="shared" ref="S11" si="22">+R11/R$5*100</f>
        <v>11.837252575871839</v>
      </c>
    </row>
    <row r="12" spans="1:19" x14ac:dyDescent="0.2">
      <c r="A12" s="7" t="s">
        <v>36</v>
      </c>
      <c r="B12" s="6">
        <f t="shared" si="0"/>
        <v>1003453.3895615956</v>
      </c>
      <c r="C12" s="8">
        <f t="shared" si="1"/>
        <v>43.707987473401225</v>
      </c>
      <c r="D12" s="6">
        <f>[1]Sheet1!AK12</f>
        <v>789692.5204407064</v>
      </c>
      <c r="E12" s="8">
        <f t="shared" si="1"/>
        <v>38.081529749142078</v>
      </c>
      <c r="F12" s="6">
        <f>[1]Sheet1!AM12</f>
        <v>3372.9525699548585</v>
      </c>
      <c r="G12" s="8">
        <f t="shared" ref="G12" si="23">+F12/F$5*100</f>
        <v>100</v>
      </c>
      <c r="H12" s="6">
        <f>[1]Sheet1!AO12</f>
        <v>15599.905636041214</v>
      </c>
      <c r="I12" s="8">
        <f t="shared" ref="I12" si="24">+H12/H$5*100</f>
        <v>100</v>
      </c>
      <c r="J12" s="6">
        <f>[1]Sheet1!AQ12</f>
        <v>76313.051895228768</v>
      </c>
      <c r="K12" s="8">
        <f t="shared" ref="K12" si="25">+J12/J$5*100</f>
        <v>100</v>
      </c>
      <c r="L12" s="6">
        <f>[1]Sheet1!AS12</f>
        <v>34994.382913281624</v>
      </c>
      <c r="M12" s="8">
        <f t="shared" ref="M12" si="26">+L12/L$5*100</f>
        <v>92.161340028870271</v>
      </c>
      <c r="N12" s="6">
        <f>[1]Sheet1!AU12</f>
        <v>26562.00148839449</v>
      </c>
      <c r="O12" s="8">
        <f t="shared" ref="O12" si="27">+N12/N$5*100</f>
        <v>97.274967470788965</v>
      </c>
      <c r="P12" s="6">
        <f>[1]Sheet1!AW12</f>
        <v>22345.810775950922</v>
      </c>
      <c r="Q12" s="8">
        <f t="shared" ref="Q12" si="28">+P12/P$5*100</f>
        <v>100</v>
      </c>
      <c r="R12" s="6">
        <f>[1]Sheet1!AY12</f>
        <v>34572.763842037268</v>
      </c>
      <c r="S12" s="8">
        <f t="shared" ref="S12" si="29">+R12/R$5*100</f>
        <v>88.162747424128156</v>
      </c>
    </row>
    <row r="13" spans="1:19" x14ac:dyDescent="0.2">
      <c r="A13" s="2"/>
      <c r="B13" s="6"/>
      <c r="C13" s="2"/>
      <c r="D13" s="6"/>
      <c r="E13" s="2"/>
      <c r="F13" s="6"/>
      <c r="G13" s="2"/>
      <c r="H13" s="6"/>
      <c r="I13" s="2"/>
      <c r="J13" s="6"/>
      <c r="K13" s="2"/>
      <c r="L13" s="6"/>
      <c r="M13" s="2"/>
      <c r="N13" s="6"/>
      <c r="O13" s="2"/>
      <c r="P13" s="6"/>
      <c r="Q13" s="2"/>
      <c r="R13" s="6"/>
      <c r="S13" s="2"/>
    </row>
    <row r="14" spans="1:19" x14ac:dyDescent="0.2">
      <c r="A14" s="3" t="s">
        <v>44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7" t="s">
        <v>37</v>
      </c>
      <c r="B15" s="6">
        <f t="shared" ref="B15:B19" si="30">+D15+F15+H15+J15+L15+N15+P15+R15</f>
        <v>269922.09661191457</v>
      </c>
      <c r="C15" s="8">
        <f>[3]vivienda!AR12</f>
        <v>31.541066544482888</v>
      </c>
      <c r="D15" s="6">
        <f>[1]Sheet1!AK13</f>
        <v>223965.61784627964</v>
      </c>
      <c r="E15" s="8">
        <f>[3]vivienda!AT12</f>
        <v>41.712922475281424</v>
      </c>
      <c r="F15" s="6">
        <f>[1]Sheet1!AM13</f>
        <v>0</v>
      </c>
      <c r="G15" s="8">
        <f>[3]vivienda!AV12</f>
        <v>14.994308520580093</v>
      </c>
      <c r="H15" s="6">
        <f>[1]Sheet1!AO13</f>
        <v>4216.1907124435729</v>
      </c>
      <c r="I15" s="8">
        <f>[3]vivienda!AX12</f>
        <v>13.242691505852422</v>
      </c>
      <c r="J15" s="6">
        <f>[1]Sheet1!AQ13</f>
        <v>12648.572137330717</v>
      </c>
      <c r="K15" s="8">
        <f>[3]vivienda!AZ12</f>
        <v>17.188574230847991</v>
      </c>
      <c r="L15" s="6">
        <f>[1]Sheet1!AS13</f>
        <v>9275.619567375863</v>
      </c>
      <c r="M15" s="8">
        <f>[3]vivienda!BB12</f>
        <v>18.494165673989638</v>
      </c>
      <c r="N15" s="6">
        <f>[1]Sheet1!AU13</f>
        <v>5481.0479261766459</v>
      </c>
      <c r="O15" s="8">
        <f>[3]vivienda!BD12</f>
        <v>23.979920842237433</v>
      </c>
      <c r="P15" s="6">
        <f>[1]Sheet1!AW13</f>
        <v>5059.4288549322882</v>
      </c>
      <c r="Q15" s="8">
        <f>[3]vivienda!BF12</f>
        <v>26.636691863192336</v>
      </c>
      <c r="R15" s="6">
        <f>[1]Sheet1!AY13</f>
        <v>9275.619567375863</v>
      </c>
      <c r="S15" s="8">
        <f>[3]vivienda!BH12</f>
        <v>34.148170769764548</v>
      </c>
    </row>
    <row r="16" spans="1:19" x14ac:dyDescent="0.2">
      <c r="A16" s="7" t="s">
        <v>38</v>
      </c>
      <c r="B16" s="6">
        <f t="shared" si="30"/>
        <v>1353032.4341453677</v>
      </c>
      <c r="C16" s="8">
        <f>[3]vivienda!AR13</f>
        <v>62.168366139637676</v>
      </c>
      <c r="D16" s="6">
        <f>[1]Sheet1!AK14</f>
        <v>1188571.7950177563</v>
      </c>
      <c r="E16" s="8">
        <f>[3]vivienda!AT13</f>
        <v>50.702909801940152</v>
      </c>
      <c r="F16" s="6">
        <f>[1]Sheet1!AM14</f>
        <v>3372.9525699548585</v>
      </c>
      <c r="G16" s="8">
        <f>[3]vivienda!AV13</f>
        <v>56.621222910810943</v>
      </c>
      <c r="H16" s="6">
        <f>[1]Sheet1!AO14</f>
        <v>10118.857709864576</v>
      </c>
      <c r="I16" s="8">
        <f>[3]vivienda!AX13</f>
        <v>55.66012773640049</v>
      </c>
      <c r="J16" s="6">
        <f>[1]Sheet1!AQ14</f>
        <v>59448.289045454316</v>
      </c>
      <c r="K16" s="8">
        <f>[3]vivienda!AZ13</f>
        <v>75.823701703084183</v>
      </c>
      <c r="L16" s="6">
        <f>[1]Sheet1!AS14</f>
        <v>26686.206588666697</v>
      </c>
      <c r="M16" s="8">
        <f>[3]vivienda!BB13</f>
        <v>76.134883000353682</v>
      </c>
      <c r="N16" s="6">
        <f>[1]Sheet1!AU14</f>
        <v>20981.815571893803</v>
      </c>
      <c r="O16" s="8">
        <f>[3]vivienda!BD13</f>
        <v>68.30460174169707</v>
      </c>
      <c r="P16" s="6">
        <f>[1]Sheet1!AW14</f>
        <v>16864.762849774284</v>
      </c>
      <c r="Q16" s="8">
        <f>[3]vivienda!BF13</f>
        <v>67.57643535895059</v>
      </c>
      <c r="R16" s="6">
        <f>[1]Sheet1!AY14</f>
        <v>26987.754792003245</v>
      </c>
      <c r="S16" s="8">
        <f>[3]vivienda!BH13</f>
        <v>61.543866579530004</v>
      </c>
    </row>
    <row r="17" spans="1:19" x14ac:dyDescent="0.2">
      <c r="A17" s="7" t="s">
        <v>39</v>
      </c>
      <c r="B17" s="6">
        <f t="shared" si="30"/>
        <v>448406.9075408153</v>
      </c>
      <c r="C17" s="8">
        <f>[3]vivienda!AR14</f>
        <v>5.1285626720648976</v>
      </c>
      <c r="D17" s="6">
        <f>[1]Sheet1!AK15</f>
        <v>440916.90224874089</v>
      </c>
      <c r="E17" s="8">
        <f>[3]vivienda!AT14</f>
        <v>0</v>
      </c>
      <c r="F17" s="6">
        <f>[1]Sheet1!AM15</f>
        <v>0</v>
      </c>
      <c r="G17" s="8">
        <f>[3]vivienda!AV14</f>
        <v>20.232444971766814</v>
      </c>
      <c r="H17" s="6">
        <f>[1]Sheet1!AO15</f>
        <v>843.23814248871474</v>
      </c>
      <c r="I17" s="8">
        <f>[3]vivienda!AX14</f>
        <v>22.111218522973957</v>
      </c>
      <c r="J17" s="6">
        <f>[1]Sheet1!AQ15</f>
        <v>2951.3334987105013</v>
      </c>
      <c r="K17" s="8">
        <f>[3]vivienda!AZ14</f>
        <v>5.306897968186111</v>
      </c>
      <c r="L17" s="6">
        <f>[1]Sheet1!AS15</f>
        <v>1587.3382946533782</v>
      </c>
      <c r="M17" s="8">
        <f>[3]vivienda!BB14</f>
        <v>5.3709513256567147</v>
      </c>
      <c r="N17" s="6">
        <f>[1]Sheet1!AU15</f>
        <v>421.61907124435737</v>
      </c>
      <c r="O17" s="8">
        <f>[3]vivienda!BD14</f>
        <v>5.7913726880080443</v>
      </c>
      <c r="P17" s="6">
        <f>[1]Sheet1!AW15</f>
        <v>421.61907124435737</v>
      </c>
      <c r="Q17" s="8">
        <f>[3]vivienda!BF14</f>
        <v>5.332842283365955</v>
      </c>
      <c r="R17" s="6">
        <f>[1]Sheet1!AY15</f>
        <v>1264.8572137330721</v>
      </c>
      <c r="S17" s="8">
        <f>[3]vivienda!BH14</f>
        <v>3.4685892960579991</v>
      </c>
    </row>
    <row r="18" spans="1:19" x14ac:dyDescent="0.2">
      <c r="A18" s="7" t="s">
        <v>40</v>
      </c>
      <c r="B18" s="6">
        <f t="shared" si="30"/>
        <v>176592.19385130837</v>
      </c>
      <c r="C18" s="8">
        <f>[3]vivienda!AR15</f>
        <v>0.54732858585566335</v>
      </c>
      <c r="D18" s="6">
        <f>[1]Sheet1!AK16</f>
        <v>175748.95570881965</v>
      </c>
      <c r="E18" s="8">
        <f>[3]vivienda!AT15</f>
        <v>0</v>
      </c>
      <c r="F18" s="6">
        <f>[1]Sheet1!AM16</f>
        <v>0</v>
      </c>
      <c r="G18" s="8">
        <f>[3]vivienda!AV15</f>
        <v>7.3848689836836305</v>
      </c>
      <c r="H18" s="6">
        <f>[1]Sheet1!AO16</f>
        <v>0</v>
      </c>
      <c r="I18" s="8">
        <f>[3]vivienda!AX15</f>
        <v>8.189824299934239</v>
      </c>
      <c r="J18" s="6">
        <f>[1]Sheet1!AQ16</f>
        <v>843.23814248871474</v>
      </c>
      <c r="K18" s="8">
        <f>[3]vivienda!AZ15</f>
        <v>1.6808260978817107</v>
      </c>
      <c r="L18" s="6">
        <f>[1]Sheet1!AS16</f>
        <v>0</v>
      </c>
      <c r="M18" s="8">
        <f>[3]vivienda!BB15</f>
        <v>0</v>
      </c>
      <c r="N18" s="6">
        <f>[1]Sheet1!AU16</f>
        <v>0</v>
      </c>
      <c r="O18" s="8">
        <f>[3]vivienda!BD15</f>
        <v>1.3412786379782629</v>
      </c>
      <c r="P18" s="6">
        <f>[1]Sheet1!AW16</f>
        <v>0</v>
      </c>
      <c r="Q18" s="8">
        <f>[3]vivienda!BF15</f>
        <v>0.21049447701967763</v>
      </c>
      <c r="R18" s="6">
        <f>[1]Sheet1!AY16</f>
        <v>0</v>
      </c>
      <c r="S18" s="8">
        <f>[3]vivienda!BH15</f>
        <v>0</v>
      </c>
    </row>
    <row r="19" spans="1:19" x14ac:dyDescent="0.2">
      <c r="A19" s="7" t="s">
        <v>41</v>
      </c>
      <c r="B19" s="6">
        <f t="shared" si="30"/>
        <v>47858.752651585281</v>
      </c>
      <c r="C19" s="8">
        <f>[3]vivienda!AR16</f>
        <v>0.61467605795890834</v>
      </c>
      <c r="D19" s="6">
        <f>[1]Sheet1!AK17</f>
        <v>44485.800081630427</v>
      </c>
      <c r="E19" s="8">
        <f>[3]vivienda!AT16</f>
        <v>7.584167722778437</v>
      </c>
      <c r="F19" s="6">
        <f>[1]Sheet1!AM17</f>
        <v>0</v>
      </c>
      <c r="G19" s="8">
        <f>[3]vivienda!AV16</f>
        <v>0.76715461316015554</v>
      </c>
      <c r="H19" s="6">
        <f>[1]Sheet1!AO17</f>
        <v>421.61907124435737</v>
      </c>
      <c r="I19" s="8">
        <f>[3]vivienda!AX16</f>
        <v>0.79613793484096251</v>
      </c>
      <c r="J19" s="6">
        <f>[1]Sheet1!AQ17</f>
        <v>421.61907124435737</v>
      </c>
      <c r="K19" s="8">
        <f>[3]vivienda!AZ16</f>
        <v>0</v>
      </c>
      <c r="L19" s="6">
        <f>[1]Sheet1!AS17</f>
        <v>421.61907124435737</v>
      </c>
      <c r="M19" s="8">
        <f>[3]vivienda!BB16</f>
        <v>0</v>
      </c>
      <c r="N19" s="6">
        <f>[1]Sheet1!AU17</f>
        <v>421.61907124435737</v>
      </c>
      <c r="O19" s="8">
        <f>[3]vivienda!BD16</f>
        <v>0.58282609007921593</v>
      </c>
      <c r="P19" s="6">
        <f>[1]Sheet1!AW17</f>
        <v>0</v>
      </c>
      <c r="Q19" s="8">
        <f>[3]vivienda!BF16</f>
        <v>0.24353601747149517</v>
      </c>
      <c r="R19" s="6">
        <f>[1]Sheet1!AY17</f>
        <v>1686.4762849774295</v>
      </c>
      <c r="S19" s="8">
        <f>[3]vivienda!BH16</f>
        <v>0.83937335464743124</v>
      </c>
    </row>
    <row r="20" spans="1:19" x14ac:dyDescent="0.2">
      <c r="A20" s="2"/>
      <c r="B20" s="6"/>
      <c r="C20" s="2"/>
      <c r="D20" s="6"/>
      <c r="E20" s="2"/>
      <c r="F20" s="6"/>
      <c r="G20" s="2"/>
      <c r="H20" s="6"/>
      <c r="I20" s="2"/>
      <c r="J20" s="6"/>
      <c r="K20" s="2"/>
      <c r="L20" s="6"/>
      <c r="M20" s="2"/>
      <c r="N20" s="6"/>
      <c r="O20" s="2"/>
      <c r="P20" s="6"/>
      <c r="Q20" s="2"/>
      <c r="R20" s="6"/>
      <c r="S20" s="2"/>
    </row>
    <row r="21" spans="1:19" x14ac:dyDescent="0.2">
      <c r="A21" s="14" t="s">
        <v>45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">
      <c r="A22" s="7" t="s">
        <v>42</v>
      </c>
      <c r="B22" s="6">
        <f t="shared" ref="B22:B23" si="31">+D22+F22+H22+J22+L22+N22+P22+R22</f>
        <v>1440682.519154242</v>
      </c>
      <c r="C22" s="8">
        <f>[3]vivienda!AR18</f>
        <v>74.519369654079568</v>
      </c>
      <c r="D22" s="6">
        <f>[1]Sheet1!AK18</f>
        <v>1274649.142403133</v>
      </c>
      <c r="E22" s="8">
        <f>[3]vivienda!AT18</f>
        <v>93.92018397770137</v>
      </c>
      <c r="F22" s="6">
        <f>[1]Sheet1!AM18</f>
        <v>2951.3334987105013</v>
      </c>
      <c r="G22" s="8">
        <f>[3]vivienda!AV18</f>
        <v>65.506335046499203</v>
      </c>
      <c r="H22" s="6">
        <f>[1]Sheet1!AO18</f>
        <v>11383.714923597647</v>
      </c>
      <c r="I22" s="8">
        <f>[3]vivienda!AX18</f>
        <v>64.114364429032221</v>
      </c>
      <c r="J22" s="6">
        <f>[1]Sheet1!AQ18</f>
        <v>59026.669974209959</v>
      </c>
      <c r="K22" s="8">
        <f>[3]vivienda!AZ18</f>
        <v>85.23254434265732</v>
      </c>
      <c r="L22" s="6">
        <f>[1]Sheet1!AS18</f>
        <v>27206.963650235106</v>
      </c>
      <c r="M22" s="8">
        <f>[3]vivienda!BB18</f>
        <v>78.206871749301115</v>
      </c>
      <c r="N22" s="6">
        <f>[1]Sheet1!AU18</f>
        <v>18551.239134751711</v>
      </c>
      <c r="O22" s="8">
        <f>[3]vivienda!BD18</f>
        <v>77.276509282904598</v>
      </c>
      <c r="P22" s="6">
        <f>[1]Sheet1!AW18</f>
        <v>17708.000992262998</v>
      </c>
      <c r="Q22" s="8">
        <f>[3]vivienda!BF18</f>
        <v>73.895061420029478</v>
      </c>
      <c r="R22" s="6">
        <f>[1]Sheet1!AY18</f>
        <v>29205.454577340959</v>
      </c>
      <c r="S22" s="8">
        <f>[3]vivienda!BH18</f>
        <v>78.555219581574647</v>
      </c>
    </row>
    <row r="23" spans="1:19" x14ac:dyDescent="0.2">
      <c r="A23" s="7" t="s">
        <v>43</v>
      </c>
      <c r="B23" s="6">
        <f t="shared" si="31"/>
        <v>855129.86564675625</v>
      </c>
      <c r="C23" s="8">
        <f>[3]vivienda!AR19</f>
        <v>25.480630345920446</v>
      </c>
      <c r="D23" s="6">
        <f>[1]Sheet1!AK19</f>
        <v>799039.92850010062</v>
      </c>
      <c r="E23" s="8">
        <f>[3]vivienda!AT19</f>
        <v>6.0798160222986315</v>
      </c>
      <c r="F23" s="6">
        <f>[1]Sheet1!AM19</f>
        <v>421.61907124435737</v>
      </c>
      <c r="G23" s="8">
        <f>[3]vivienda!AV19</f>
        <v>34.493664953500883</v>
      </c>
      <c r="H23" s="6">
        <f>[1]Sheet1!AO19</f>
        <v>4216.1907124435729</v>
      </c>
      <c r="I23" s="8">
        <f>[3]vivienda!AX19</f>
        <v>35.885635570968624</v>
      </c>
      <c r="J23" s="6">
        <f>[1]Sheet1!AQ19</f>
        <v>17286.381921018641</v>
      </c>
      <c r="K23" s="8">
        <f>[3]vivienda!AZ19</f>
        <v>14.767455657342657</v>
      </c>
      <c r="L23" s="6">
        <f>[1]Sheet1!AS19</f>
        <v>10763.819871705186</v>
      </c>
      <c r="M23" s="8">
        <f>[3]vivienda!BB19</f>
        <v>21.793128250698924</v>
      </c>
      <c r="N23" s="6">
        <f>[1]Sheet1!AU19</f>
        <v>8754.862505807454</v>
      </c>
      <c r="O23" s="8">
        <f>[3]vivienda!BD19</f>
        <v>22.723490717095405</v>
      </c>
      <c r="P23" s="6">
        <f>[1]Sheet1!AW19</f>
        <v>4637.8097836879306</v>
      </c>
      <c r="Q23" s="8">
        <f>[3]vivienda!BF19</f>
        <v>26.1049385799706</v>
      </c>
      <c r="R23" s="6">
        <f>[1]Sheet1!AY19</f>
        <v>10009.253280748648</v>
      </c>
      <c r="S23" s="8">
        <f>[3]vivienda!BH19</f>
        <v>21.444780418425314</v>
      </c>
    </row>
    <row r="24" spans="1:19" x14ac:dyDescent="0.2">
      <c r="A24" s="22"/>
      <c r="B24" s="10"/>
      <c r="C24" s="22"/>
      <c r="D24" s="10"/>
      <c r="E24" s="22"/>
      <c r="F24" s="10"/>
      <c r="G24" s="22"/>
      <c r="H24" s="10"/>
      <c r="I24" s="22"/>
      <c r="J24" s="10"/>
      <c r="K24" s="22"/>
      <c r="L24" s="10"/>
      <c r="M24" s="22"/>
      <c r="N24" s="10"/>
      <c r="O24" s="22"/>
      <c r="P24" s="10"/>
      <c r="Q24" s="22"/>
      <c r="R24" s="10"/>
      <c r="S24" s="22"/>
    </row>
    <row r="25" spans="1:19" x14ac:dyDescent="0.2">
      <c r="A25" s="1" t="str">
        <f>Cuadro02!A25</f>
        <v>Fuente: Instituto Nacional de Estadística (INE). LXXIII Encuesta Permanente de Hogares de Propósitos Múltiples, Otubre 2021</v>
      </c>
      <c r="B25" s="15"/>
      <c r="C25" s="17"/>
      <c r="D25" s="15"/>
      <c r="E25" s="17"/>
      <c r="F25" s="15"/>
      <c r="G25" s="17"/>
      <c r="H25" s="15"/>
      <c r="I25" s="17"/>
      <c r="J25" s="15"/>
      <c r="K25" s="17"/>
      <c r="L25" s="15"/>
      <c r="M25" s="17"/>
      <c r="N25" s="15"/>
      <c r="O25" s="17"/>
      <c r="P25" s="15"/>
      <c r="Q25" s="17"/>
      <c r="R25" s="15"/>
      <c r="S25" s="17"/>
    </row>
    <row r="26" spans="1:19" x14ac:dyDescent="0.2">
      <c r="A26" s="13" t="s">
        <v>25</v>
      </c>
    </row>
    <row r="27" spans="1:19" x14ac:dyDescent="0.2">
      <c r="A27" s="13" t="s">
        <v>26</v>
      </c>
    </row>
  </sheetData>
  <mergeCells count="11">
    <mergeCell ref="P3:Q3"/>
    <mergeCell ref="A1:S1"/>
    <mergeCell ref="B3:C3"/>
    <mergeCell ref="R3:S3"/>
    <mergeCell ref="D3:E3"/>
    <mergeCell ref="F3:G3"/>
    <mergeCell ref="H3:I3"/>
    <mergeCell ref="J3:K3"/>
    <mergeCell ref="A3:A4"/>
    <mergeCell ref="L3:M3"/>
    <mergeCell ref="N3:O3"/>
  </mergeCells>
  <phoneticPr fontId="2" type="noConversion"/>
  <printOptions horizontalCentered="1" verticalCentered="1"/>
  <pageMargins left="0.54" right="0" top="0" bottom="0" header="0" footer="0"/>
  <pageSetup paperSize="9" scale="86" orientation="landscape" r:id="rId1"/>
  <headerFooter alignWithMargins="0">
    <oddFooter>&amp;L&amp;Z&amp;F+&amp;F+&amp;A&amp;R&amp;D+&amp;T</oddFooter>
  </headerFooter>
  <ignoredErrors>
    <ignoredError sqref="G5 I5 K5 M5 O5 Q5 S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titulo</vt:lpstr>
      <vt:lpstr>Cuadro01</vt:lpstr>
      <vt:lpstr>Cuadro02</vt:lpstr>
      <vt:lpstr>Cuadro03</vt:lpstr>
      <vt:lpstr>titulo!Área_de_impresión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ine</cp:lastModifiedBy>
  <cp:lastPrinted>2011-01-20T16:13:25Z</cp:lastPrinted>
  <dcterms:created xsi:type="dcterms:W3CDTF">2006-11-11T21:47:16Z</dcterms:created>
  <dcterms:modified xsi:type="dcterms:W3CDTF">2022-07-06T15:46:41Z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