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apacitacion\Documents\limpieza de base\Nueva carpeta\publicacion\"/>
    </mc:Choice>
  </mc:AlternateContent>
  <bookViews>
    <workbookView xWindow="0" yWindow="0" windowWidth="20490" windowHeight="7755"/>
  </bookViews>
  <sheets>
    <sheet name="Portada" sheetId="7" r:id="rId1"/>
    <sheet name="C01" sheetId="1" r:id="rId2"/>
    <sheet name="C02" sheetId="3" r:id="rId3"/>
    <sheet name="C03" sheetId="5" r:id="rId4"/>
    <sheet name="C04" sheetId="2" r:id="rId5"/>
    <sheet name="C05" sheetId="4" r:id="rId6"/>
    <sheet name="C06" sheetId="6" r:id="rId7"/>
  </sheets>
  <calcPr calcId="181029"/>
</workbook>
</file>

<file path=xl/calcChain.xml><?xml version="1.0" encoding="utf-8"?>
<calcChain xmlns="http://schemas.openxmlformats.org/spreadsheetml/2006/main">
  <c r="A30" i="4" l="1"/>
  <c r="B74" i="4" l="1"/>
  <c r="B47" i="2"/>
  <c r="B55" i="2"/>
  <c r="A34" i="4"/>
  <c r="I70" i="5"/>
  <c r="E75" i="5"/>
  <c r="I75" i="5"/>
  <c r="I78" i="5"/>
  <c r="E47" i="5"/>
  <c r="G48" i="5"/>
  <c r="E55" i="5"/>
  <c r="G72" i="3"/>
  <c r="E77" i="3"/>
  <c r="A34" i="3"/>
  <c r="E61" i="3" l="1"/>
  <c r="E53" i="3"/>
  <c r="G24" i="5"/>
  <c r="E63" i="5"/>
  <c r="G11" i="3"/>
  <c r="E25" i="3"/>
  <c r="E17" i="3"/>
  <c r="G62" i="3"/>
  <c r="G54" i="3"/>
  <c r="G46" i="3"/>
  <c r="G74" i="3"/>
  <c r="E71" i="3"/>
  <c r="G64" i="5"/>
  <c r="G56" i="5"/>
  <c r="E69" i="3"/>
  <c r="E77" i="5"/>
  <c r="E69" i="5"/>
  <c r="B57" i="2"/>
  <c r="B49" i="2"/>
  <c r="B41" i="2"/>
  <c r="B53" i="2"/>
  <c r="G74" i="1"/>
  <c r="I13" i="3"/>
  <c r="E58" i="3"/>
  <c r="E50" i="3"/>
  <c r="E78" i="3"/>
  <c r="E70" i="3"/>
  <c r="E60" i="5"/>
  <c r="E52" i="5"/>
  <c r="E44" i="5"/>
  <c r="G75" i="5"/>
  <c r="G17" i="3"/>
  <c r="G59" i="3"/>
  <c r="G51" i="3"/>
  <c r="G43" i="3"/>
  <c r="G61" i="5"/>
  <c r="G53" i="5"/>
  <c r="G45" i="5"/>
  <c r="B42" i="2"/>
  <c r="B52" i="2"/>
  <c r="G73" i="1"/>
  <c r="I20" i="3"/>
  <c r="B68" i="6"/>
  <c r="D68" i="6" s="1"/>
  <c r="G70" i="1"/>
  <c r="B73" i="4"/>
  <c r="H73" i="4" s="1"/>
  <c r="B75" i="2"/>
  <c r="B73" i="2"/>
  <c r="B72" i="2"/>
  <c r="G67" i="5"/>
  <c r="G57" i="5"/>
  <c r="G49" i="5"/>
  <c r="E64" i="5"/>
  <c r="E56" i="5"/>
  <c r="E48" i="5"/>
  <c r="G71" i="5"/>
  <c r="G78" i="1"/>
  <c r="B67" i="2"/>
  <c r="E70" i="1"/>
  <c r="I20" i="5"/>
  <c r="B78" i="4"/>
  <c r="D78" i="4" s="1"/>
  <c r="E76" i="1"/>
  <c r="I19" i="5"/>
  <c r="I73" i="5"/>
  <c r="I68" i="1"/>
  <c r="G72" i="1"/>
  <c r="B71" i="2"/>
  <c r="B71" i="4"/>
  <c r="D71" i="4" s="1"/>
  <c r="E45" i="3"/>
  <c r="G12" i="3"/>
  <c r="E18" i="3"/>
  <c r="G63" i="3"/>
  <c r="G55" i="3"/>
  <c r="G47" i="3"/>
  <c r="E62" i="3"/>
  <c r="E54" i="3"/>
  <c r="E46" i="3"/>
  <c r="E74" i="3"/>
  <c r="G60" i="5"/>
  <c r="G52" i="5"/>
  <c r="B71" i="6"/>
  <c r="D71" i="6" s="1"/>
  <c r="E76" i="3"/>
  <c r="E68" i="3"/>
  <c r="I16" i="5"/>
  <c r="I21" i="5"/>
  <c r="I76" i="5"/>
  <c r="G73" i="5"/>
  <c r="I68" i="5"/>
  <c r="B76" i="6"/>
  <c r="D76" i="6" s="1"/>
  <c r="G24" i="3"/>
  <c r="G58" i="3"/>
  <c r="G50" i="3"/>
  <c r="G44" i="5"/>
  <c r="G76" i="3"/>
  <c r="E73" i="3"/>
  <c r="G68" i="3"/>
  <c r="I24" i="5"/>
  <c r="E73" i="5"/>
  <c r="I71" i="5"/>
  <c r="B68" i="2"/>
  <c r="B77" i="4"/>
  <c r="H77" i="4" s="1"/>
  <c r="B78" i="6"/>
  <c r="F78" i="6" s="1"/>
  <c r="E21" i="3"/>
  <c r="E75" i="3"/>
  <c r="I74" i="5"/>
  <c r="B61" i="2"/>
  <c r="B45" i="2"/>
  <c r="B66" i="2"/>
  <c r="I12" i="3"/>
  <c r="E49" i="3"/>
  <c r="E59" i="5"/>
  <c r="E51" i="5"/>
  <c r="E43" i="5"/>
  <c r="I77" i="5"/>
  <c r="E71" i="5"/>
  <c r="I69" i="5"/>
  <c r="B60" i="2"/>
  <c r="B44" i="2"/>
  <c r="B50" i="2"/>
  <c r="B58" i="2"/>
  <c r="B75" i="4"/>
  <c r="H75" i="4" s="1"/>
  <c r="E16" i="3"/>
  <c r="G78" i="3"/>
  <c r="G79" i="1"/>
  <c r="G76" i="1"/>
  <c r="E67" i="3"/>
  <c r="E57" i="3"/>
  <c r="E78" i="1"/>
  <c r="G71" i="1"/>
  <c r="G10" i="3"/>
  <c r="E72" i="3"/>
  <c r="G77" i="5"/>
  <c r="I72" i="5"/>
  <c r="G69" i="5"/>
  <c r="B74" i="6"/>
  <c r="D74" i="6" s="1"/>
  <c r="B67" i="6"/>
  <c r="F67" i="6" s="1"/>
  <c r="E68" i="1"/>
  <c r="G75" i="1"/>
  <c r="E72" i="1"/>
  <c r="G63" i="1"/>
  <c r="G61" i="1"/>
  <c r="E60" i="1"/>
  <c r="G59" i="1"/>
  <c r="G55" i="1"/>
  <c r="E54" i="1"/>
  <c r="G51" i="1"/>
  <c r="E50" i="1"/>
  <c r="G47" i="1"/>
  <c r="E46" i="1"/>
  <c r="E65" i="1"/>
  <c r="G77" i="1"/>
  <c r="E74" i="1"/>
  <c r="G69" i="1"/>
  <c r="E53" i="1"/>
  <c r="G50" i="1"/>
  <c r="E45" i="1"/>
  <c r="I65" i="1"/>
  <c r="I79" i="1"/>
  <c r="I77" i="1"/>
  <c r="I75" i="1"/>
  <c r="I73" i="1"/>
  <c r="I71" i="1"/>
  <c r="I69" i="1"/>
  <c r="E13" i="3"/>
  <c r="I42" i="3"/>
  <c r="G67" i="3"/>
  <c r="E64" i="3"/>
  <c r="G61" i="3"/>
  <c r="E60" i="3"/>
  <c r="G57" i="3"/>
  <c r="E56" i="3"/>
  <c r="G53" i="3"/>
  <c r="E52" i="3"/>
  <c r="G49" i="3"/>
  <c r="E48" i="3"/>
  <c r="G45" i="3"/>
  <c r="E44" i="3"/>
  <c r="I70" i="3"/>
  <c r="G26" i="5"/>
  <c r="G22" i="5"/>
  <c r="G19" i="5"/>
  <c r="I17" i="5"/>
  <c r="E42" i="5"/>
  <c r="G63" i="5"/>
  <c r="E62" i="5"/>
  <c r="G59" i="5"/>
  <c r="E58" i="5"/>
  <c r="G55" i="5"/>
  <c r="E54" i="5"/>
  <c r="G51" i="5"/>
  <c r="E50" i="5"/>
  <c r="G47" i="5"/>
  <c r="E46" i="5"/>
  <c r="G43" i="5"/>
  <c r="G78" i="5"/>
  <c r="G76" i="5"/>
  <c r="G74" i="5"/>
  <c r="G72" i="5"/>
  <c r="G70" i="5"/>
  <c r="G68" i="5"/>
  <c r="B43" i="2"/>
  <c r="B74" i="2"/>
  <c r="B80" i="4"/>
  <c r="H80" i="4" s="1"/>
  <c r="B75" i="6"/>
  <c r="F75" i="6" s="1"/>
  <c r="B72" i="6"/>
  <c r="H72" i="6" s="1"/>
  <c r="B70" i="6"/>
  <c r="F70" i="6" s="1"/>
  <c r="G68" i="1"/>
  <c r="E79" i="1"/>
  <c r="E77" i="1"/>
  <c r="E75" i="1"/>
  <c r="E73" i="1"/>
  <c r="E71" i="1"/>
  <c r="E69" i="1"/>
  <c r="G64" i="3"/>
  <c r="E63" i="3"/>
  <c r="G60" i="3"/>
  <c r="E59" i="3"/>
  <c r="G56" i="3"/>
  <c r="E55" i="3"/>
  <c r="G52" i="3"/>
  <c r="E51" i="3"/>
  <c r="G48" i="3"/>
  <c r="E47" i="3"/>
  <c r="G44" i="3"/>
  <c r="E43" i="3"/>
  <c r="I23" i="5"/>
  <c r="G18" i="5"/>
  <c r="E17" i="5"/>
  <c r="E67" i="5"/>
  <c r="G62" i="5"/>
  <c r="E61" i="5"/>
  <c r="G58" i="5"/>
  <c r="E57" i="5"/>
  <c r="G54" i="5"/>
  <c r="E53" i="5"/>
  <c r="G50" i="5"/>
  <c r="E49" i="5"/>
  <c r="G46" i="5"/>
  <c r="E45" i="5"/>
  <c r="E78" i="5"/>
  <c r="E76" i="5"/>
  <c r="E74" i="5"/>
  <c r="E72" i="5"/>
  <c r="E70" i="5"/>
  <c r="E68" i="5"/>
  <c r="B40" i="2"/>
  <c r="B48" i="2"/>
  <c r="B56" i="2"/>
  <c r="B76" i="4"/>
  <c r="H76" i="4" s="1"/>
  <c r="H74" i="4"/>
  <c r="B72" i="4"/>
  <c r="H72" i="4" s="1"/>
  <c r="B69" i="4"/>
  <c r="D69" i="4" s="1"/>
  <c r="E9" i="6"/>
  <c r="E6" i="6" s="1"/>
  <c r="B73" i="6"/>
  <c r="D73" i="6" s="1"/>
  <c r="I44" i="1"/>
  <c r="I78" i="1"/>
  <c r="I76" i="1"/>
  <c r="I74" i="1"/>
  <c r="I72" i="1"/>
  <c r="I70" i="1"/>
  <c r="G77" i="3"/>
  <c r="G75" i="3"/>
  <c r="G73" i="3"/>
  <c r="G71" i="3"/>
  <c r="G69" i="3"/>
  <c r="I42" i="5"/>
  <c r="H78" i="6"/>
  <c r="B77" i="6"/>
  <c r="H77" i="6" s="1"/>
  <c r="B69" i="6"/>
  <c r="H69" i="6" s="1"/>
  <c r="H68" i="6"/>
  <c r="B66" i="6"/>
  <c r="H66" i="6" s="1"/>
  <c r="G9" i="6"/>
  <c r="G6" i="6" s="1"/>
  <c r="I9" i="6"/>
  <c r="I6" i="6" s="1"/>
  <c r="K9" i="6"/>
  <c r="K6" i="6" s="1"/>
  <c r="D74" i="4"/>
  <c r="F74" i="4"/>
  <c r="B70" i="4"/>
  <c r="H70" i="4" s="1"/>
  <c r="F71" i="4"/>
  <c r="B79" i="4"/>
  <c r="H79" i="4" s="1"/>
  <c r="B68" i="4"/>
  <c r="H68" i="4" s="1"/>
  <c r="B26" i="4"/>
  <c r="B69" i="2"/>
  <c r="B77" i="2"/>
  <c r="B76" i="2"/>
  <c r="B70" i="2"/>
  <c r="B59" i="2"/>
  <c r="B51" i="2"/>
  <c r="B65" i="2"/>
  <c r="H65" i="2" s="1"/>
  <c r="B62" i="2"/>
  <c r="B54" i="2"/>
  <c r="B46" i="2"/>
  <c r="B23" i="4"/>
  <c r="B24" i="4"/>
  <c r="B25" i="4"/>
  <c r="B21" i="4"/>
  <c r="B22" i="4"/>
  <c r="B17" i="4"/>
  <c r="B18" i="4"/>
  <c r="B19" i="4"/>
  <c r="B20" i="4"/>
  <c r="B39" i="2"/>
  <c r="H39" i="2" s="1"/>
  <c r="I67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G42" i="5"/>
  <c r="I18" i="5"/>
  <c r="I25" i="5"/>
  <c r="E21" i="5"/>
  <c r="E25" i="5"/>
  <c r="I22" i="5"/>
  <c r="G23" i="5"/>
  <c r="G20" i="5"/>
  <c r="I26" i="5"/>
  <c r="E16" i="5"/>
  <c r="E26" i="5"/>
  <c r="E22" i="5"/>
  <c r="E18" i="5"/>
  <c r="E23" i="5"/>
  <c r="E19" i="5"/>
  <c r="G25" i="5"/>
  <c r="G21" i="5"/>
  <c r="G17" i="5"/>
  <c r="E24" i="5"/>
  <c r="E20" i="5"/>
  <c r="G16" i="5"/>
  <c r="I76" i="3"/>
  <c r="I68" i="3"/>
  <c r="I78" i="3"/>
  <c r="I77" i="3"/>
  <c r="I75" i="3"/>
  <c r="I74" i="3"/>
  <c r="I73" i="3"/>
  <c r="I72" i="3"/>
  <c r="I71" i="3"/>
  <c r="I69" i="3"/>
  <c r="G70" i="3"/>
  <c r="I67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G42" i="3"/>
  <c r="E42" i="3"/>
  <c r="G23" i="3"/>
  <c r="E12" i="3"/>
  <c r="G16" i="3"/>
  <c r="E24" i="3"/>
  <c r="I11" i="3"/>
  <c r="E10" i="3"/>
  <c r="I16" i="3"/>
  <c r="G13" i="3"/>
  <c r="G26" i="3"/>
  <c r="E23" i="3"/>
  <c r="E20" i="3"/>
  <c r="E26" i="3"/>
  <c r="G21" i="3"/>
  <c r="G18" i="3"/>
  <c r="I10" i="3"/>
  <c r="G22" i="3"/>
  <c r="G20" i="3"/>
  <c r="G19" i="3"/>
  <c r="E11" i="3"/>
  <c r="G25" i="3"/>
  <c r="E22" i="3"/>
  <c r="E19" i="3"/>
  <c r="I26" i="3"/>
  <c r="I25" i="3"/>
  <c r="I24" i="3"/>
  <c r="I23" i="3"/>
  <c r="I22" i="3"/>
  <c r="I21" i="3"/>
  <c r="I19" i="3"/>
  <c r="I18" i="3"/>
  <c r="I17" i="3"/>
  <c r="E64" i="1"/>
  <c r="I61" i="1"/>
  <c r="G65" i="1"/>
  <c r="E63" i="1"/>
  <c r="G58" i="1"/>
  <c r="E59" i="1"/>
  <c r="E57" i="1"/>
  <c r="G54" i="1"/>
  <c r="E49" i="1"/>
  <c r="G46" i="1"/>
  <c r="G62" i="1"/>
  <c r="E58" i="1"/>
  <c r="E56" i="1"/>
  <c r="G53" i="1"/>
  <c r="E48" i="1"/>
  <c r="G45" i="1"/>
  <c r="G64" i="1"/>
  <c r="E61" i="1"/>
  <c r="G56" i="1"/>
  <c r="E51" i="1"/>
  <c r="G48" i="1"/>
  <c r="E62" i="1"/>
  <c r="G57" i="1"/>
  <c r="E52" i="1"/>
  <c r="G49" i="1"/>
  <c r="G44" i="1"/>
  <c r="G60" i="1"/>
  <c r="E55" i="1"/>
  <c r="G52" i="1"/>
  <c r="E47" i="1"/>
  <c r="E44" i="1"/>
  <c r="I64" i="1"/>
  <c r="I63" i="1"/>
  <c r="I62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H71" i="6" l="1"/>
  <c r="D75" i="4"/>
  <c r="F75" i="4"/>
  <c r="D76" i="4"/>
  <c r="F68" i="6"/>
  <c r="H74" i="6"/>
  <c r="H69" i="4"/>
  <c r="F72" i="4"/>
  <c r="F73" i="4"/>
  <c r="D73" i="4"/>
  <c r="D72" i="4"/>
  <c r="F69" i="6"/>
  <c r="F71" i="6"/>
  <c r="F72" i="6"/>
  <c r="H76" i="6"/>
  <c r="H75" i="6"/>
  <c r="F76" i="6"/>
  <c r="D75" i="6"/>
  <c r="H71" i="4"/>
  <c r="F69" i="4"/>
  <c r="F80" i="4"/>
  <c r="F78" i="4"/>
  <c r="H78" i="4"/>
  <c r="F76" i="4"/>
  <c r="D80" i="4"/>
  <c r="H70" i="6"/>
  <c r="F74" i="6"/>
  <c r="D67" i="6"/>
  <c r="H67" i="6"/>
  <c r="D78" i="6"/>
  <c r="D77" i="4"/>
  <c r="D72" i="6"/>
  <c r="F77" i="4"/>
  <c r="D69" i="6"/>
  <c r="F79" i="4"/>
  <c r="H73" i="6"/>
  <c r="D70" i="6"/>
  <c r="F73" i="6"/>
  <c r="D77" i="6"/>
  <c r="F77" i="6"/>
  <c r="F66" i="6"/>
  <c r="D66" i="6"/>
  <c r="F70" i="4"/>
  <c r="D79" i="4"/>
  <c r="D70" i="4"/>
  <c r="D68" i="4"/>
  <c r="F68" i="4"/>
  <c r="F65" i="2"/>
  <c r="D65" i="2"/>
  <c r="D39" i="2"/>
  <c r="F39" i="2"/>
  <c r="G23" i="1" l="1"/>
  <c r="E20" i="1"/>
  <c r="I24" i="1"/>
  <c r="G17" i="1"/>
  <c r="I26" i="1"/>
  <c r="E24" i="1"/>
  <c r="I22" i="1"/>
  <c r="G19" i="1"/>
  <c r="I18" i="1"/>
  <c r="E43" i="1"/>
  <c r="I17" i="1"/>
  <c r="I20" i="1"/>
  <c r="E18" i="1"/>
  <c r="I19" i="1"/>
  <c r="I23" i="1"/>
  <c r="E22" i="1"/>
  <c r="I27" i="1"/>
  <c r="E26" i="1"/>
  <c r="I21" i="1"/>
  <c r="G43" i="1"/>
  <c r="G27" i="1"/>
  <c r="G21" i="1"/>
  <c r="I43" i="1"/>
  <c r="I25" i="1"/>
  <c r="G25" i="1"/>
  <c r="E25" i="1"/>
  <c r="E21" i="1"/>
  <c r="G26" i="1"/>
  <c r="G22" i="1"/>
  <c r="G18" i="1"/>
  <c r="E27" i="1"/>
  <c r="E23" i="1"/>
  <c r="E19" i="1"/>
  <c r="E17" i="1"/>
  <c r="G24" i="1"/>
  <c r="G20" i="1"/>
  <c r="B60" i="6" l="1"/>
  <c r="H60" i="6" s="1"/>
  <c r="B58" i="6"/>
  <c r="H58" i="6" s="1"/>
  <c r="B59" i="6"/>
  <c r="H59" i="6" s="1"/>
  <c r="L20" i="4"/>
  <c r="L23" i="4"/>
  <c r="L26" i="4"/>
  <c r="B43" i="6"/>
  <c r="B49" i="6"/>
  <c r="B52" i="6"/>
  <c r="H52" i="6" s="1"/>
  <c r="B17" i="2"/>
  <c r="L17" i="2" s="1"/>
  <c r="B21" i="2"/>
  <c r="L21" i="2" s="1"/>
  <c r="B25" i="2"/>
  <c r="L25" i="2" s="1"/>
  <c r="B41" i="6"/>
  <c r="H41" i="6" s="1"/>
  <c r="B54" i="6"/>
  <c r="H54" i="6" s="1"/>
  <c r="L17" i="4"/>
  <c r="B45" i="6"/>
  <c r="B47" i="6"/>
  <c r="B61" i="6"/>
  <c r="H61" i="6" s="1"/>
  <c r="B63" i="6"/>
  <c r="H63" i="6" s="1"/>
  <c r="B42" i="6"/>
  <c r="B56" i="6"/>
  <c r="H56" i="6" s="1"/>
  <c r="B57" i="6"/>
  <c r="H57" i="6" s="1"/>
  <c r="B51" i="6"/>
  <c r="H51" i="6" s="1"/>
  <c r="B11" i="6"/>
  <c r="L11" i="6" s="1"/>
  <c r="B17" i="6"/>
  <c r="L17" i="6" s="1"/>
  <c r="B21" i="6"/>
  <c r="L21" i="6" s="1"/>
  <c r="B25" i="6"/>
  <c r="L25" i="6" s="1"/>
  <c r="B53" i="6"/>
  <c r="H53" i="6" s="1"/>
  <c r="B55" i="6"/>
  <c r="H55" i="6" s="1"/>
  <c r="B62" i="6"/>
  <c r="H62" i="6" s="1"/>
  <c r="L21" i="4"/>
  <c r="L25" i="4"/>
  <c r="B18" i="2"/>
  <c r="L18" i="2" s="1"/>
  <c r="B22" i="2"/>
  <c r="L22" i="2" s="1"/>
  <c r="B26" i="2"/>
  <c r="L26" i="2" s="1"/>
  <c r="L18" i="4"/>
  <c r="B12" i="6"/>
  <c r="L12" i="6" s="1"/>
  <c r="B18" i="6"/>
  <c r="L18" i="6" s="1"/>
  <c r="B22" i="6"/>
  <c r="L22" i="6" s="1"/>
  <c r="B26" i="6"/>
  <c r="L26" i="6" s="1"/>
  <c r="B44" i="6"/>
  <c r="L22" i="4"/>
  <c r="B19" i="2"/>
  <c r="L19" i="2" s="1"/>
  <c r="B23" i="2"/>
  <c r="L23" i="2" s="1"/>
  <c r="L19" i="4"/>
  <c r="B13" i="6"/>
  <c r="L13" i="6" s="1"/>
  <c r="B19" i="6"/>
  <c r="L19" i="6" s="1"/>
  <c r="B23" i="6"/>
  <c r="L23" i="6" s="1"/>
  <c r="B48" i="6"/>
  <c r="B20" i="2"/>
  <c r="L20" i="2" s="1"/>
  <c r="B24" i="2"/>
  <c r="L24" i="2" s="1"/>
  <c r="B16" i="4"/>
  <c r="L16" i="4" s="1"/>
  <c r="B16" i="6"/>
  <c r="L16" i="6" s="1"/>
  <c r="B20" i="6"/>
  <c r="L20" i="6" s="1"/>
  <c r="B24" i="6"/>
  <c r="L24" i="6" s="1"/>
  <c r="L24" i="4"/>
  <c r="B46" i="6"/>
  <c r="B50" i="6"/>
  <c r="B40" i="6"/>
  <c r="D40" i="6" s="1"/>
  <c r="B65" i="4"/>
  <c r="B64" i="4"/>
  <c r="B62" i="4"/>
  <c r="B61" i="4"/>
  <c r="B60" i="4"/>
  <c r="F60" i="4" s="1"/>
  <c r="B59" i="4"/>
  <c r="B58" i="4"/>
  <c r="F58" i="4" s="1"/>
  <c r="B57" i="4"/>
  <c r="B56" i="4"/>
  <c r="F56" i="4" s="1"/>
  <c r="B55" i="4"/>
  <c r="B54" i="4"/>
  <c r="F54" i="4" s="1"/>
  <c r="B53" i="4"/>
  <c r="B52" i="4"/>
  <c r="B51" i="4"/>
  <c r="B50" i="4"/>
  <c r="B49" i="4"/>
  <c r="B48" i="4"/>
  <c r="B47" i="4"/>
  <c r="B46" i="4"/>
  <c r="B45" i="4"/>
  <c r="B44" i="4"/>
  <c r="B43" i="4"/>
  <c r="B42" i="4"/>
  <c r="D41" i="2"/>
  <c r="D43" i="2"/>
  <c r="D45" i="2"/>
  <c r="D47" i="2"/>
  <c r="H67" i="2" l="1"/>
  <c r="D67" i="2"/>
  <c r="F67" i="2"/>
  <c r="D73" i="2"/>
  <c r="H73" i="2"/>
  <c r="F73" i="2"/>
  <c r="H71" i="2"/>
  <c r="D71" i="2"/>
  <c r="F71" i="2"/>
  <c r="F66" i="2"/>
  <c r="D66" i="2"/>
  <c r="H66" i="2"/>
  <c r="D69" i="2"/>
  <c r="H69" i="2"/>
  <c r="F69" i="2"/>
  <c r="F74" i="2"/>
  <c r="H74" i="2"/>
  <c r="D74" i="2"/>
  <c r="F77" i="2"/>
  <c r="D77" i="2"/>
  <c r="H77" i="2"/>
  <c r="F70" i="2"/>
  <c r="D70" i="2"/>
  <c r="H70" i="2"/>
  <c r="F72" i="2"/>
  <c r="D72" i="2"/>
  <c r="H72" i="2"/>
  <c r="F68" i="2"/>
  <c r="H68" i="2"/>
  <c r="D68" i="2"/>
  <c r="H76" i="2"/>
  <c r="D76" i="2"/>
  <c r="F76" i="2"/>
  <c r="J17" i="4"/>
  <c r="J26" i="4"/>
  <c r="D25" i="2"/>
  <c r="D26" i="4"/>
  <c r="F26" i="4"/>
  <c r="H25" i="2"/>
  <c r="H26" i="4"/>
  <c r="J25" i="2"/>
  <c r="H25" i="4"/>
  <c r="J23" i="4"/>
  <c r="H57" i="2"/>
  <c r="F17" i="4"/>
  <c r="F53" i="6"/>
  <c r="H11" i="6"/>
  <c r="F13" i="6"/>
  <c r="F11" i="6"/>
  <c r="H51" i="2"/>
  <c r="D61" i="2"/>
  <c r="J21" i="2"/>
  <c r="D25" i="6"/>
  <c r="D58" i="6"/>
  <c r="J22" i="4"/>
  <c r="F25" i="6"/>
  <c r="D43" i="6"/>
  <c r="F45" i="6"/>
  <c r="F58" i="6"/>
  <c r="H20" i="2"/>
  <c r="F48" i="2"/>
  <c r="H19" i="4"/>
  <c r="D19" i="4"/>
  <c r="D48" i="2"/>
  <c r="F55" i="2"/>
  <c r="J19" i="4"/>
  <c r="F25" i="2"/>
  <c r="H17" i="4"/>
  <c r="D26" i="6"/>
  <c r="H45" i="6"/>
  <c r="F60" i="6"/>
  <c r="D53" i="6"/>
  <c r="H62" i="2"/>
  <c r="D17" i="4"/>
  <c r="J18" i="4"/>
  <c r="H43" i="6"/>
  <c r="D60" i="6"/>
  <c r="H19" i="2"/>
  <c r="F62" i="2"/>
  <c r="F16" i="6"/>
  <c r="F43" i="6"/>
  <c r="F55" i="6"/>
  <c r="F47" i="6"/>
  <c r="H23" i="2"/>
  <c r="H54" i="2"/>
  <c r="D19" i="2"/>
  <c r="D54" i="2"/>
  <c r="F52" i="2"/>
  <c r="F59" i="2"/>
  <c r="J23" i="6"/>
  <c r="D47" i="6"/>
  <c r="F62" i="6"/>
  <c r="H59" i="2"/>
  <c r="H20" i="4"/>
  <c r="H19" i="6"/>
  <c r="F19" i="6"/>
  <c r="J24" i="6"/>
  <c r="H46" i="6"/>
  <c r="F41" i="6"/>
  <c r="F59" i="6"/>
  <c r="D20" i="4"/>
  <c r="J20" i="4"/>
  <c r="D19" i="6"/>
  <c r="D41" i="6"/>
  <c r="D59" i="6"/>
  <c r="H22" i="6"/>
  <c r="J17" i="2"/>
  <c r="D59" i="2"/>
  <c r="H23" i="4"/>
  <c r="D23" i="2"/>
  <c r="D17" i="2"/>
  <c r="D56" i="2"/>
  <c r="D51" i="2"/>
  <c r="F61" i="2"/>
  <c r="F51" i="2"/>
  <c r="D23" i="4"/>
  <c r="H18" i="4"/>
  <c r="F18" i="4"/>
  <c r="D11" i="6"/>
  <c r="J17" i="6"/>
  <c r="J12" i="6"/>
  <c r="D56" i="6"/>
  <c r="H53" i="2"/>
  <c r="F23" i="4"/>
  <c r="H18" i="2"/>
  <c r="F20" i="4"/>
  <c r="F21" i="6"/>
  <c r="F52" i="6"/>
  <c r="F17" i="2"/>
  <c r="H21" i="2"/>
  <c r="H55" i="2"/>
  <c r="H49" i="2"/>
  <c r="F56" i="2"/>
  <c r="H22" i="4"/>
  <c r="D18" i="4"/>
  <c r="H17" i="6"/>
  <c r="F17" i="6"/>
  <c r="F12" i="6"/>
  <c r="F51" i="6"/>
  <c r="D53" i="2"/>
  <c r="H21" i="6"/>
  <c r="H17" i="2"/>
  <c r="F56" i="6"/>
  <c r="D21" i="2"/>
  <c r="J22" i="2"/>
  <c r="D55" i="2"/>
  <c r="D49" i="2"/>
  <c r="D22" i="4"/>
  <c r="D17" i="6"/>
  <c r="F63" i="6"/>
  <c r="D51" i="6"/>
  <c r="F21" i="2"/>
  <c r="D52" i="6"/>
  <c r="F18" i="2"/>
  <c r="H48" i="2"/>
  <c r="H21" i="4"/>
  <c r="F24" i="4"/>
  <c r="H25" i="6"/>
  <c r="J25" i="6"/>
  <c r="J11" i="6"/>
  <c r="D63" i="6"/>
  <c r="H16" i="4"/>
  <c r="D26" i="2"/>
  <c r="F26" i="2"/>
  <c r="H50" i="2"/>
  <c r="F53" i="2"/>
  <c r="D16" i="4"/>
  <c r="F19" i="4"/>
  <c r="F22" i="4"/>
  <c r="H26" i="6"/>
  <c r="D21" i="6"/>
  <c r="D46" i="6"/>
  <c r="F49" i="6"/>
  <c r="D62" i="6"/>
  <c r="D50" i="2"/>
  <c r="J16" i="4"/>
  <c r="H49" i="6"/>
  <c r="F24" i="6"/>
  <c r="D49" i="6"/>
  <c r="D61" i="6"/>
  <c r="D18" i="2"/>
  <c r="D57" i="2"/>
  <c r="H52" i="2"/>
  <c r="F49" i="2"/>
  <c r="J25" i="4"/>
  <c r="H13" i="6"/>
  <c r="H24" i="6"/>
  <c r="J22" i="6"/>
  <c r="H48" i="6"/>
  <c r="H42" i="6"/>
  <c r="F46" i="6"/>
  <c r="D54" i="6"/>
  <c r="F61" i="6"/>
  <c r="F54" i="6"/>
  <c r="D22" i="2"/>
  <c r="D52" i="2"/>
  <c r="F57" i="2"/>
  <c r="J24" i="4"/>
  <c r="D24" i="6"/>
  <c r="J13" i="6"/>
  <c r="F18" i="6"/>
  <c r="H47" i="6"/>
  <c r="D42" i="6"/>
  <c r="D57" i="6"/>
  <c r="D20" i="2"/>
  <c r="D62" i="2"/>
  <c r="J21" i="4"/>
  <c r="D22" i="6"/>
  <c r="J19" i="6"/>
  <c r="J16" i="6"/>
  <c r="H50" i="6"/>
  <c r="J19" i="2"/>
  <c r="F22" i="2"/>
  <c r="F50" i="2"/>
  <c r="F16" i="4"/>
  <c r="H24" i="4"/>
  <c r="F25" i="4"/>
  <c r="H18" i="6"/>
  <c r="F23" i="6"/>
  <c r="F22" i="6"/>
  <c r="D45" i="6"/>
  <c r="F42" i="6"/>
  <c r="D55" i="6"/>
  <c r="F19" i="2"/>
  <c r="J18" i="2"/>
  <c r="H56" i="2"/>
  <c r="D24" i="4"/>
  <c r="H16" i="6"/>
  <c r="D18" i="6"/>
  <c r="J21" i="6"/>
  <c r="J18" i="6"/>
  <c r="H44" i="6"/>
  <c r="F57" i="6"/>
  <c r="F23" i="2"/>
  <c r="F20" i="2"/>
  <c r="H12" i="6"/>
  <c r="H23" i="6"/>
  <c r="J26" i="6"/>
  <c r="F48" i="6"/>
  <c r="F24" i="2"/>
  <c r="J26" i="2"/>
  <c r="H61" i="2"/>
  <c r="F54" i="2"/>
  <c r="D12" i="6"/>
  <c r="D23" i="6"/>
  <c r="F26" i="6"/>
  <c r="H24" i="2"/>
  <c r="J24" i="2"/>
  <c r="D48" i="6"/>
  <c r="D44" i="6"/>
  <c r="D24" i="2"/>
  <c r="F44" i="6"/>
  <c r="H58" i="2"/>
  <c r="F58" i="2"/>
  <c r="D16" i="6"/>
  <c r="D58" i="2"/>
  <c r="H20" i="6"/>
  <c r="J20" i="6"/>
  <c r="H26" i="2"/>
  <c r="H22" i="2"/>
  <c r="J23" i="2"/>
  <c r="J20" i="2"/>
  <c r="D25" i="4"/>
  <c r="D21" i="4"/>
  <c r="F21" i="4"/>
  <c r="D13" i="6"/>
  <c r="D20" i="6"/>
  <c r="F20" i="6"/>
  <c r="F50" i="6"/>
  <c r="D50" i="6"/>
  <c r="F40" i="6"/>
  <c r="H40" i="6"/>
  <c r="D53" i="4"/>
  <c r="H53" i="4"/>
  <c r="D55" i="4"/>
  <c r="H55" i="4"/>
  <c r="D57" i="4"/>
  <c r="H57" i="4"/>
  <c r="D59" i="4"/>
  <c r="H59" i="4"/>
  <c r="D61" i="4"/>
  <c r="H61" i="4"/>
  <c r="D62" i="4"/>
  <c r="H62" i="4"/>
  <c r="D64" i="4"/>
  <c r="H64" i="4"/>
  <c r="D65" i="4"/>
  <c r="H65" i="4"/>
  <c r="F53" i="4"/>
  <c r="F55" i="4"/>
  <c r="F57" i="4"/>
  <c r="F59" i="4"/>
  <c r="D54" i="4"/>
  <c r="H54" i="4"/>
  <c r="D56" i="4"/>
  <c r="H56" i="4"/>
  <c r="D58" i="4"/>
  <c r="H58" i="4"/>
  <c r="D60" i="4"/>
  <c r="H60" i="4"/>
  <c r="F61" i="4"/>
  <c r="F62" i="4"/>
  <c r="F64" i="4"/>
  <c r="F65" i="4"/>
  <c r="D44" i="4"/>
  <c r="H44" i="4"/>
  <c r="D46" i="4"/>
  <c r="H46" i="4"/>
  <c r="D48" i="4"/>
  <c r="H48" i="4"/>
  <c r="D50" i="4"/>
  <c r="H50" i="4"/>
  <c r="D52" i="4"/>
  <c r="H52" i="4"/>
  <c r="D43" i="4"/>
  <c r="H43" i="4"/>
  <c r="D45" i="4"/>
  <c r="H45" i="4"/>
  <c r="D47" i="4"/>
  <c r="H47" i="4"/>
  <c r="D49" i="4"/>
  <c r="H49" i="4"/>
  <c r="D51" i="4"/>
  <c r="H51" i="4"/>
  <c r="F43" i="4"/>
  <c r="F44" i="4"/>
  <c r="F45" i="4"/>
  <c r="F46" i="4"/>
  <c r="F47" i="4"/>
  <c r="F48" i="4"/>
  <c r="F49" i="4"/>
  <c r="F50" i="4"/>
  <c r="F51" i="4"/>
  <c r="F52" i="4"/>
  <c r="F42" i="4"/>
  <c r="H42" i="4"/>
  <c r="D42" i="4"/>
  <c r="F47" i="2"/>
  <c r="F46" i="2"/>
  <c r="F44" i="2"/>
  <c r="F42" i="2"/>
  <c r="F40" i="2"/>
  <c r="H46" i="2"/>
  <c r="H44" i="2"/>
  <c r="H42" i="2"/>
  <c r="H40" i="2"/>
  <c r="H47" i="2"/>
  <c r="F45" i="2"/>
  <c r="F43" i="2"/>
  <c r="F41" i="2"/>
  <c r="D46" i="2"/>
  <c r="H45" i="2"/>
  <c r="D44" i="2"/>
  <c r="H43" i="2"/>
  <c r="D42" i="2"/>
  <c r="H41" i="2"/>
  <c r="D40" i="2"/>
  <c r="A28" i="6"/>
  <c r="A80" i="6" s="1"/>
  <c r="G37" i="6"/>
  <c r="A33" i="3"/>
  <c r="A32" i="6"/>
  <c r="A34" i="5"/>
  <c r="A37" i="6"/>
  <c r="A34" i="6"/>
  <c r="A31" i="6"/>
  <c r="A39" i="5"/>
  <c r="I37" i="5"/>
  <c r="H37" i="5"/>
  <c r="G37" i="5"/>
  <c r="F37" i="5"/>
  <c r="E37" i="5"/>
  <c r="D37" i="5"/>
  <c r="C37" i="5"/>
  <c r="B37" i="5"/>
  <c r="H36" i="5"/>
  <c r="F36" i="5"/>
  <c r="D36" i="5"/>
  <c r="C36" i="5"/>
  <c r="B36" i="5"/>
  <c r="A36" i="5"/>
  <c r="A33" i="5"/>
  <c r="A39" i="4"/>
  <c r="A36" i="4"/>
  <c r="A33" i="4"/>
  <c r="A39" i="3"/>
  <c r="I37" i="3"/>
  <c r="H37" i="3"/>
  <c r="G37" i="3"/>
  <c r="F37" i="3"/>
  <c r="E37" i="3"/>
  <c r="D37" i="3"/>
  <c r="C37" i="3"/>
  <c r="B37" i="3"/>
  <c r="H36" i="3"/>
  <c r="F36" i="3"/>
  <c r="D36" i="3"/>
  <c r="C36" i="3"/>
  <c r="B36" i="3"/>
  <c r="A36" i="3"/>
  <c r="H39" i="3"/>
  <c r="F39" i="3"/>
  <c r="D39" i="3"/>
  <c r="C39" i="3"/>
  <c r="B39" i="3"/>
  <c r="A31" i="2"/>
  <c r="A33" i="2"/>
  <c r="A36" i="2"/>
  <c r="G15" i="1"/>
  <c r="I15" i="1"/>
  <c r="A35" i="1"/>
  <c r="A37" i="1"/>
  <c r="B37" i="1"/>
  <c r="C37" i="1"/>
  <c r="D37" i="1"/>
  <c r="F37" i="1"/>
  <c r="H37" i="1"/>
  <c r="B38" i="1"/>
  <c r="C38" i="1"/>
  <c r="D38" i="1"/>
  <c r="E38" i="1"/>
  <c r="F38" i="1"/>
  <c r="G38" i="1"/>
  <c r="H38" i="1"/>
  <c r="I38" i="1"/>
  <c r="A40" i="1"/>
  <c r="E11" i="5" l="1"/>
  <c r="C9" i="3"/>
  <c r="K9" i="4"/>
  <c r="K6" i="4" s="1"/>
  <c r="C9" i="5"/>
  <c r="C6" i="5" s="1"/>
  <c r="C39" i="5" s="1"/>
  <c r="B10" i="6"/>
  <c r="L10" i="6" s="1"/>
  <c r="I11" i="5"/>
  <c r="G12" i="5"/>
  <c r="E13" i="5"/>
  <c r="H9" i="3"/>
  <c r="F9" i="3"/>
  <c r="D9" i="3"/>
  <c r="B9" i="5"/>
  <c r="B6" i="5" s="1"/>
  <c r="B39" i="5" s="1"/>
  <c r="H9" i="5"/>
  <c r="H6" i="5" s="1"/>
  <c r="H39" i="5" s="1"/>
  <c r="I13" i="5"/>
  <c r="E11" i="1"/>
  <c r="E13" i="1"/>
  <c r="B9" i="3"/>
  <c r="E9" i="2"/>
  <c r="E6" i="2" s="1"/>
  <c r="E36" i="2" s="1"/>
  <c r="E10" i="5"/>
  <c r="E14" i="1"/>
  <c r="B10" i="4"/>
  <c r="D10" i="4" s="1"/>
  <c r="I12" i="1"/>
  <c r="B13" i="2"/>
  <c r="L13" i="2" s="1"/>
  <c r="I9" i="4"/>
  <c r="I6" i="4" s="1"/>
  <c r="B13" i="4"/>
  <c r="H13" i="4" s="1"/>
  <c r="G12" i="1"/>
  <c r="I11" i="1"/>
  <c r="E9" i="4"/>
  <c r="E6" i="4" s="1"/>
  <c r="E39" i="4" s="1"/>
  <c r="B11" i="4"/>
  <c r="D11" i="4" s="1"/>
  <c r="D9" i="5"/>
  <c r="D6" i="5" s="1"/>
  <c r="D39" i="5" s="1"/>
  <c r="F9" i="5"/>
  <c r="F6" i="5" s="1"/>
  <c r="F39" i="5" s="1"/>
  <c r="E12" i="1"/>
  <c r="G11" i="1"/>
  <c r="G9" i="4"/>
  <c r="G6" i="4" s="1"/>
  <c r="G39" i="4" s="1"/>
  <c r="B12" i="4"/>
  <c r="D12" i="4" s="1"/>
  <c r="B10" i="1"/>
  <c r="B7" i="1" s="1"/>
  <c r="B40" i="1" s="1"/>
  <c r="F10" i="1"/>
  <c r="F7" i="1" s="1"/>
  <c r="F40" i="1" s="1"/>
  <c r="G11" i="5"/>
  <c r="E12" i="5"/>
  <c r="I12" i="5"/>
  <c r="G13" i="5"/>
  <c r="I10" i="5"/>
  <c r="G10" i="5"/>
  <c r="B11" i="2"/>
  <c r="H11" i="2" s="1"/>
  <c r="G9" i="2"/>
  <c r="G6" i="2" s="1"/>
  <c r="G36" i="2" s="1"/>
  <c r="C9" i="6"/>
  <c r="C6" i="6" s="1"/>
  <c r="C37" i="6" s="1"/>
  <c r="A28" i="3"/>
  <c r="A80" i="3" s="1"/>
  <c r="A28" i="5"/>
  <c r="A80" i="5" s="1"/>
  <c r="G13" i="1"/>
  <c r="D10" i="1"/>
  <c r="D7" i="1" s="1"/>
  <c r="D40" i="1" s="1"/>
  <c r="C10" i="1"/>
  <c r="C7" i="1" s="1"/>
  <c r="C40" i="1" s="1"/>
  <c r="G6" i="3"/>
  <c r="G39" i="3" s="1"/>
  <c r="E6" i="3"/>
  <c r="E39" i="3" s="1"/>
  <c r="C9" i="4"/>
  <c r="C6" i="4" s="1"/>
  <c r="C39" i="4" s="1"/>
  <c r="A82" i="4"/>
  <c r="A28" i="2"/>
  <c r="A79" i="2" s="1"/>
  <c r="G14" i="1"/>
  <c r="H10" i="1"/>
  <c r="H7" i="1" s="1"/>
  <c r="H40" i="1" s="1"/>
  <c r="B16" i="2"/>
  <c r="F16" i="2" s="1"/>
  <c r="B12" i="2"/>
  <c r="H12" i="2" s="1"/>
  <c r="K9" i="2"/>
  <c r="K6" i="2" s="1"/>
  <c r="C9" i="2"/>
  <c r="C6" i="2" s="1"/>
  <c r="C36" i="2" s="1"/>
  <c r="I6" i="3"/>
  <c r="I39" i="3" s="1"/>
  <c r="I9" i="2"/>
  <c r="I6" i="2" s="1"/>
  <c r="I14" i="1"/>
  <c r="I13" i="1"/>
  <c r="B10" i="2"/>
  <c r="L10" i="2" s="1"/>
  <c r="E37" i="6"/>
  <c r="B6" i="2" l="1"/>
  <c r="L6" i="2" s="1"/>
  <c r="I6" i="5"/>
  <c r="I39" i="5" s="1"/>
  <c r="E6" i="5"/>
  <c r="E39" i="5" s="1"/>
  <c r="G6" i="5"/>
  <c r="G39" i="5" s="1"/>
  <c r="G7" i="1"/>
  <c r="G40" i="1" s="1"/>
  <c r="E7" i="1"/>
  <c r="E40" i="1" s="1"/>
  <c r="I7" i="1"/>
  <c r="I40" i="1" s="1"/>
  <c r="G9" i="5"/>
  <c r="I9" i="5"/>
  <c r="G9" i="3"/>
  <c r="H10" i="6"/>
  <c r="J13" i="4"/>
  <c r="D10" i="6"/>
  <c r="J10" i="6"/>
  <c r="F10" i="6"/>
  <c r="I9" i="3"/>
  <c r="E9" i="5"/>
  <c r="E9" i="3"/>
  <c r="H11" i="4"/>
  <c r="F13" i="4"/>
  <c r="F12" i="4"/>
  <c r="H12" i="4"/>
  <c r="J12" i="4"/>
  <c r="L12" i="4"/>
  <c r="D13" i="2"/>
  <c r="H13" i="2"/>
  <c r="J11" i="2"/>
  <c r="E10" i="1"/>
  <c r="L11" i="4"/>
  <c r="J13" i="2"/>
  <c r="J11" i="4"/>
  <c r="F11" i="4"/>
  <c r="D13" i="4"/>
  <c r="J10" i="4"/>
  <c r="F10" i="4"/>
  <c r="H10" i="4"/>
  <c r="L10" i="4"/>
  <c r="L13" i="4"/>
  <c r="B9" i="6"/>
  <c r="B6" i="6" s="1"/>
  <c r="D11" i="2"/>
  <c r="B9" i="4"/>
  <c r="F9" i="4" s="1"/>
  <c r="L11" i="2"/>
  <c r="F13" i="2"/>
  <c r="G10" i="1"/>
  <c r="F11" i="2"/>
  <c r="B9" i="2"/>
  <c r="L9" i="2" s="1"/>
  <c r="L16" i="2"/>
  <c r="D12" i="2"/>
  <c r="I10" i="1"/>
  <c r="J12" i="2"/>
  <c r="D16" i="2"/>
  <c r="H16" i="2"/>
  <c r="F12" i="2"/>
  <c r="L12" i="2"/>
  <c r="J16" i="2"/>
  <c r="J10" i="2"/>
  <c r="F10" i="2"/>
  <c r="D10" i="2"/>
  <c r="H10" i="2"/>
  <c r="F6" i="2" l="1"/>
  <c r="F36" i="2" s="1"/>
  <c r="H6" i="2"/>
  <c r="H36" i="2" s="1"/>
  <c r="D6" i="2"/>
  <c r="D36" i="2" s="1"/>
  <c r="B36" i="2"/>
  <c r="J6" i="2"/>
  <c r="H9" i="4"/>
  <c r="L9" i="4"/>
  <c r="J9" i="4"/>
  <c r="B6" i="4"/>
  <c r="D9" i="6"/>
  <c r="H9" i="6"/>
  <c r="D9" i="2"/>
  <c r="F9" i="6"/>
  <c r="L9" i="6"/>
  <c r="J9" i="6"/>
  <c r="D9" i="4"/>
  <c r="J9" i="2"/>
  <c r="F9" i="2"/>
  <c r="H9" i="2"/>
  <c r="D6" i="6"/>
  <c r="D37" i="6" s="1"/>
  <c r="J6" i="6"/>
  <c r="B37" i="6"/>
  <c r="H6" i="6"/>
  <c r="H37" i="6" s="1"/>
  <c r="L6" i="6"/>
  <c r="F6" i="6"/>
  <c r="F37" i="6" s="1"/>
  <c r="J6" i="4" l="1"/>
  <c r="D6" i="4"/>
  <c r="D39" i="4" s="1"/>
  <c r="L6" i="4"/>
  <c r="B39" i="4"/>
  <c r="H6" i="4"/>
  <c r="H39" i="4" s="1"/>
  <c r="F6" i="4"/>
  <c r="F39" i="4" s="1"/>
</calcChain>
</file>

<file path=xl/sharedStrings.xml><?xml version="1.0" encoding="utf-8"?>
<sst xmlns="http://schemas.openxmlformats.org/spreadsheetml/2006/main" count="527" uniqueCount="90">
  <si>
    <t>TSI: Tasa de Subempleo Invisible</t>
  </si>
  <si>
    <t>TSV: Tasa de Subempleo Visible</t>
  </si>
  <si>
    <t>TDA: Tasa de Desempleo Abierto</t>
  </si>
  <si>
    <t>Ocupación</t>
  </si>
  <si>
    <t>Industria manufacturera</t>
  </si>
  <si>
    <t>Rama de Actividad</t>
  </si>
  <si>
    <t>....... Continuación</t>
  </si>
  <si>
    <t>De 65 años y más</t>
  </si>
  <si>
    <t>De 60 a 64 años</t>
  </si>
  <si>
    <t>De 55 a 59 años</t>
  </si>
  <si>
    <t>De 50 a 54 años</t>
  </si>
  <si>
    <t>De 45 a 49 años</t>
  </si>
  <si>
    <t>De 40 a 44 años</t>
  </si>
  <si>
    <t>De 35 a 39 años</t>
  </si>
  <si>
    <t>De 30 a 34 años</t>
  </si>
  <si>
    <t>De 25 a 29 años</t>
  </si>
  <si>
    <t>De 19 a 24 años</t>
  </si>
  <si>
    <t>De 15 a 18 años</t>
  </si>
  <si>
    <t>Rango de Edad</t>
  </si>
  <si>
    <t>Rural</t>
  </si>
  <si>
    <t>Resto urbano</t>
  </si>
  <si>
    <t>San Pedro Sula</t>
  </si>
  <si>
    <t>Distrito Central</t>
  </si>
  <si>
    <t>Urbano</t>
  </si>
  <si>
    <t>Dominio</t>
  </si>
  <si>
    <t>Total</t>
  </si>
  <si>
    <t>TSI</t>
  </si>
  <si>
    <t>No.</t>
  </si>
  <si>
    <t>TSV</t>
  </si>
  <si>
    <t>TDA</t>
  </si>
  <si>
    <t xml:space="preserve">     Subempleo Invisible     </t>
  </si>
  <si>
    <t xml:space="preserve">     Subempleo Visible     </t>
  </si>
  <si>
    <t xml:space="preserve">           Desocupados           </t>
  </si>
  <si>
    <t xml:space="preserve">        Ocupados         </t>
  </si>
  <si>
    <t xml:space="preserve">            PEA            </t>
  </si>
  <si>
    <t>Categorías</t>
  </si>
  <si>
    <t>Cuadro No. 1. Población Económicamente Activa (PEA) en condición de empleo, según dominio, rama de actividad  y ocupación</t>
  </si>
  <si>
    <t>1/ Porcentaje por filas</t>
  </si>
  <si>
    <t>% 1/</t>
  </si>
  <si>
    <t xml:space="preserve">     Desalentados     </t>
  </si>
  <si>
    <t xml:space="preserve">     Potencialmente Activos     </t>
  </si>
  <si>
    <t xml:space="preserve">         Desocupados           </t>
  </si>
  <si>
    <t>Cuadro No. 4.  Población con problemas de empleo y Años de Estudio Promedio (AEP), según dominio, rama de actividad  y ocupación</t>
  </si>
  <si>
    <t>Total Nacional</t>
  </si>
  <si>
    <t>Cuadro No. 2. Población Económicamente Activa (PEA) en condición de empleo, según dominio, rango de edad, rama de actividad  y ocupación</t>
  </si>
  <si>
    <t>HOMBRES</t>
  </si>
  <si>
    <t>% 2/</t>
  </si>
  <si>
    <t>2/ Porcentaje por filas</t>
  </si>
  <si>
    <t>Cuadro No. 3. Población Económicamente Activa (PEA) en condición de empleo, según dominio, rama de actividad  y ocupación</t>
  </si>
  <si>
    <t>Total Nacional/2</t>
  </si>
  <si>
    <t>Agricultura, ganaderia, silvicultura y pesca</t>
  </si>
  <si>
    <t>Explotacion de minas y canteras</t>
  </si>
  <si>
    <t>Suministro de electricidad, gas, vapor y aire acondicionado</t>
  </si>
  <si>
    <t>Suministro de agua, evacuacion de aguas residuales, gestion de desechos y descontaminacion</t>
  </si>
  <si>
    <t>Construccion</t>
  </si>
  <si>
    <t>Comercio al por mayor y al por menor, reparacion de vehiculos automotores y motocicletas</t>
  </si>
  <si>
    <t>Transporte y almacenamiento</t>
  </si>
  <si>
    <t>Actividades de alojamiento y de servicios de comida</t>
  </si>
  <si>
    <t>Informacion y comunicaciones</t>
  </si>
  <si>
    <t>Actividades finacieras y de seguros</t>
  </si>
  <si>
    <t>Actividades inmobiliarias</t>
  </si>
  <si>
    <t>Actividades profesionales, cientificas y tecnicas</t>
  </si>
  <si>
    <t>Actividades de servicios administrativos y de apoyo</t>
  </si>
  <si>
    <t>Aministracion publica y defensa, planes de seguridad social de afiliacion obligatoria</t>
  </si>
  <si>
    <t>Enseñanza</t>
  </si>
  <si>
    <t>Actividades de atencion de la salud humana y de asistencia social</t>
  </si>
  <si>
    <t>Actividades artisticas, de entretenimiento y recreativas</t>
  </si>
  <si>
    <t>Otras actividades de servicios</t>
  </si>
  <si>
    <t>Actividades de organizaciones y organos extraterritoriales</t>
  </si>
  <si>
    <t>Ocupaciones NO especificadas</t>
  </si>
  <si>
    <t>Busca trabajo por primera vez</t>
  </si>
  <si>
    <t>NS/NR</t>
  </si>
  <si>
    <t>Directores y gerentes</t>
  </si>
  <si>
    <t>Profesionales cientificos e intelectuales</t>
  </si>
  <si>
    <t>Tecnicos y profesionales de nivel medio</t>
  </si>
  <si>
    <t>Personal de apoyo administrativo</t>
  </si>
  <si>
    <t>Trabajadores de los servicios y vendedores de comercios y mercados</t>
  </si>
  <si>
    <t>Agricultores y trabajadores calificados agropecuarios forestales y pesqueros</t>
  </si>
  <si>
    <t>Oficiales, operarios y artesanos de artes mecanicas y de otros oficios</t>
  </si>
  <si>
    <t>Operadores de instalaciones y maquinas y ensambladores</t>
  </si>
  <si>
    <t>Ocupaciones elementales</t>
  </si>
  <si>
    <t>Ocupaciones militares</t>
  </si>
  <si>
    <t>Actividades de los hogares como empleadores y actividades no diferenciadas de los hogares..</t>
  </si>
  <si>
    <t>Busca trbajo por primera vez</t>
  </si>
  <si>
    <t>MUJERES</t>
  </si>
  <si>
    <t>Rama de actividad NO especificada</t>
  </si>
  <si>
    <t>Esta encuesta define la Pobñlación en Edad de Trabajar (PET) como: el conjunto de personas de 15 años y más que forman la población en edad de trabajar o población activa</t>
  </si>
  <si>
    <t>Fuente: Instituto Nacional de Estadística (INE). Encuesta Telefónica de Hogares para medir Empleo 2020.</t>
  </si>
  <si>
    <r>
      <t>Cuadro No. 5  Población con problemas de empleo</t>
    </r>
    <r>
      <rPr>
        <b/>
        <sz val="8"/>
        <rFont val="Arial"/>
        <family val="2"/>
      </rPr>
      <t>, según dominio, rama de actividad  y ocupación</t>
    </r>
  </si>
  <si>
    <r>
      <t xml:space="preserve">Cuadro No. 6.  Población con problemas de empleo y </t>
    </r>
    <r>
      <rPr>
        <b/>
        <sz val="8"/>
        <rFont val="Arial"/>
        <family val="2"/>
      </rPr>
      <t>según dominio, rama de actividad  y ocupación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</si>
</sst>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-[$€]* #,##0.00_-;\-[$€]* #,##0.00_-;_-[$€]* &quot;-&quot;??_-;_-@_-"/>
    <numFmt numFmtId="168" formatCode="_-* #,##0_-;\-* #,##0_-;_-* &quot;-&quot;??_-;_-@_-"/>
  </numFmts>
  <fonts count="13" x14ac:knownFonts="1">
    <font>
      <sz val="8"/>
      <name val="Arial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u/>
      <sz val="8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/>
    <xf numFmtId="167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3" fillId="0" borderId="0"/>
    <xf numFmtId="0" fontId="1" fillId="0" borderId="0"/>
    <xf numFmtId="0" fontId="11" fillId="0" borderId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8">
    <xf numFmtId="0" fontId="0" fillId="0" borderId="0" xfId="0"/>
    <xf numFmtId="0" fontId="2" fillId="0" borderId="0" xfId="0" applyFont="1" applyFill="1" applyBorder="1" applyAlignment="1">
      <alignment horizontal="left" indent="1"/>
    </xf>
    <xf numFmtId="165" fontId="4" fillId="0" borderId="0" xfId="2" applyNumberFormat="1" applyFont="1" applyFill="1" applyBorder="1"/>
    <xf numFmtId="165" fontId="4" fillId="0" borderId="0" xfId="2" applyNumberFormat="1" applyFont="1" applyBorder="1"/>
    <xf numFmtId="166" fontId="4" fillId="0" borderId="0" xfId="2" applyNumberFormat="1" applyFont="1" applyBorder="1"/>
    <xf numFmtId="0" fontId="4" fillId="0" borderId="0" xfId="2" applyNumberFormat="1" applyFont="1" applyBorder="1" applyAlignment="1">
      <alignment horizontal="left" indent="1"/>
    </xf>
    <xf numFmtId="166" fontId="4" fillId="0" borderId="0" xfId="2" applyNumberFormat="1" applyFont="1" applyFill="1" applyBorder="1"/>
    <xf numFmtId="0" fontId="5" fillId="0" borderId="0" xfId="2" applyNumberFormat="1" applyFont="1" applyBorder="1" applyAlignment="1">
      <alignment horizontal="left"/>
    </xf>
    <xf numFmtId="165" fontId="6" fillId="0" borderId="0" xfId="2" applyNumberFormat="1" applyFont="1"/>
    <xf numFmtId="166" fontId="6" fillId="0" borderId="0" xfId="2" applyNumberFormat="1" applyFont="1"/>
    <xf numFmtId="165" fontId="0" fillId="0" borderId="0" xfId="2" applyNumberFormat="1" applyFont="1"/>
    <xf numFmtId="166" fontId="0" fillId="0" borderId="0" xfId="2" applyNumberFormat="1" applyFont="1"/>
    <xf numFmtId="165" fontId="5" fillId="0" borderId="0" xfId="2" applyNumberFormat="1" applyFont="1" applyBorder="1"/>
    <xf numFmtId="166" fontId="5" fillId="0" borderId="0" xfId="2" applyNumberFormat="1" applyFont="1" applyBorder="1"/>
    <xf numFmtId="0" fontId="5" fillId="0" borderId="1" xfId="0" applyFont="1" applyBorder="1" applyAlignment="1">
      <alignment horizontal="center"/>
    </xf>
    <xf numFmtId="0" fontId="1" fillId="0" borderId="0" xfId="0" applyFont="1"/>
    <xf numFmtId="0" fontId="4" fillId="0" borderId="0" xfId="0" applyFont="1" applyBorder="1"/>
    <xf numFmtId="0" fontId="4" fillId="0" borderId="0" xfId="2" applyNumberFormat="1" applyFont="1" applyBorder="1" applyAlignment="1">
      <alignment horizontal="left" indent="2"/>
    </xf>
    <xf numFmtId="166" fontId="1" fillId="0" borderId="0" xfId="2" applyNumberFormat="1" applyFont="1"/>
    <xf numFmtId="165" fontId="4" fillId="0" borderId="0" xfId="2" applyNumberFormat="1" applyFont="1"/>
    <xf numFmtId="166" fontId="4" fillId="0" borderId="0" xfId="2" applyNumberFormat="1" applyFont="1"/>
    <xf numFmtId="165" fontId="1" fillId="0" borderId="0" xfId="2" applyNumberFormat="1" applyFont="1"/>
    <xf numFmtId="164" fontId="0" fillId="0" borderId="0" xfId="0" applyNumberFormat="1"/>
    <xf numFmtId="165" fontId="8" fillId="0" borderId="0" xfId="2" applyNumberFormat="1" applyFont="1"/>
    <xf numFmtId="166" fontId="8" fillId="0" borderId="0" xfId="2" applyNumberFormat="1" applyFont="1"/>
    <xf numFmtId="0" fontId="8" fillId="0" borderId="1" xfId="0" applyFont="1" applyBorder="1" applyAlignment="1">
      <alignment horizontal="center" vertical="center"/>
    </xf>
    <xf numFmtId="164" fontId="1" fillId="0" borderId="0" xfId="0" applyNumberFormat="1" applyFont="1"/>
    <xf numFmtId="0" fontId="8" fillId="0" borderId="0" xfId="0" applyFont="1"/>
    <xf numFmtId="0" fontId="5" fillId="0" borderId="0" xfId="0" applyFont="1"/>
    <xf numFmtId="0" fontId="4" fillId="0" borderId="0" xfId="0" applyFont="1"/>
    <xf numFmtId="0" fontId="1" fillId="0" borderId="0" xfId="8"/>
    <xf numFmtId="0" fontId="5" fillId="0" borderId="1" xfId="8" applyFont="1" applyBorder="1" applyAlignment="1">
      <alignment horizontal="center"/>
    </xf>
    <xf numFmtId="0" fontId="1" fillId="0" borderId="0" xfId="8" applyFont="1" applyBorder="1"/>
    <xf numFmtId="0" fontId="1" fillId="0" borderId="0" xfId="2" applyNumberFormat="1" applyFont="1" applyBorder="1" applyAlignment="1">
      <alignment horizontal="left" indent="1"/>
    </xf>
    <xf numFmtId="166" fontId="1" fillId="0" borderId="0" xfId="2" applyNumberFormat="1" applyFont="1" applyBorder="1"/>
    <xf numFmtId="165" fontId="1" fillId="0" borderId="0" xfId="2" applyNumberFormat="1" applyFont="1" applyBorder="1"/>
    <xf numFmtId="0" fontId="1" fillId="0" borderId="0" xfId="2" applyNumberFormat="1" applyFont="1" applyBorder="1" applyAlignment="1">
      <alignment horizontal="left" indent="2"/>
    </xf>
    <xf numFmtId="166" fontId="1" fillId="0" borderId="0" xfId="2" applyNumberFormat="1" applyFont="1" applyFill="1" applyBorder="1"/>
    <xf numFmtId="166" fontId="3" fillId="0" borderId="0" xfId="2" applyNumberFormat="1" applyFont="1"/>
    <xf numFmtId="165" fontId="3" fillId="0" borderId="0" xfId="2" applyNumberFormat="1" applyFont="1"/>
    <xf numFmtId="0" fontId="2" fillId="0" borderId="0" xfId="8" applyFont="1" applyFill="1" applyBorder="1" applyAlignment="1">
      <alignment horizontal="left" indent="1"/>
    </xf>
    <xf numFmtId="0" fontId="1" fillId="0" borderId="0" xfId="8" applyFont="1"/>
    <xf numFmtId="0" fontId="5" fillId="0" borderId="1" xfId="8" applyFont="1" applyBorder="1" applyAlignment="1">
      <alignment horizontal="center" vertical="center"/>
    </xf>
    <xf numFmtId="0" fontId="5" fillId="0" borderId="0" xfId="8" applyFont="1"/>
    <xf numFmtId="166" fontId="5" fillId="0" borderId="0" xfId="2" applyNumberFormat="1" applyFont="1"/>
    <xf numFmtId="165" fontId="5" fillId="0" borderId="0" xfId="2" applyNumberFormat="1" applyFont="1"/>
    <xf numFmtId="164" fontId="1" fillId="0" borderId="0" xfId="8" applyNumberFormat="1" applyFont="1"/>
    <xf numFmtId="164" fontId="1" fillId="0" borderId="0" xfId="8" applyNumberFormat="1"/>
    <xf numFmtId="0" fontId="4" fillId="0" borderId="1" xfId="2" applyNumberFormat="1" applyFont="1" applyBorder="1" applyAlignment="1">
      <alignment horizontal="left" indent="1"/>
    </xf>
    <xf numFmtId="166" fontId="4" fillId="0" borderId="1" xfId="2" applyNumberFormat="1" applyFont="1" applyBorder="1"/>
    <xf numFmtId="2" fontId="4" fillId="0" borderId="1" xfId="0" applyNumberFormat="1" applyFont="1" applyBorder="1"/>
    <xf numFmtId="164" fontId="4" fillId="0" borderId="1" xfId="2" applyNumberFormat="1" applyFont="1" applyBorder="1"/>
    <xf numFmtId="0" fontId="0" fillId="0" borderId="1" xfId="0" applyBorder="1"/>
    <xf numFmtId="0" fontId="5" fillId="0" borderId="0" xfId="3" applyNumberFormat="1" applyFont="1" applyBorder="1" applyAlignment="1">
      <alignment horizontal="left"/>
    </xf>
    <xf numFmtId="0" fontId="1" fillId="0" borderId="0" xfId="3" applyNumberFormat="1" applyFont="1" applyBorder="1" applyAlignment="1">
      <alignment horizontal="left" indent="1"/>
    </xf>
    <xf numFmtId="0" fontId="1" fillId="0" borderId="0" xfId="3" applyNumberFormat="1" applyFont="1" applyBorder="1" applyAlignment="1">
      <alignment horizontal="left" indent="2"/>
    </xf>
    <xf numFmtId="0" fontId="5" fillId="0" borderId="0" xfId="4" applyNumberFormat="1" applyFont="1" applyBorder="1" applyAlignment="1">
      <alignment horizontal="left"/>
    </xf>
    <xf numFmtId="0" fontId="1" fillId="0" borderId="0" xfId="4" applyNumberFormat="1" applyFont="1" applyBorder="1" applyAlignment="1">
      <alignment horizontal="left" indent="1"/>
    </xf>
    <xf numFmtId="0" fontId="1" fillId="0" borderId="0" xfId="4" applyNumberFormat="1" applyFont="1" applyBorder="1" applyAlignment="1">
      <alignment horizontal="left" indent="2"/>
    </xf>
    <xf numFmtId="0" fontId="1" fillId="0" borderId="1" xfId="4" applyNumberFormat="1" applyFont="1" applyBorder="1" applyAlignment="1">
      <alignment horizontal="left" indent="1"/>
    </xf>
    <xf numFmtId="0" fontId="5" fillId="0" borderId="0" xfId="5" applyNumberFormat="1" applyFont="1" applyBorder="1" applyAlignment="1">
      <alignment horizontal="left"/>
    </xf>
    <xf numFmtId="0" fontId="1" fillId="0" borderId="0" xfId="5" applyNumberFormat="1" applyFont="1" applyBorder="1" applyAlignment="1">
      <alignment horizontal="left" indent="1"/>
    </xf>
    <xf numFmtId="0" fontId="1" fillId="0" borderId="0" xfId="5" applyNumberFormat="1" applyFont="1" applyBorder="1" applyAlignment="1">
      <alignment horizontal="left" indent="2"/>
    </xf>
    <xf numFmtId="0" fontId="1" fillId="0" borderId="1" xfId="2" applyNumberFormat="1" applyFont="1" applyBorder="1" applyAlignment="1">
      <alignment horizontal="left" indent="1"/>
    </xf>
    <xf numFmtId="166" fontId="1" fillId="0" borderId="1" xfId="2" applyNumberFormat="1" applyFont="1" applyBorder="1"/>
    <xf numFmtId="0" fontId="1" fillId="0" borderId="1" xfId="8" applyFont="1" applyBorder="1"/>
    <xf numFmtId="2" fontId="1" fillId="0" borderId="1" xfId="8" applyNumberFormat="1" applyFont="1" applyBorder="1"/>
    <xf numFmtId="164" fontId="1" fillId="0" borderId="1" xfId="2" applyNumberFormat="1" applyFont="1" applyBorder="1"/>
    <xf numFmtId="0" fontId="1" fillId="0" borderId="1" xfId="8" applyBorder="1"/>
    <xf numFmtId="0" fontId="4" fillId="0" borderId="1" xfId="0" applyFont="1" applyBorder="1" applyAlignment="1">
      <alignment horizontal="left" indent="1"/>
    </xf>
    <xf numFmtId="165" fontId="1" fillId="0" borderId="1" xfId="0" applyNumberFormat="1" applyFont="1" applyBorder="1"/>
    <xf numFmtId="165" fontId="1" fillId="0" borderId="1" xfId="2" applyNumberFormat="1" applyFont="1" applyBorder="1"/>
    <xf numFmtId="0" fontId="1" fillId="0" borderId="1" xfId="0" applyFont="1" applyBorder="1"/>
    <xf numFmtId="0" fontId="1" fillId="0" borderId="1" xfId="8" applyFont="1" applyBorder="1" applyAlignment="1">
      <alignment horizontal="left" indent="1"/>
    </xf>
    <xf numFmtId="165" fontId="1" fillId="0" borderId="1" xfId="8" applyNumberFormat="1" applyFont="1" applyBorder="1"/>
    <xf numFmtId="0" fontId="5" fillId="0" borderId="0" xfId="6" applyNumberFormat="1" applyFont="1" applyBorder="1" applyAlignment="1">
      <alignment horizontal="left"/>
    </xf>
    <xf numFmtId="0" fontId="1" fillId="0" borderId="0" xfId="6" applyNumberFormat="1" applyFont="1" applyBorder="1" applyAlignment="1">
      <alignment horizontal="left" indent="1"/>
    </xf>
    <xf numFmtId="0" fontId="1" fillId="0" borderId="0" xfId="6" applyNumberFormat="1" applyFont="1" applyBorder="1" applyAlignment="1">
      <alignment horizontal="left" indent="2"/>
    </xf>
    <xf numFmtId="0" fontId="5" fillId="0" borderId="1" xfId="0" applyFont="1" applyBorder="1" applyAlignment="1">
      <alignment horizontal="center" vertical="center"/>
    </xf>
    <xf numFmtId="166" fontId="5" fillId="0" borderId="0" xfId="2" applyNumberFormat="1" applyFont="1" applyFill="1" applyBorder="1"/>
    <xf numFmtId="165" fontId="5" fillId="0" borderId="0" xfId="2" applyNumberFormat="1" applyFont="1" applyFill="1" applyBorder="1"/>
    <xf numFmtId="0" fontId="0" fillId="0" borderId="0" xfId="0" applyFill="1"/>
    <xf numFmtId="166" fontId="6" fillId="0" borderId="0" xfId="2" applyNumberFormat="1" applyFont="1" applyFill="1"/>
    <xf numFmtId="165" fontId="6" fillId="0" borderId="0" xfId="2" applyNumberFormat="1" applyFont="1" applyFill="1"/>
    <xf numFmtId="0" fontId="1" fillId="0" borderId="0" xfId="8" applyFill="1"/>
    <xf numFmtId="166" fontId="8" fillId="0" borderId="0" xfId="2" applyNumberFormat="1" applyFont="1" applyFill="1"/>
    <xf numFmtId="165" fontId="8" fillId="0" borderId="0" xfId="2" applyNumberFormat="1" applyFont="1" applyFill="1"/>
    <xf numFmtId="166" fontId="1" fillId="0" borderId="0" xfId="2" applyNumberFormat="1" applyFont="1" applyFill="1"/>
    <xf numFmtId="165" fontId="5" fillId="0" borderId="0" xfId="2" applyNumberFormat="1" applyFont="1" applyFill="1"/>
    <xf numFmtId="166" fontId="4" fillId="0" borderId="0" xfId="2" applyNumberFormat="1" applyFont="1" applyFill="1"/>
    <xf numFmtId="165" fontId="4" fillId="0" borderId="0" xfId="2" applyNumberFormat="1" applyFont="1" applyFill="1"/>
    <xf numFmtId="165" fontId="1" fillId="0" borderId="0" xfId="2" applyNumberFormat="1" applyFont="1" applyFill="1"/>
    <xf numFmtId="166" fontId="5" fillId="0" borderId="0" xfId="2" applyNumberFormat="1" applyFont="1" applyFill="1"/>
    <xf numFmtId="0" fontId="7" fillId="0" borderId="2" xfId="0" applyFont="1" applyBorder="1" applyAlignment="1">
      <alignment horizontal="center"/>
    </xf>
    <xf numFmtId="0" fontId="7" fillId="0" borderId="2" xfId="8" applyFont="1" applyBorder="1" applyAlignment="1">
      <alignment horizontal="center"/>
    </xf>
    <xf numFmtId="166" fontId="1" fillId="0" borderId="0" xfId="2" applyNumberFormat="1" applyFont="1" applyFill="1" applyBorder="1" applyAlignment="1">
      <alignment horizontal="left" indent="1"/>
    </xf>
    <xf numFmtId="168" fontId="1" fillId="0" borderId="0" xfId="11" applyNumberFormat="1" applyFont="1" applyFill="1" applyBorder="1" applyAlignment="1">
      <alignment horizontal="left" indent="2"/>
    </xf>
    <xf numFmtId="168" fontId="0" fillId="0" borderId="0" xfId="10" applyNumberFormat="1" applyFont="1" applyBorder="1" applyAlignment="1">
      <alignment horizontal="left" indent="2"/>
    </xf>
    <xf numFmtId="168" fontId="1" fillId="0" borderId="0" xfId="10" applyNumberFormat="1" applyFont="1" applyBorder="1" applyAlignment="1">
      <alignment horizontal="left" indent="2"/>
    </xf>
    <xf numFmtId="166" fontId="0" fillId="0" borderId="0" xfId="0" applyNumberFormat="1"/>
    <xf numFmtId="166" fontId="8" fillId="2" borderId="0" xfId="2" applyNumberFormat="1" applyFont="1" applyFill="1"/>
    <xf numFmtId="165" fontId="8" fillId="2" borderId="0" xfId="2" applyNumberFormat="1" applyFont="1" applyFill="1"/>
    <xf numFmtId="166" fontId="1" fillId="2" borderId="0" xfId="2" applyNumberFormat="1" applyFont="1" applyFill="1"/>
    <xf numFmtId="165" fontId="1" fillId="2" borderId="0" xfId="2" applyNumberFormat="1" applyFont="1" applyFill="1"/>
    <xf numFmtId="166" fontId="5" fillId="2" borderId="0" xfId="2" applyNumberFormat="1" applyFont="1" applyFill="1" applyBorder="1"/>
    <xf numFmtId="165" fontId="5" fillId="2" borderId="0" xfId="2" applyNumberFormat="1" applyFont="1" applyFill="1"/>
    <xf numFmtId="166" fontId="4" fillId="2" borderId="0" xfId="2" applyNumberFormat="1" applyFont="1" applyFill="1" applyBorder="1"/>
    <xf numFmtId="165" fontId="4" fillId="2" borderId="0" xfId="2" applyNumberFormat="1" applyFont="1" applyFill="1"/>
    <xf numFmtId="166" fontId="4" fillId="2" borderId="0" xfId="2" applyNumberFormat="1" applyFont="1" applyFill="1"/>
    <xf numFmtId="166" fontId="8" fillId="3" borderId="0" xfId="2" applyNumberFormat="1" applyFont="1" applyFill="1"/>
    <xf numFmtId="165" fontId="8" fillId="3" borderId="0" xfId="2" applyNumberFormat="1" applyFont="1" applyFill="1"/>
    <xf numFmtId="166" fontId="1" fillId="3" borderId="0" xfId="2" applyNumberFormat="1" applyFont="1" applyFill="1"/>
    <xf numFmtId="165" fontId="1" fillId="3" borderId="0" xfId="2" applyNumberFormat="1" applyFont="1" applyFill="1"/>
    <xf numFmtId="166" fontId="5" fillId="3" borderId="0" xfId="2" applyNumberFormat="1" applyFont="1" applyFill="1" applyBorder="1"/>
    <xf numFmtId="165" fontId="5" fillId="3" borderId="0" xfId="2" applyNumberFormat="1" applyFont="1" applyFill="1"/>
    <xf numFmtId="166" fontId="4" fillId="3" borderId="0" xfId="2" applyNumberFormat="1" applyFont="1" applyFill="1" applyBorder="1"/>
    <xf numFmtId="165" fontId="4" fillId="3" borderId="0" xfId="2" applyNumberFormat="1" applyFont="1" applyFill="1"/>
    <xf numFmtId="166" fontId="5" fillId="3" borderId="0" xfId="2" applyNumberFormat="1" applyFont="1" applyFill="1"/>
    <xf numFmtId="166" fontId="1" fillId="3" borderId="0" xfId="2" applyNumberFormat="1" applyFont="1" applyFill="1" applyBorder="1"/>
    <xf numFmtId="2" fontId="4" fillId="0" borderId="0" xfId="0" applyNumberFormat="1" applyFont="1" applyBorder="1"/>
    <xf numFmtId="164" fontId="4" fillId="0" borderId="0" xfId="2" applyNumberFormat="1" applyFont="1" applyBorder="1"/>
    <xf numFmtId="0" fontId="1" fillId="0" borderId="0" xfId="0" applyFont="1" applyFill="1"/>
    <xf numFmtId="0" fontId="1" fillId="0" borderId="0" xfId="8" applyFont="1" applyFill="1"/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5" fillId="0" borderId="0" xfId="9" applyFont="1" applyAlignment="1">
      <alignment horizontal="center" wrapText="1"/>
    </xf>
    <xf numFmtId="0" fontId="10" fillId="0" borderId="0" xfId="9" applyFont="1" applyAlignment="1">
      <alignment horizontal="center"/>
    </xf>
    <xf numFmtId="0" fontId="5" fillId="0" borderId="0" xfId="8" applyFont="1" applyAlignment="1">
      <alignment horizontal="center"/>
    </xf>
    <xf numFmtId="0" fontId="10" fillId="0" borderId="1" xfId="8" applyFont="1" applyBorder="1" applyAlignment="1">
      <alignment horizontal="center"/>
    </xf>
    <xf numFmtId="0" fontId="5" fillId="0" borderId="2" xfId="8" applyFont="1" applyBorder="1" applyAlignment="1">
      <alignment horizontal="center" vertical="center" wrapText="1"/>
    </xf>
    <xf numFmtId="0" fontId="5" fillId="0" borderId="1" xfId="8" applyFont="1" applyBorder="1" applyAlignment="1">
      <alignment horizontal="center" vertical="center" wrapText="1"/>
    </xf>
    <xf numFmtId="0" fontId="7" fillId="0" borderId="2" xfId="8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5" fillId="0" borderId="0" xfId="8" applyFont="1" applyFill="1" applyAlignment="1">
      <alignment horizontal="center"/>
    </xf>
    <xf numFmtId="0" fontId="5" fillId="0" borderId="2" xfId="8" applyFont="1" applyBorder="1" applyAlignment="1">
      <alignment horizontal="center" vertical="center"/>
    </xf>
    <xf numFmtId="0" fontId="5" fillId="0" borderId="1" xfId="8" applyFont="1" applyBorder="1" applyAlignment="1">
      <alignment horizontal="center" vertical="center"/>
    </xf>
    <xf numFmtId="0" fontId="7" fillId="0" borderId="2" xfId="8" applyFont="1" applyBorder="1" applyAlignment="1">
      <alignment horizontal="center" vertical="center"/>
    </xf>
    <xf numFmtId="0" fontId="7" fillId="0" borderId="2" xfId="8" applyFont="1" applyFill="1" applyBorder="1" applyAlignment="1">
      <alignment horizontal="center" vertical="center"/>
    </xf>
  </cellXfs>
  <cellStyles count="12">
    <cellStyle name="Euro" xfId="1"/>
    <cellStyle name="Millares" xfId="10" builtinId="3"/>
    <cellStyle name="Millares 2" xfId="2"/>
    <cellStyle name="Millares 4" xfId="3"/>
    <cellStyle name="Millares 5" xfId="4"/>
    <cellStyle name="Millares 7" xfId="5"/>
    <cellStyle name="Millares 8" xfId="6"/>
    <cellStyle name="Millares_05. Mercado Laboral 15" xfId="11"/>
    <cellStyle name="Normal" xfId="0" builtinId="0"/>
    <cellStyle name="Normal 2" xfId="7"/>
    <cellStyle name="Normal 3" xfId="8"/>
    <cellStyle name="Normal 7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91440</xdr:colOff>
      <xdr:row>13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8321040" cy="1895475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64008" tIns="64008" rIns="64008" bIns="0" anchor="t" upright="1"/>
        <a:lstStyle/>
        <a:p>
          <a:pPr algn="ctr" rtl="0">
            <a:defRPr sz="1000"/>
          </a:pPr>
          <a:r>
            <a:rPr lang="en-US" sz="3600" b="0" i="0" strike="noStrike">
              <a:solidFill>
                <a:srgbClr val="000000"/>
              </a:solidFill>
              <a:latin typeface="Times New Roman"/>
              <a:cs typeface="Times New Roman"/>
            </a:rPr>
            <a:t>MERCADO LABORAL </a:t>
          </a:r>
        </a:p>
        <a:p>
          <a:pPr algn="ctr" rtl="0">
            <a:defRPr sz="1000"/>
          </a:pPr>
          <a:r>
            <a:rPr lang="en-US" sz="3600" b="0" i="0" strike="noStrike">
              <a:solidFill>
                <a:srgbClr val="000000"/>
              </a:solidFill>
              <a:latin typeface="Times New Roman"/>
              <a:cs typeface="Times New Roman"/>
            </a:rPr>
            <a:t>PERSONAS CON PROBLEMAS DE EMPLEO</a:t>
          </a:r>
          <a:endParaRPr lang="en-US" sz="3600" b="0" i="0" strike="noStrike">
            <a:solidFill>
              <a:srgbClr val="FF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"/>
  <sheetViews>
    <sheetView tabSelected="1" workbookViewId="0">
      <selection activeCell="F19" sqref="F19"/>
    </sheetView>
  </sheetViews>
  <sheetFormatPr baseColWidth="10" defaultRowHeight="11.25" x14ac:dyDescent="0.2"/>
  <sheetData/>
  <printOptions horizontalCentered="1" verticalCentered="1"/>
  <pageMargins left="0.70866141732283472" right="0.70866141732283472" top="0.74803149606299213" bottom="0.74803149606299213" header="0.31496062992125984" footer="0.31496062992125984"/>
  <pageSetup paperSize="11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2:J85"/>
  <sheetViews>
    <sheetView workbookViewId="0"/>
  </sheetViews>
  <sheetFormatPr baseColWidth="10" defaultRowHeight="11.25" x14ac:dyDescent="0.2"/>
  <cols>
    <col min="1" max="1" width="44.6640625" customWidth="1"/>
    <col min="2" max="3" width="13" bestFit="1" customWidth="1"/>
    <col min="4" max="4" width="11" bestFit="1" customWidth="1"/>
    <col min="5" max="5" width="7.5" bestFit="1" customWidth="1"/>
    <col min="6" max="6" width="11" bestFit="1" customWidth="1"/>
    <col min="7" max="7" width="8" customWidth="1"/>
    <col min="8" max="8" width="11" bestFit="1" customWidth="1"/>
    <col min="9" max="9" width="8" customWidth="1"/>
    <col min="10" max="10" width="45.5" bestFit="1" customWidth="1"/>
    <col min="11" max="11" width="10.5" bestFit="1" customWidth="1"/>
    <col min="12" max="12" width="7" bestFit="1" customWidth="1"/>
    <col min="13" max="13" width="10.5" bestFit="1" customWidth="1"/>
    <col min="14" max="14" width="6.1640625" bestFit="1" customWidth="1"/>
    <col min="15" max="15" width="9" bestFit="1" customWidth="1"/>
    <col min="16" max="16" width="6.1640625" bestFit="1" customWidth="1"/>
    <col min="17" max="17" width="7" bestFit="1" customWidth="1"/>
    <col min="18" max="18" width="9" bestFit="1" customWidth="1"/>
    <col min="19" max="19" width="6.1640625" bestFit="1" customWidth="1"/>
    <col min="20" max="20" width="7.1640625" bestFit="1" customWidth="1"/>
    <col min="21" max="21" width="9" bestFit="1" customWidth="1"/>
    <col min="22" max="22" width="6.1640625" bestFit="1" customWidth="1"/>
    <col min="23" max="23" width="7.1640625" bestFit="1" customWidth="1"/>
  </cols>
  <sheetData>
    <row r="2" spans="1:10" x14ac:dyDescent="0.2">
      <c r="A2" s="123" t="s">
        <v>36</v>
      </c>
      <c r="B2" s="123"/>
      <c r="C2" s="123"/>
      <c r="D2" s="123"/>
      <c r="E2" s="123"/>
      <c r="F2" s="123"/>
      <c r="G2" s="123"/>
      <c r="H2" s="123"/>
      <c r="I2" s="123"/>
    </row>
    <row r="4" spans="1:10" x14ac:dyDescent="0.2">
      <c r="A4" s="124" t="s">
        <v>35</v>
      </c>
      <c r="B4" s="93" t="s">
        <v>34</v>
      </c>
      <c r="C4" s="93" t="s">
        <v>33</v>
      </c>
      <c r="D4" s="126" t="s">
        <v>32</v>
      </c>
      <c r="E4" s="126"/>
      <c r="F4" s="126" t="s">
        <v>31</v>
      </c>
      <c r="G4" s="126"/>
      <c r="H4" s="126" t="s">
        <v>30</v>
      </c>
      <c r="I4" s="126"/>
    </row>
    <row r="5" spans="1:10" x14ac:dyDescent="0.2">
      <c r="A5" s="125"/>
      <c r="B5" s="14" t="s">
        <v>27</v>
      </c>
      <c r="C5" s="14" t="s">
        <v>27</v>
      </c>
      <c r="D5" s="14" t="s">
        <v>27</v>
      </c>
      <c r="E5" s="14" t="s">
        <v>29</v>
      </c>
      <c r="F5" s="14" t="s">
        <v>27</v>
      </c>
      <c r="G5" s="14" t="s">
        <v>28</v>
      </c>
      <c r="H5" s="14" t="s">
        <v>27</v>
      </c>
      <c r="I5" s="14" t="s">
        <v>26</v>
      </c>
    </row>
    <row r="6" spans="1:10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x14ac:dyDescent="0.2">
      <c r="A7" s="53" t="s">
        <v>43</v>
      </c>
      <c r="B7" s="13">
        <f>+B10+B14</f>
        <v>4103427.3264739364</v>
      </c>
      <c r="C7" s="13">
        <f t="shared" ref="C7:H7" si="0">+C10+C14</f>
        <v>3655653.2532503204</v>
      </c>
      <c r="D7" s="13">
        <f t="shared" si="0"/>
        <v>447774.07322361361</v>
      </c>
      <c r="E7" s="12">
        <f>D7/B7*100</f>
        <v>10.912196990421288</v>
      </c>
      <c r="F7" s="13">
        <f t="shared" si="0"/>
        <v>996553.65175381908</v>
      </c>
      <c r="G7" s="12">
        <f>IF(ISNUMBER(F7/C7*100),F7/C7*100,0)</f>
        <v>27.260617534438246</v>
      </c>
      <c r="H7" s="13">
        <f t="shared" si="0"/>
        <v>1585971.7143615605</v>
      </c>
      <c r="I7" s="12">
        <f>IF(ISNUMBER(H7/C7*100),H7/C7*100,0)</f>
        <v>43.384084990868288</v>
      </c>
    </row>
    <row r="8" spans="1:10" x14ac:dyDescent="0.2">
      <c r="A8" s="53"/>
      <c r="B8" s="11"/>
      <c r="C8" s="11"/>
      <c r="D8" s="11"/>
      <c r="E8" s="10"/>
      <c r="F8" s="11"/>
      <c r="G8" s="10"/>
      <c r="H8" s="11"/>
      <c r="I8" s="10"/>
    </row>
    <row r="9" spans="1:10" x14ac:dyDescent="0.2">
      <c r="A9" s="53" t="s">
        <v>24</v>
      </c>
      <c r="B9" s="79"/>
      <c r="C9" s="79"/>
      <c r="D9" s="79"/>
      <c r="E9" s="80"/>
      <c r="F9" s="79"/>
      <c r="G9" s="80"/>
      <c r="H9" s="79"/>
      <c r="I9" s="80"/>
      <c r="J9" s="81"/>
    </row>
    <row r="10" spans="1:10" x14ac:dyDescent="0.2">
      <c r="A10" s="54" t="s">
        <v>23</v>
      </c>
      <c r="B10" s="4">
        <f>SUM(B11:B13)</f>
        <v>2350013.301031752</v>
      </c>
      <c r="C10" s="4">
        <f>SUM(C11:C13)</f>
        <v>2086204.9364240901</v>
      </c>
      <c r="D10" s="4">
        <f>SUM(D11:D13)</f>
        <v>263808.36460766359</v>
      </c>
      <c r="E10" s="3">
        <f>D10/B10*100</f>
        <v>11.225824317327945</v>
      </c>
      <c r="F10" s="4">
        <f>SUM(F11:F13)</f>
        <v>542449.41138742631</v>
      </c>
      <c r="G10" s="3">
        <f t="shared" ref="G10:G15" si="1">IF(ISNUMBER(F10/C10*100),F10/C10*100,0)</f>
        <v>26.001731753028288</v>
      </c>
      <c r="H10" s="4">
        <f>SUM(H11:H13)</f>
        <v>888802.02542499406</v>
      </c>
      <c r="I10" s="3">
        <f t="shared" ref="I10:I15" si="2">IF(ISNUMBER(H10/C10*100),H10/C10*100,0)</f>
        <v>42.603773479151414</v>
      </c>
    </row>
    <row r="11" spans="1:10" x14ac:dyDescent="0.2">
      <c r="A11" s="55" t="s">
        <v>22</v>
      </c>
      <c r="B11" s="6">
        <v>451239.40962012188</v>
      </c>
      <c r="C11" s="6">
        <v>392613.60287960927</v>
      </c>
      <c r="D11" s="6">
        <v>58625.806740513188</v>
      </c>
      <c r="E11" s="3">
        <f>D11/B11*100</f>
        <v>12.99217344288869</v>
      </c>
      <c r="F11" s="6">
        <v>119748.35620430644</v>
      </c>
      <c r="G11" s="3">
        <f t="shared" si="1"/>
        <v>30.50030750998355</v>
      </c>
      <c r="H11" s="6">
        <v>152774.35396841346</v>
      </c>
      <c r="I11" s="3">
        <f t="shared" si="2"/>
        <v>38.912139785248371</v>
      </c>
    </row>
    <row r="12" spans="1:10" x14ac:dyDescent="0.2">
      <c r="A12" s="55" t="s">
        <v>21</v>
      </c>
      <c r="B12" s="6">
        <v>304616.10276967782</v>
      </c>
      <c r="C12" s="6">
        <v>269361.50377228326</v>
      </c>
      <c r="D12" s="6">
        <v>35254.59899739478</v>
      </c>
      <c r="E12" s="3">
        <f>D12/B12*100</f>
        <v>11.573452183534435</v>
      </c>
      <c r="F12" s="6">
        <v>59671.192497138465</v>
      </c>
      <c r="G12" s="3">
        <f t="shared" si="1"/>
        <v>22.152828693585022</v>
      </c>
      <c r="H12" s="6">
        <v>111485.57141520087</v>
      </c>
      <c r="I12" s="3">
        <f t="shared" si="2"/>
        <v>41.388828713048085</v>
      </c>
    </row>
    <row r="13" spans="1:10" x14ac:dyDescent="0.2">
      <c r="A13" s="55" t="s">
        <v>20</v>
      </c>
      <c r="B13" s="6">
        <v>1594157.7886419524</v>
      </c>
      <c r="C13" s="6">
        <v>1424229.8297721974</v>
      </c>
      <c r="D13" s="6">
        <v>169927.95886975562</v>
      </c>
      <c r="E13" s="3">
        <f>D13/B13*100</f>
        <v>10.659419041230265</v>
      </c>
      <c r="F13" s="6">
        <v>363029.86268598144</v>
      </c>
      <c r="G13" s="3">
        <f t="shared" si="1"/>
        <v>25.48955618659155</v>
      </c>
      <c r="H13" s="6">
        <v>624542.10004137969</v>
      </c>
      <c r="I13" s="3">
        <f t="shared" si="2"/>
        <v>43.851216073832262</v>
      </c>
    </row>
    <row r="14" spans="1:10" x14ac:dyDescent="0.2">
      <c r="A14" s="54" t="s">
        <v>19</v>
      </c>
      <c r="B14" s="6">
        <v>1753414.0254421846</v>
      </c>
      <c r="C14" s="6">
        <v>1569448.3168262301</v>
      </c>
      <c r="D14" s="6">
        <v>183965.70861595002</v>
      </c>
      <c r="E14" s="3">
        <f>D14/B14*100</f>
        <v>10.491857938090615</v>
      </c>
      <c r="F14" s="6">
        <v>454104.24036639271</v>
      </c>
      <c r="G14" s="3">
        <f t="shared" si="1"/>
        <v>28.93400410181658</v>
      </c>
      <c r="H14" s="6">
        <v>697169.68893656658</v>
      </c>
      <c r="I14" s="3">
        <f t="shared" si="2"/>
        <v>44.421321904145088</v>
      </c>
    </row>
    <row r="15" spans="1:10" ht="12.75" x14ac:dyDescent="0.2">
      <c r="A15" s="54"/>
      <c r="B15" s="9"/>
      <c r="C15" s="9"/>
      <c r="D15" s="9"/>
      <c r="E15" s="3"/>
      <c r="F15" s="9"/>
      <c r="G15" s="8">
        <f t="shared" si="1"/>
        <v>0</v>
      </c>
      <c r="H15" s="9"/>
      <c r="I15" s="8">
        <f t="shared" si="2"/>
        <v>0</v>
      </c>
    </row>
    <row r="16" spans="1:10" x14ac:dyDescent="0.2">
      <c r="A16" s="53" t="s">
        <v>18</v>
      </c>
    </row>
    <row r="17" spans="1:9" x14ac:dyDescent="0.2">
      <c r="A17" s="95" t="s">
        <v>17</v>
      </c>
      <c r="B17" s="6">
        <v>299334.05684867734</v>
      </c>
      <c r="C17" s="6">
        <v>254628.93218420012</v>
      </c>
      <c r="D17" s="6">
        <v>44705.124664477502</v>
      </c>
      <c r="E17" s="3">
        <f>D17/B17*100</f>
        <v>14.934860782339021</v>
      </c>
      <c r="F17" s="6">
        <v>85369.599608815246</v>
      </c>
      <c r="G17" s="3">
        <f>IF(ISNUMBER(F17/C17*100),F17/C17*100,0)</f>
        <v>33.527061860770146</v>
      </c>
      <c r="H17" s="6">
        <v>97532.907169949249</v>
      </c>
      <c r="I17" s="3">
        <f>IF(ISNUMBER(H17/C17*100),H17/C17*100,0)</f>
        <v>38.303937550738873</v>
      </c>
    </row>
    <row r="18" spans="1:9" x14ac:dyDescent="0.2">
      <c r="A18" s="95" t="s">
        <v>16</v>
      </c>
      <c r="B18" s="6">
        <v>629725.96924899169</v>
      </c>
      <c r="C18" s="6">
        <v>509832.38449014048</v>
      </c>
      <c r="D18" s="6">
        <v>119893.58475885075</v>
      </c>
      <c r="E18" s="3">
        <f t="shared" ref="E18:E27" si="3">D18/B18*100</f>
        <v>19.039009126753225</v>
      </c>
      <c r="F18" s="6">
        <v>122824.79260857542</v>
      </c>
      <c r="G18" s="3">
        <f t="shared" ref="G18:G27" si="4">IF(ISNUMBER(F18/C18*100),F18/C18*100,0)</f>
        <v>24.091210434073691</v>
      </c>
      <c r="H18" s="6">
        <v>249379.93586159547</v>
      </c>
      <c r="I18" s="3">
        <f t="shared" ref="I18:I27" si="5">IF(ISNUMBER(H18/C18*100),H18/C18*100,0)</f>
        <v>48.914102643948105</v>
      </c>
    </row>
    <row r="19" spans="1:9" x14ac:dyDescent="0.2">
      <c r="A19" s="95" t="s">
        <v>15</v>
      </c>
      <c r="B19" s="6">
        <v>481175.61099360546</v>
      </c>
      <c r="C19" s="6">
        <v>414376.83530748537</v>
      </c>
      <c r="D19" s="6">
        <v>66798.775686120498</v>
      </c>
      <c r="E19" s="3">
        <f t="shared" si="3"/>
        <v>13.882410945181553</v>
      </c>
      <c r="F19" s="6">
        <v>115635.60728000505</v>
      </c>
      <c r="G19" s="3">
        <f t="shared" si="4"/>
        <v>27.905905308195734</v>
      </c>
      <c r="H19" s="6">
        <v>186852.16038936505</v>
      </c>
      <c r="I19" s="3">
        <f t="shared" si="5"/>
        <v>45.092327675776744</v>
      </c>
    </row>
    <row r="20" spans="1:9" x14ac:dyDescent="0.2">
      <c r="A20" s="95" t="s">
        <v>14</v>
      </c>
      <c r="B20" s="6">
        <v>433521.70028812735</v>
      </c>
      <c r="C20" s="6">
        <v>392086.99931037985</v>
      </c>
      <c r="D20" s="6">
        <v>41434.700977747721</v>
      </c>
      <c r="E20" s="3">
        <f t="shared" si="3"/>
        <v>9.5576994070214649</v>
      </c>
      <c r="F20" s="6">
        <v>87425.913182134726</v>
      </c>
      <c r="G20" s="3">
        <f t="shared" si="4"/>
        <v>22.297580214570576</v>
      </c>
      <c r="H20" s="6">
        <v>204058.52017314278</v>
      </c>
      <c r="I20" s="3">
        <f t="shared" si="5"/>
        <v>52.044194408906705</v>
      </c>
    </row>
    <row r="21" spans="1:9" x14ac:dyDescent="0.2">
      <c r="A21" s="95" t="s">
        <v>13</v>
      </c>
      <c r="B21" s="6">
        <v>404627.64481630496</v>
      </c>
      <c r="C21" s="6">
        <v>363051.38026401133</v>
      </c>
      <c r="D21" s="6">
        <v>41576.264552293746</v>
      </c>
      <c r="E21" s="3">
        <f t="shared" si="3"/>
        <v>10.275191298698525</v>
      </c>
      <c r="F21" s="6">
        <v>88999.194836125505</v>
      </c>
      <c r="G21" s="3">
        <f t="shared" si="4"/>
        <v>24.51421470189845</v>
      </c>
      <c r="H21" s="6">
        <v>174432.43036807346</v>
      </c>
      <c r="I21" s="3">
        <f t="shared" si="5"/>
        <v>48.046210495392145</v>
      </c>
    </row>
    <row r="22" spans="1:9" x14ac:dyDescent="0.2">
      <c r="A22" s="95" t="s">
        <v>12</v>
      </c>
      <c r="B22" s="6">
        <v>414073.99700288445</v>
      </c>
      <c r="C22" s="6">
        <v>368630.45056857681</v>
      </c>
      <c r="D22" s="6">
        <v>45443.546434308038</v>
      </c>
      <c r="E22" s="3">
        <f t="shared" si="3"/>
        <v>10.974740448140597</v>
      </c>
      <c r="F22" s="6">
        <v>98329.126964468363</v>
      </c>
      <c r="G22" s="3">
        <f t="shared" si="4"/>
        <v>26.674173772895106</v>
      </c>
      <c r="H22" s="6">
        <v>177712.42440015436</v>
      </c>
      <c r="I22" s="3">
        <f t="shared" si="5"/>
        <v>48.208829228852402</v>
      </c>
    </row>
    <row r="23" spans="1:9" x14ac:dyDescent="0.2">
      <c r="A23" s="95" t="s">
        <v>11</v>
      </c>
      <c r="B23" s="6">
        <v>345162.18044640851</v>
      </c>
      <c r="C23" s="6">
        <v>328265.31866514438</v>
      </c>
      <c r="D23" s="6">
        <v>16896.861781264299</v>
      </c>
      <c r="E23" s="3">
        <f t="shared" si="3"/>
        <v>4.8953398542711382</v>
      </c>
      <c r="F23" s="6">
        <v>97996.655223657101</v>
      </c>
      <c r="G23" s="3">
        <f t="shared" si="4"/>
        <v>29.85288108477312</v>
      </c>
      <c r="H23" s="6">
        <v>126767.1229812489</v>
      </c>
      <c r="I23" s="3">
        <f t="shared" si="5"/>
        <v>38.617275652735351</v>
      </c>
    </row>
    <row r="24" spans="1:9" x14ac:dyDescent="0.2">
      <c r="A24" s="95" t="s">
        <v>10</v>
      </c>
      <c r="B24" s="6">
        <v>319969.37079021055</v>
      </c>
      <c r="C24" s="6">
        <v>299289.70975131559</v>
      </c>
      <c r="D24" s="6">
        <v>20679.661038895083</v>
      </c>
      <c r="E24" s="3">
        <f t="shared" si="3"/>
        <v>6.4630126901908378</v>
      </c>
      <c r="F24" s="6">
        <v>77332.100057769872</v>
      </c>
      <c r="G24" s="3">
        <f t="shared" si="4"/>
        <v>25.838542902803539</v>
      </c>
      <c r="H24" s="6">
        <v>120055.89940086797</v>
      </c>
      <c r="I24" s="3">
        <f t="shared" si="5"/>
        <v>40.113607481067177</v>
      </c>
    </row>
    <row r="25" spans="1:9" x14ac:dyDescent="0.2">
      <c r="A25" s="95" t="s">
        <v>9</v>
      </c>
      <c r="B25" s="6">
        <v>246781.5146145607</v>
      </c>
      <c r="C25" s="6">
        <v>231783.08687697761</v>
      </c>
      <c r="D25" s="6">
        <v>14998.427737583144</v>
      </c>
      <c r="E25" s="3">
        <f t="shared" si="3"/>
        <v>6.0776139416311858</v>
      </c>
      <c r="F25" s="6">
        <v>65533.746269451352</v>
      </c>
      <c r="G25" s="3">
        <f t="shared" si="4"/>
        <v>28.273739534858461</v>
      </c>
      <c r="H25" s="6">
        <v>83768.725542110406</v>
      </c>
      <c r="I25" s="3">
        <f t="shared" si="5"/>
        <v>36.141000049141603</v>
      </c>
    </row>
    <row r="26" spans="1:9" x14ac:dyDescent="0.2">
      <c r="A26" s="95" t="s">
        <v>8</v>
      </c>
      <c r="B26" s="6">
        <v>185439.15042282376</v>
      </c>
      <c r="C26" s="6">
        <v>172320.11690158298</v>
      </c>
      <c r="D26" s="6">
        <v>13119.033521240763</v>
      </c>
      <c r="E26" s="3">
        <f t="shared" si="3"/>
        <v>7.0745759411255795</v>
      </c>
      <c r="F26" s="6">
        <v>64659.985339620391</v>
      </c>
      <c r="G26" s="3">
        <f t="shared" si="4"/>
        <v>37.52317866436313</v>
      </c>
      <c r="H26" s="6">
        <v>58384.816953600806</v>
      </c>
      <c r="I26" s="3">
        <f t="shared" si="5"/>
        <v>33.881602452107238</v>
      </c>
    </row>
    <row r="27" spans="1:9" x14ac:dyDescent="0.2">
      <c r="A27" s="95" t="s">
        <v>7</v>
      </c>
      <c r="B27" s="6">
        <v>343616.13100131595</v>
      </c>
      <c r="C27" s="6">
        <v>321388.0389304838</v>
      </c>
      <c r="D27" s="6">
        <v>22228.092070832419</v>
      </c>
      <c r="E27" s="3">
        <f t="shared" si="3"/>
        <v>6.4688732761347847</v>
      </c>
      <c r="F27" s="6">
        <v>92446.930383198007</v>
      </c>
      <c r="G27" s="3">
        <f t="shared" si="4"/>
        <v>28.764894515316502</v>
      </c>
      <c r="H27" s="6">
        <v>107026.77112145367</v>
      </c>
      <c r="I27" s="3">
        <f t="shared" si="5"/>
        <v>33.301417027720667</v>
      </c>
    </row>
    <row r="28" spans="1:9" x14ac:dyDescent="0.2">
      <c r="A28" s="48"/>
      <c r="B28" s="49"/>
      <c r="C28" s="49"/>
      <c r="D28" s="49"/>
      <c r="E28" s="50"/>
      <c r="F28" s="49"/>
      <c r="G28" s="51"/>
      <c r="H28" s="49"/>
      <c r="I28" s="51"/>
    </row>
    <row r="29" spans="1:9" x14ac:dyDescent="0.2">
      <c r="A29" s="1" t="s">
        <v>86</v>
      </c>
      <c r="B29" s="4"/>
      <c r="C29" s="4"/>
      <c r="D29" s="4"/>
      <c r="E29" s="119"/>
      <c r="F29" s="4"/>
      <c r="G29" s="120"/>
      <c r="H29" s="4"/>
      <c r="I29" s="120"/>
    </row>
    <row r="30" spans="1:9" x14ac:dyDescent="0.2">
      <c r="A30" s="1" t="s">
        <v>87</v>
      </c>
    </row>
    <row r="31" spans="1:9" x14ac:dyDescent="0.2">
      <c r="A31" s="1" t="s">
        <v>2</v>
      </c>
    </row>
    <row r="32" spans="1:9" x14ac:dyDescent="0.2">
      <c r="A32" s="1" t="s">
        <v>1</v>
      </c>
    </row>
    <row r="33" spans="1:9" x14ac:dyDescent="0.2">
      <c r="A33" s="1" t="s">
        <v>0</v>
      </c>
    </row>
    <row r="35" spans="1:9" ht="24" customHeight="1" x14ac:dyDescent="0.2">
      <c r="A35" s="123" t="str">
        <f>A2</f>
        <v>Cuadro No. 1. Población Económicamente Activa (PEA) en condición de empleo, según dominio, rama de actividad  y ocupación</v>
      </c>
      <c r="B35" s="123"/>
      <c r="C35" s="123"/>
      <c r="D35" s="123"/>
      <c r="E35" s="123"/>
      <c r="F35" s="123"/>
      <c r="G35" s="123"/>
      <c r="H35" s="123"/>
      <c r="I35" s="123"/>
    </row>
    <row r="36" spans="1:9" x14ac:dyDescent="0.2">
      <c r="A36" s="15" t="s">
        <v>6</v>
      </c>
    </row>
    <row r="37" spans="1:9" x14ac:dyDescent="0.2">
      <c r="A37" s="124" t="str">
        <f>A4</f>
        <v>Categorías</v>
      </c>
      <c r="B37" s="93" t="str">
        <f>B4</f>
        <v xml:space="preserve">            PEA            </v>
      </c>
      <c r="C37" s="93" t="str">
        <f>C4</f>
        <v xml:space="preserve">        Ocupados         </v>
      </c>
      <c r="D37" s="126" t="str">
        <f>D4</f>
        <v xml:space="preserve">           Desocupados           </v>
      </c>
      <c r="E37" s="126"/>
      <c r="F37" s="126" t="str">
        <f>F4</f>
        <v xml:space="preserve">     Subempleo Visible     </v>
      </c>
      <c r="G37" s="126"/>
      <c r="H37" s="126" t="str">
        <f>H4</f>
        <v xml:space="preserve">     Subempleo Invisible     </v>
      </c>
      <c r="I37" s="126"/>
    </row>
    <row r="38" spans="1:9" x14ac:dyDescent="0.2">
      <c r="A38" s="125"/>
      <c r="B38" s="14" t="str">
        <f>B5</f>
        <v>No.</v>
      </c>
      <c r="C38" s="14" t="str">
        <f>C5</f>
        <v>No.</v>
      </c>
      <c r="D38" s="14" t="str">
        <f>D5</f>
        <v>No.</v>
      </c>
      <c r="E38" s="14" t="str">
        <f>E5</f>
        <v>TDA</v>
      </c>
      <c r="F38" s="14" t="str">
        <f>F5</f>
        <v>No.</v>
      </c>
      <c r="G38" s="14" t="str">
        <f>G5</f>
        <v>TSV</v>
      </c>
      <c r="H38" s="14" t="str">
        <f>H5</f>
        <v>No.</v>
      </c>
      <c r="I38" s="14" t="str">
        <f>I5</f>
        <v>TSI</v>
      </c>
    </row>
    <row r="40" spans="1:9" x14ac:dyDescent="0.2">
      <c r="A40" s="7" t="str">
        <f t="shared" ref="A40:I40" si="6">A7</f>
        <v>Total Nacional</v>
      </c>
      <c r="B40" s="13">
        <f t="shared" si="6"/>
        <v>4103427.3264739364</v>
      </c>
      <c r="C40" s="13">
        <f t="shared" si="6"/>
        <v>3655653.2532503204</v>
      </c>
      <c r="D40" s="13">
        <f t="shared" si="6"/>
        <v>447774.07322361361</v>
      </c>
      <c r="E40" s="12">
        <f t="shared" si="6"/>
        <v>10.912196990421288</v>
      </c>
      <c r="F40" s="13">
        <f t="shared" si="6"/>
        <v>996553.65175381908</v>
      </c>
      <c r="G40" s="12">
        <f t="shared" si="6"/>
        <v>27.260617534438246</v>
      </c>
      <c r="H40" s="13">
        <f t="shared" si="6"/>
        <v>1585971.7143615605</v>
      </c>
      <c r="I40" s="12">
        <f t="shared" si="6"/>
        <v>43.384084990868288</v>
      </c>
    </row>
    <row r="42" spans="1:9" x14ac:dyDescent="0.2">
      <c r="A42" s="7" t="s">
        <v>5</v>
      </c>
      <c r="B42" s="79"/>
      <c r="C42" s="79"/>
      <c r="D42" s="79"/>
      <c r="E42" s="80"/>
      <c r="F42" s="79"/>
      <c r="G42" s="80"/>
      <c r="H42" s="79"/>
      <c r="I42" s="80"/>
    </row>
    <row r="43" spans="1:9" x14ac:dyDescent="0.2">
      <c r="A43" s="96" t="s">
        <v>50</v>
      </c>
      <c r="B43" s="6">
        <v>855980.21254562819</v>
      </c>
      <c r="C43" s="6">
        <v>855980.21254562819</v>
      </c>
      <c r="D43" s="6">
        <v>0</v>
      </c>
      <c r="E43" s="3">
        <f t="shared" ref="E43" si="7">D43/B43*100</f>
        <v>0</v>
      </c>
      <c r="F43" s="6">
        <v>192053.38484770249</v>
      </c>
      <c r="G43" s="3">
        <f t="shared" ref="G43" si="8">IF(ISNUMBER(F43/C43*100),F43/C43*100,0)</f>
        <v>22.43666173970874</v>
      </c>
      <c r="H43" s="6">
        <v>390186.51165426063</v>
      </c>
      <c r="I43" s="3">
        <f t="shared" ref="I43" si="9">IF(ISNUMBER(H43/C43*100),H43/C43*100,0)</f>
        <v>45.583590126910984</v>
      </c>
    </row>
    <row r="44" spans="1:9" x14ac:dyDescent="0.2">
      <c r="A44" s="96" t="s">
        <v>51</v>
      </c>
      <c r="B44" s="6">
        <v>17651.895202043761</v>
      </c>
      <c r="C44" s="6">
        <v>17651.895202043761</v>
      </c>
      <c r="D44" s="6">
        <v>0</v>
      </c>
      <c r="E44" s="3">
        <f t="shared" ref="E44:E64" si="10">D44/B44*100</f>
        <v>0</v>
      </c>
      <c r="F44" s="6">
        <v>3462.5067166025251</v>
      </c>
      <c r="G44" s="3">
        <f t="shared" ref="G44:G64" si="11">IF(ISNUMBER(F44/C44*100),F44/C44*100,0)</f>
        <v>19.61549554294675</v>
      </c>
      <c r="H44" s="6">
        <v>8565.8965593365956</v>
      </c>
      <c r="I44" s="3">
        <f t="shared" ref="I44:I64" si="12">IF(ISNUMBER(H44/C44*100),H44/C44*100,0)</f>
        <v>48.526781182933966</v>
      </c>
    </row>
    <row r="45" spans="1:9" x14ac:dyDescent="0.2">
      <c r="A45" s="96" t="s">
        <v>4</v>
      </c>
      <c r="B45" s="6">
        <v>592267.80305009126</v>
      </c>
      <c r="C45" s="6">
        <v>592267.80305009126</v>
      </c>
      <c r="D45" s="6">
        <v>0</v>
      </c>
      <c r="E45" s="3">
        <f t="shared" si="10"/>
        <v>0</v>
      </c>
      <c r="F45" s="6">
        <v>150405.45782707958</v>
      </c>
      <c r="G45" s="3">
        <f t="shared" si="11"/>
        <v>25.394839471690645</v>
      </c>
      <c r="H45" s="6">
        <v>299968.94347309117</v>
      </c>
      <c r="I45" s="3">
        <f t="shared" si="12"/>
        <v>50.647518222043416</v>
      </c>
    </row>
    <row r="46" spans="1:9" x14ac:dyDescent="0.2">
      <c r="A46" s="96" t="s">
        <v>52</v>
      </c>
      <c r="B46" s="6">
        <v>10388.888801207077</v>
      </c>
      <c r="C46" s="6">
        <v>10388.888801207077</v>
      </c>
      <c r="D46" s="6">
        <v>0</v>
      </c>
      <c r="E46" s="3">
        <f t="shared" si="10"/>
        <v>0</v>
      </c>
      <c r="F46" s="6">
        <v>2162.4935027381721</v>
      </c>
      <c r="G46" s="3">
        <f t="shared" si="11"/>
        <v>20.81544565658373</v>
      </c>
      <c r="H46" s="6">
        <v>2547.3752315329884</v>
      </c>
      <c r="I46" s="3">
        <f t="shared" si="12"/>
        <v>24.520189601384615</v>
      </c>
    </row>
    <row r="47" spans="1:9" x14ac:dyDescent="0.2">
      <c r="A47" s="96" t="s">
        <v>53</v>
      </c>
      <c r="B47" s="6">
        <v>18167.387756576762</v>
      </c>
      <c r="C47" s="6">
        <v>18167.387756576762</v>
      </c>
      <c r="D47" s="6">
        <v>0</v>
      </c>
      <c r="E47" s="3">
        <f t="shared" si="10"/>
        <v>0</v>
      </c>
      <c r="F47" s="6">
        <v>6194.5060979059253</v>
      </c>
      <c r="G47" s="3">
        <f t="shared" si="11"/>
        <v>34.096845297219232</v>
      </c>
      <c r="H47" s="6">
        <v>4237.0759065304319</v>
      </c>
      <c r="I47" s="3">
        <f t="shared" si="12"/>
        <v>23.322427876272808</v>
      </c>
    </row>
    <row r="48" spans="1:9" x14ac:dyDescent="0.2">
      <c r="A48" s="96" t="s">
        <v>54</v>
      </c>
      <c r="B48" s="6">
        <v>217495.01041854135</v>
      </c>
      <c r="C48" s="6">
        <v>217495.01041854135</v>
      </c>
      <c r="D48" s="6">
        <v>0</v>
      </c>
      <c r="E48" s="3">
        <f t="shared" si="10"/>
        <v>0</v>
      </c>
      <c r="F48" s="6">
        <v>26101.052392170212</v>
      </c>
      <c r="G48" s="3">
        <f t="shared" si="11"/>
        <v>12.000759163137616</v>
      </c>
      <c r="H48" s="6">
        <v>134084.65356707163</v>
      </c>
      <c r="I48" s="3">
        <f t="shared" si="12"/>
        <v>61.649530860061041</v>
      </c>
    </row>
    <row r="49" spans="1:9" x14ac:dyDescent="0.2">
      <c r="A49" s="96" t="s">
        <v>55</v>
      </c>
      <c r="B49" s="6">
        <v>683953.08217696066</v>
      </c>
      <c r="C49" s="6">
        <v>683953.08217696066</v>
      </c>
      <c r="D49" s="6">
        <v>0</v>
      </c>
      <c r="E49" s="3">
        <f t="shared" si="10"/>
        <v>0</v>
      </c>
      <c r="F49" s="6">
        <v>178078.4421093073</v>
      </c>
      <c r="G49" s="3">
        <f t="shared" si="11"/>
        <v>26.036645897186361</v>
      </c>
      <c r="H49" s="6">
        <v>347679.47757103672</v>
      </c>
      <c r="I49" s="3">
        <f t="shared" si="12"/>
        <v>50.833819838110017</v>
      </c>
    </row>
    <row r="50" spans="1:9" x14ac:dyDescent="0.2">
      <c r="A50" s="96" t="s">
        <v>56</v>
      </c>
      <c r="B50" s="6">
        <v>107229.18723281495</v>
      </c>
      <c r="C50" s="6">
        <v>107229.18723281495</v>
      </c>
      <c r="D50" s="6">
        <v>0</v>
      </c>
      <c r="E50" s="3">
        <f t="shared" si="10"/>
        <v>0</v>
      </c>
      <c r="F50" s="6">
        <v>27266.691345721843</v>
      </c>
      <c r="G50" s="3">
        <f t="shared" si="11"/>
        <v>25.428423034225446</v>
      </c>
      <c r="H50" s="6">
        <v>41706.0659132828</v>
      </c>
      <c r="I50" s="3">
        <f t="shared" si="12"/>
        <v>38.894322515688764</v>
      </c>
    </row>
    <row r="51" spans="1:9" x14ac:dyDescent="0.2">
      <c r="A51" s="96" t="s">
        <v>57</v>
      </c>
      <c r="B51" s="6">
        <v>226786.63585426009</v>
      </c>
      <c r="C51" s="6">
        <v>226786.63585426009</v>
      </c>
      <c r="D51" s="6">
        <v>0</v>
      </c>
      <c r="E51" s="3">
        <f t="shared" si="10"/>
        <v>0</v>
      </c>
      <c r="F51" s="6">
        <v>87251.861398321664</v>
      </c>
      <c r="G51" s="3">
        <f t="shared" si="11"/>
        <v>38.473105379274784</v>
      </c>
      <c r="H51" s="6">
        <v>77330.060192877077</v>
      </c>
      <c r="I51" s="3">
        <f t="shared" si="12"/>
        <v>34.098155696692686</v>
      </c>
    </row>
    <row r="52" spans="1:9" x14ac:dyDescent="0.2">
      <c r="A52" s="96" t="s">
        <v>58</v>
      </c>
      <c r="B52" s="6">
        <v>20858.068631472564</v>
      </c>
      <c r="C52" s="6">
        <v>20858.068631472564</v>
      </c>
      <c r="D52" s="6">
        <v>0</v>
      </c>
      <c r="E52" s="3">
        <f t="shared" si="10"/>
        <v>0</v>
      </c>
      <c r="F52" s="6">
        <v>6497.9838921036735</v>
      </c>
      <c r="G52" s="3">
        <f t="shared" si="11"/>
        <v>31.153334505280704</v>
      </c>
      <c r="H52" s="6">
        <v>7725.9872248173779</v>
      </c>
      <c r="I52" s="3">
        <f t="shared" si="12"/>
        <v>37.040760395043002</v>
      </c>
    </row>
    <row r="53" spans="1:9" x14ac:dyDescent="0.2">
      <c r="A53" s="96" t="s">
        <v>59</v>
      </c>
      <c r="B53" s="6">
        <v>31012.119493672675</v>
      </c>
      <c r="C53" s="6">
        <v>31012.119493672675</v>
      </c>
      <c r="D53" s="6">
        <v>0</v>
      </c>
      <c r="E53" s="3">
        <f t="shared" si="10"/>
        <v>0</v>
      </c>
      <c r="F53" s="6">
        <v>3266.8887089353016</v>
      </c>
      <c r="G53" s="3">
        <f t="shared" si="11"/>
        <v>10.534232301026174</v>
      </c>
      <c r="H53" s="6">
        <v>15318.971435624711</v>
      </c>
      <c r="I53" s="3">
        <f t="shared" si="12"/>
        <v>49.396725169816925</v>
      </c>
    </row>
    <row r="54" spans="1:9" x14ac:dyDescent="0.2">
      <c r="A54" s="96" t="s">
        <v>60</v>
      </c>
      <c r="B54" s="6">
        <v>8065.0346670569897</v>
      </c>
      <c r="C54" s="6">
        <v>8065.0346670569897</v>
      </c>
      <c r="D54" s="6">
        <v>0</v>
      </c>
      <c r="E54" s="3">
        <f t="shared" si="10"/>
        <v>0</v>
      </c>
      <c r="F54" s="6">
        <v>1728.771383547326</v>
      </c>
      <c r="G54" s="3">
        <f t="shared" si="11"/>
        <v>21.435386888152976</v>
      </c>
      <c r="H54" s="6">
        <v>2886.6372960306899</v>
      </c>
      <c r="I54" s="3">
        <f t="shared" si="12"/>
        <v>35.79200109110073</v>
      </c>
    </row>
    <row r="55" spans="1:9" x14ac:dyDescent="0.2">
      <c r="A55" s="96" t="s">
        <v>61</v>
      </c>
      <c r="B55" s="6">
        <v>47646.7029691313</v>
      </c>
      <c r="C55" s="6">
        <v>47646.7029691313</v>
      </c>
      <c r="D55" s="6">
        <v>0</v>
      </c>
      <c r="E55" s="3">
        <f t="shared" si="10"/>
        <v>0</v>
      </c>
      <c r="F55" s="6">
        <v>20888.888248418512</v>
      </c>
      <c r="G55" s="3">
        <f t="shared" si="11"/>
        <v>43.84120400093942</v>
      </c>
      <c r="H55" s="6">
        <v>14016.509176151545</v>
      </c>
      <c r="I55" s="3">
        <f t="shared" si="12"/>
        <v>29.417584644277216</v>
      </c>
    </row>
    <row r="56" spans="1:9" x14ac:dyDescent="0.2">
      <c r="A56" s="96" t="s">
        <v>62</v>
      </c>
      <c r="B56" s="6">
        <v>92921.511079400691</v>
      </c>
      <c r="C56" s="6">
        <v>92921.511079400691</v>
      </c>
      <c r="D56" s="6">
        <v>0</v>
      </c>
      <c r="E56" s="3">
        <f t="shared" si="10"/>
        <v>0</v>
      </c>
      <c r="F56" s="6">
        <v>22446.038598024992</v>
      </c>
      <c r="G56" s="3">
        <f t="shared" si="11"/>
        <v>24.155912164240455</v>
      </c>
      <c r="H56" s="6">
        <v>46575.441665498045</v>
      </c>
      <c r="I56" s="3">
        <f t="shared" si="12"/>
        <v>50.123422579406508</v>
      </c>
    </row>
    <row r="57" spans="1:9" x14ac:dyDescent="0.2">
      <c r="A57" s="96" t="s">
        <v>63</v>
      </c>
      <c r="B57" s="6">
        <v>92197.736045393307</v>
      </c>
      <c r="C57" s="6">
        <v>92197.736045393307</v>
      </c>
      <c r="D57" s="6">
        <v>0</v>
      </c>
      <c r="E57" s="3">
        <f t="shared" si="10"/>
        <v>0</v>
      </c>
      <c r="F57" s="6">
        <v>17923.138331054204</v>
      </c>
      <c r="G57" s="3">
        <f t="shared" si="11"/>
        <v>19.439889849605198</v>
      </c>
      <c r="H57" s="6">
        <v>21116.059011705416</v>
      </c>
      <c r="I57" s="3">
        <f t="shared" si="12"/>
        <v>22.90301250055531</v>
      </c>
    </row>
    <row r="58" spans="1:9" x14ac:dyDescent="0.2">
      <c r="A58" s="96" t="s">
        <v>64</v>
      </c>
      <c r="B58" s="6">
        <v>107708.5893665887</v>
      </c>
      <c r="C58" s="6">
        <v>107708.5893665887</v>
      </c>
      <c r="D58" s="6">
        <v>0</v>
      </c>
      <c r="E58" s="3">
        <f t="shared" si="10"/>
        <v>0</v>
      </c>
      <c r="F58" s="6">
        <v>38955.055127920888</v>
      </c>
      <c r="G58" s="3">
        <f t="shared" si="11"/>
        <v>36.167083198292062</v>
      </c>
      <c r="H58" s="6">
        <v>12110.862858284874</v>
      </c>
      <c r="I58" s="3">
        <f t="shared" si="12"/>
        <v>11.244101263888314</v>
      </c>
    </row>
    <row r="59" spans="1:9" x14ac:dyDescent="0.2">
      <c r="A59" s="96" t="s">
        <v>65</v>
      </c>
      <c r="B59" s="6">
        <v>85644.551795334075</v>
      </c>
      <c r="C59" s="6">
        <v>85644.551795334075</v>
      </c>
      <c r="D59" s="6">
        <v>0</v>
      </c>
      <c r="E59" s="3">
        <f t="shared" si="10"/>
        <v>0</v>
      </c>
      <c r="F59" s="6">
        <v>19928.146095306725</v>
      </c>
      <c r="G59" s="3">
        <f t="shared" si="11"/>
        <v>23.268434100664432</v>
      </c>
      <c r="H59" s="6">
        <v>22102.035396225892</v>
      </c>
      <c r="I59" s="3">
        <f t="shared" si="12"/>
        <v>25.80670332544144</v>
      </c>
    </row>
    <row r="60" spans="1:9" x14ac:dyDescent="0.2">
      <c r="A60" s="96" t="s">
        <v>66</v>
      </c>
      <c r="B60" s="6">
        <v>10779.017555114835</v>
      </c>
      <c r="C60" s="6">
        <v>10779.017555114835</v>
      </c>
      <c r="D60" s="6">
        <v>0</v>
      </c>
      <c r="E60" s="3">
        <f t="shared" si="10"/>
        <v>0</v>
      </c>
      <c r="F60" s="6">
        <v>8302.0436956628873</v>
      </c>
      <c r="G60" s="3">
        <f t="shared" si="11"/>
        <v>77.020411676789791</v>
      </c>
      <c r="H60" s="6">
        <v>632.27245394708052</v>
      </c>
      <c r="I60" s="3">
        <f t="shared" si="12"/>
        <v>5.8657707041868212</v>
      </c>
    </row>
    <row r="61" spans="1:9" x14ac:dyDescent="0.2">
      <c r="A61" s="96" t="s">
        <v>67</v>
      </c>
      <c r="B61" s="6">
        <v>265489.27795356826</v>
      </c>
      <c r="C61" s="6">
        <v>265489.27795356826</v>
      </c>
      <c r="D61" s="6">
        <v>0</v>
      </c>
      <c r="E61" s="3">
        <f t="shared" si="10"/>
        <v>0</v>
      </c>
      <c r="F61" s="6">
        <v>155626.72801244372</v>
      </c>
      <c r="G61" s="3">
        <f t="shared" si="11"/>
        <v>58.618837345160678</v>
      </c>
      <c r="H61" s="6">
        <v>65237.84622699747</v>
      </c>
      <c r="I61" s="3">
        <f t="shared" si="12"/>
        <v>24.572685846246113</v>
      </c>
    </row>
    <row r="62" spans="1:9" x14ac:dyDescent="0.2">
      <c r="A62" s="96" t="s">
        <v>82</v>
      </c>
      <c r="B62" s="6">
        <v>116355.9092398944</v>
      </c>
      <c r="C62" s="6">
        <v>116355.9092398944</v>
      </c>
      <c r="D62" s="6">
        <v>0</v>
      </c>
      <c r="E62" s="3">
        <f t="shared" si="10"/>
        <v>0</v>
      </c>
      <c r="F62" s="6">
        <v>21142.729513453996</v>
      </c>
      <c r="G62" s="3">
        <f t="shared" si="11"/>
        <v>18.170739803049806</v>
      </c>
      <c r="H62" s="6">
        <v>67626.801572031778</v>
      </c>
      <c r="I62" s="3">
        <f t="shared" si="12"/>
        <v>58.120642100439959</v>
      </c>
    </row>
    <row r="63" spans="1:9" x14ac:dyDescent="0.2">
      <c r="A63" s="96" t="s">
        <v>68</v>
      </c>
      <c r="B63" s="6">
        <v>1482.4922588046848</v>
      </c>
      <c r="C63" s="6">
        <v>1482.4922588046848</v>
      </c>
      <c r="D63" s="6">
        <v>0</v>
      </c>
      <c r="E63" s="3">
        <f t="shared" si="10"/>
        <v>0</v>
      </c>
      <c r="F63" s="6">
        <v>254.07720542178555</v>
      </c>
      <c r="G63" s="3">
        <f t="shared" si="11"/>
        <v>17.138518188732053</v>
      </c>
      <c r="H63" s="6">
        <v>0</v>
      </c>
      <c r="I63" s="3">
        <f t="shared" si="12"/>
        <v>0</v>
      </c>
    </row>
    <row r="64" spans="1:9" x14ac:dyDescent="0.2">
      <c r="A64" s="98" t="s">
        <v>83</v>
      </c>
      <c r="B64" s="6">
        <v>76514.443450511986</v>
      </c>
      <c r="C64" s="6">
        <v>0</v>
      </c>
      <c r="D64" s="6">
        <v>76514.443450511986</v>
      </c>
      <c r="E64" s="3">
        <f t="shared" si="10"/>
        <v>100</v>
      </c>
      <c r="F64" s="6">
        <v>0</v>
      </c>
      <c r="G64" s="3">
        <f t="shared" si="11"/>
        <v>0</v>
      </c>
      <c r="H64" s="6">
        <v>0</v>
      </c>
      <c r="I64" s="3">
        <f t="shared" si="12"/>
        <v>0</v>
      </c>
    </row>
    <row r="65" spans="1:9" x14ac:dyDescent="0.2">
      <c r="A65" s="97" t="s">
        <v>71</v>
      </c>
      <c r="B65" s="6">
        <v>45572.139156749814</v>
      </c>
      <c r="C65" s="6">
        <v>45572.139156749814</v>
      </c>
      <c r="D65" s="6">
        <v>0</v>
      </c>
      <c r="E65" s="3">
        <f t="shared" ref="E65" si="13">D65/B65*100</f>
        <v>0</v>
      </c>
      <c r="F65" s="6">
        <v>6616.7667039773596</v>
      </c>
      <c r="G65" s="3">
        <f t="shared" ref="G65" si="14">IF(ISNUMBER(F65/C65*100),F65/C65*100,0)</f>
        <v>14.519324364428771</v>
      </c>
      <c r="H65" s="6">
        <v>4316.2299752246299</v>
      </c>
      <c r="I65" s="3">
        <f t="shared" ref="I65" si="15">IF(ISNUMBER(H65/C65*100),H65/C65*100,0)</f>
        <v>9.4712033604096053</v>
      </c>
    </row>
    <row r="66" spans="1:9" x14ac:dyDescent="0.2">
      <c r="A66" s="97"/>
    </row>
    <row r="67" spans="1:9" x14ac:dyDescent="0.2">
      <c r="A67" s="7" t="s">
        <v>3</v>
      </c>
    </row>
    <row r="68" spans="1:9" x14ac:dyDescent="0.2">
      <c r="A68" s="96" t="s">
        <v>72</v>
      </c>
      <c r="B68" s="6">
        <v>83548.522241732222</v>
      </c>
      <c r="C68" s="6">
        <v>83548.522241732222</v>
      </c>
      <c r="D68" s="6">
        <v>0</v>
      </c>
      <c r="E68" s="3">
        <f t="shared" ref="E68" si="16">D68/B68*100</f>
        <v>0</v>
      </c>
      <c r="F68" s="6">
        <v>13189.392599279488</v>
      </c>
      <c r="G68" s="3">
        <f t="shared" ref="G68" si="17">IF(ISNUMBER(F68/C68*100),F68/C68*100,0)</f>
        <v>15.786506146833354</v>
      </c>
      <c r="H68" s="6">
        <v>30835.935051828859</v>
      </c>
      <c r="I68" s="3">
        <f t="shared" ref="I68" si="18">IF(ISNUMBER(H68/C68*100),H68/C68*100,0)</f>
        <v>36.907816229963679</v>
      </c>
    </row>
    <row r="69" spans="1:9" x14ac:dyDescent="0.2">
      <c r="A69" s="96" t="s">
        <v>73</v>
      </c>
      <c r="B69" s="6">
        <v>110199.39498217382</v>
      </c>
      <c r="C69" s="6">
        <v>110199.39498217382</v>
      </c>
      <c r="D69" s="6">
        <v>0</v>
      </c>
      <c r="E69" s="3">
        <f t="shared" ref="E69:E79" si="19">D69/B69*100</f>
        <v>0</v>
      </c>
      <c r="F69" s="6">
        <v>31960.029275677931</v>
      </c>
      <c r="G69" s="3">
        <f t="shared" ref="G69:G79" si="20">IF(ISNUMBER(F69/C69*100),F69/C69*100,0)</f>
        <v>29.00200067418508</v>
      </c>
      <c r="H69" s="6">
        <v>25481.57693026678</v>
      </c>
      <c r="I69" s="3">
        <f t="shared" ref="I69:I79" si="21">IF(ISNUMBER(H69/C69*100),H69/C69*100,0)</f>
        <v>23.123155017673877</v>
      </c>
    </row>
    <row r="70" spans="1:9" x14ac:dyDescent="0.2">
      <c r="A70" s="96" t="s">
        <v>74</v>
      </c>
      <c r="B70" s="6">
        <v>262182.40311561304</v>
      </c>
      <c r="C70" s="6">
        <v>262182.40311561304</v>
      </c>
      <c r="D70" s="6">
        <v>0</v>
      </c>
      <c r="E70" s="3">
        <f t="shared" si="19"/>
        <v>0</v>
      </c>
      <c r="F70" s="6">
        <v>72874.579013270661</v>
      </c>
      <c r="G70" s="3">
        <f t="shared" si="20"/>
        <v>27.79537381123766</v>
      </c>
      <c r="H70" s="6">
        <v>58627.756552014362</v>
      </c>
      <c r="I70" s="3">
        <f t="shared" si="21"/>
        <v>22.361438393774133</v>
      </c>
    </row>
    <row r="71" spans="1:9" x14ac:dyDescent="0.2">
      <c r="A71" s="96" t="s">
        <v>75</v>
      </c>
      <c r="B71" s="6">
        <v>124397.270484647</v>
      </c>
      <c r="C71" s="6">
        <v>124397.270484647</v>
      </c>
      <c r="D71" s="6">
        <v>0</v>
      </c>
      <c r="E71" s="3">
        <f t="shared" si="19"/>
        <v>0</v>
      </c>
      <c r="F71" s="6">
        <v>7133.6306549515421</v>
      </c>
      <c r="G71" s="3">
        <f t="shared" si="20"/>
        <v>5.7345556113564147</v>
      </c>
      <c r="H71" s="6">
        <v>58858.975498755557</v>
      </c>
      <c r="I71" s="3">
        <f t="shared" si="21"/>
        <v>47.315327152632243</v>
      </c>
    </row>
    <row r="72" spans="1:9" x14ac:dyDescent="0.2">
      <c r="A72" s="96" t="s">
        <v>76</v>
      </c>
      <c r="B72" s="6">
        <v>837525.84003447404</v>
      </c>
      <c r="C72" s="6">
        <v>837525.84003447404</v>
      </c>
      <c r="D72" s="6">
        <v>0</v>
      </c>
      <c r="E72" s="3">
        <f t="shared" si="19"/>
        <v>0</v>
      </c>
      <c r="F72" s="6">
        <v>261404.77477071108</v>
      </c>
      <c r="G72" s="3">
        <f t="shared" si="20"/>
        <v>31.211547426399548</v>
      </c>
      <c r="H72" s="6">
        <v>383521.17120498326</v>
      </c>
      <c r="I72" s="3">
        <f t="shared" si="21"/>
        <v>45.79215982031036</v>
      </c>
    </row>
    <row r="73" spans="1:9" x14ac:dyDescent="0.2">
      <c r="A73" s="96" t="s">
        <v>77</v>
      </c>
      <c r="B73" s="6">
        <v>314306.19332920428</v>
      </c>
      <c r="C73" s="6">
        <v>314306.19332920428</v>
      </c>
      <c r="D73" s="6">
        <v>0</v>
      </c>
      <c r="E73" s="3">
        <f t="shared" si="19"/>
        <v>0</v>
      </c>
      <c r="F73" s="6">
        <v>52937.347872814884</v>
      </c>
      <c r="G73" s="3">
        <f t="shared" si="20"/>
        <v>16.842604121824703</v>
      </c>
      <c r="H73" s="6">
        <v>110728.84398561037</v>
      </c>
      <c r="I73" s="3">
        <f t="shared" si="21"/>
        <v>35.229609322280517</v>
      </c>
    </row>
    <row r="74" spans="1:9" x14ac:dyDescent="0.2">
      <c r="A74" s="96" t="s">
        <v>78</v>
      </c>
      <c r="B74" s="6">
        <v>597881.78195890749</v>
      </c>
      <c r="C74" s="6">
        <v>597881.78195890749</v>
      </c>
      <c r="D74" s="6">
        <v>0</v>
      </c>
      <c r="E74" s="3">
        <f t="shared" si="19"/>
        <v>0</v>
      </c>
      <c r="F74" s="6">
        <v>187549.88022639128</v>
      </c>
      <c r="G74" s="3">
        <f t="shared" si="20"/>
        <v>31.369057543767344</v>
      </c>
      <c r="H74" s="6">
        <v>276722.35180912865</v>
      </c>
      <c r="I74" s="3">
        <f t="shared" si="21"/>
        <v>46.283790568508714</v>
      </c>
    </row>
    <row r="75" spans="1:9" x14ac:dyDescent="0.2">
      <c r="A75" s="96" t="s">
        <v>79</v>
      </c>
      <c r="B75" s="6">
        <v>241174.42593584751</v>
      </c>
      <c r="C75" s="6">
        <v>241174.42593584751</v>
      </c>
      <c r="D75" s="6">
        <v>0</v>
      </c>
      <c r="E75" s="3">
        <f t="shared" si="19"/>
        <v>0</v>
      </c>
      <c r="F75" s="6">
        <v>33500.951404115403</v>
      </c>
      <c r="G75" s="3">
        <f t="shared" si="20"/>
        <v>13.890756150499421</v>
      </c>
      <c r="H75" s="6">
        <v>122914.24082063965</v>
      </c>
      <c r="I75" s="3">
        <f t="shared" si="21"/>
        <v>50.964873387253299</v>
      </c>
    </row>
    <row r="76" spans="1:9" x14ac:dyDescent="0.2">
      <c r="A76" s="96" t="s">
        <v>80</v>
      </c>
      <c r="B76" s="6">
        <v>1054124.7957733744</v>
      </c>
      <c r="C76" s="6">
        <v>1054124.7957733744</v>
      </c>
      <c r="D76" s="6">
        <v>0</v>
      </c>
      <c r="E76" s="3">
        <f t="shared" si="19"/>
        <v>0</v>
      </c>
      <c r="F76" s="6">
        <v>332024.07629061537</v>
      </c>
      <c r="G76" s="3">
        <f t="shared" si="20"/>
        <v>31.497606129928947</v>
      </c>
      <c r="H76" s="6">
        <v>516747.31996757066</v>
      </c>
      <c r="I76" s="3">
        <f t="shared" si="21"/>
        <v>49.021455717532127</v>
      </c>
    </row>
    <row r="77" spans="1:9" x14ac:dyDescent="0.2">
      <c r="A77" s="96" t="s">
        <v>81</v>
      </c>
      <c r="B77" s="6">
        <v>2525.4609390550086</v>
      </c>
      <c r="C77" s="6">
        <v>2525.4609390550086</v>
      </c>
      <c r="D77" s="6">
        <v>0</v>
      </c>
      <c r="E77" s="3">
        <f t="shared" si="19"/>
        <v>0</v>
      </c>
      <c r="F77" s="6">
        <v>0</v>
      </c>
      <c r="G77" s="3">
        <f t="shared" si="20"/>
        <v>0</v>
      </c>
      <c r="H77" s="6">
        <v>0</v>
      </c>
      <c r="I77" s="3">
        <f t="shared" si="21"/>
        <v>0</v>
      </c>
    </row>
    <row r="78" spans="1:9" x14ac:dyDescent="0.2">
      <c r="A78" s="17" t="s">
        <v>70</v>
      </c>
      <c r="B78" s="6">
        <v>76514.443450511986</v>
      </c>
      <c r="C78" s="6">
        <v>0</v>
      </c>
      <c r="D78" s="6">
        <v>76514.443450511986</v>
      </c>
      <c r="E78" s="3">
        <f t="shared" si="19"/>
        <v>100</v>
      </c>
      <c r="F78" s="6">
        <v>0</v>
      </c>
      <c r="G78" s="3">
        <f t="shared" si="20"/>
        <v>0</v>
      </c>
      <c r="H78" s="6">
        <v>0</v>
      </c>
      <c r="I78" s="3">
        <f t="shared" si="21"/>
        <v>0</v>
      </c>
    </row>
    <row r="79" spans="1:9" x14ac:dyDescent="0.2">
      <c r="A79" s="17" t="s">
        <v>71</v>
      </c>
      <c r="B79" s="6">
        <v>27787.164455279933</v>
      </c>
      <c r="C79" s="6">
        <v>27787.164455279933</v>
      </c>
      <c r="D79" s="6">
        <v>0</v>
      </c>
      <c r="E79" s="3">
        <f t="shared" si="19"/>
        <v>0</v>
      </c>
      <c r="F79" s="6">
        <v>3978.9896459922406</v>
      </c>
      <c r="G79" s="3">
        <f t="shared" si="20"/>
        <v>14.319523866481379</v>
      </c>
      <c r="H79" s="6">
        <v>1533.5425407599055</v>
      </c>
      <c r="I79" s="3">
        <f t="shared" si="21"/>
        <v>5.5188882018816852</v>
      </c>
    </row>
    <row r="80" spans="1:9" x14ac:dyDescent="0.2">
      <c r="A80" s="52"/>
      <c r="B80" s="52"/>
      <c r="C80" s="52"/>
      <c r="D80" s="52"/>
      <c r="E80" s="52"/>
      <c r="F80" s="52"/>
      <c r="G80" s="52"/>
      <c r="H80" s="52"/>
      <c r="I80" s="52"/>
    </row>
    <row r="81" spans="1:1" x14ac:dyDescent="0.2">
      <c r="A81" s="1" t="s">
        <v>86</v>
      </c>
    </row>
    <row r="82" spans="1:1" x14ac:dyDescent="0.2">
      <c r="A82" s="1" t="s">
        <v>87</v>
      </c>
    </row>
    <row r="83" spans="1:1" x14ac:dyDescent="0.2">
      <c r="A83" s="1" t="s">
        <v>2</v>
      </c>
    </row>
    <row r="84" spans="1:1" x14ac:dyDescent="0.2">
      <c r="A84" s="1" t="s">
        <v>1</v>
      </c>
    </row>
    <row r="85" spans="1:1" x14ac:dyDescent="0.2">
      <c r="A85" s="1" t="s">
        <v>0</v>
      </c>
    </row>
  </sheetData>
  <mergeCells count="10">
    <mergeCell ref="A35:I35"/>
    <mergeCell ref="A37:A38"/>
    <mergeCell ref="D37:E37"/>
    <mergeCell ref="F37:G37"/>
    <mergeCell ref="H37:I37"/>
    <mergeCell ref="A2:I2"/>
    <mergeCell ref="A4:A5"/>
    <mergeCell ref="D4:E4"/>
    <mergeCell ref="F4:G4"/>
    <mergeCell ref="H4:I4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4" max="16383" man="1"/>
  </rowBreaks>
  <ignoredErrors>
    <ignoredError sqref="C15 C10 D10 E10:F10 G10:H10 I10:J10 E11 G11 I11:J11 E12 G12 I12:J12 E13 G13 I13:J13 E14 G14 I14:J14 J17 D15 E15:F15 G15:H15 I15:J15 J1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3"/>
  <sheetViews>
    <sheetView topLeftCell="A51" workbookViewId="0">
      <selection activeCell="L72" sqref="L72"/>
    </sheetView>
  </sheetViews>
  <sheetFormatPr baseColWidth="10" defaultRowHeight="11.25" x14ac:dyDescent="0.2"/>
  <cols>
    <col min="1" max="1" width="44.6640625" customWidth="1"/>
    <col min="2" max="3" width="13" bestFit="1" customWidth="1"/>
    <col min="4" max="4" width="11" bestFit="1" customWidth="1"/>
    <col min="5" max="5" width="7.5" bestFit="1" customWidth="1"/>
    <col min="6" max="6" width="11" bestFit="1" customWidth="1"/>
    <col min="7" max="7" width="8" customWidth="1"/>
    <col min="8" max="8" width="11" bestFit="1" customWidth="1"/>
    <col min="9" max="9" width="8" customWidth="1"/>
    <col min="10" max="10" width="9" bestFit="1" customWidth="1"/>
    <col min="11" max="11" width="6.1640625" bestFit="1" customWidth="1"/>
    <col min="12" max="12" width="7" bestFit="1" customWidth="1"/>
    <col min="13" max="13" width="9" bestFit="1" customWidth="1"/>
    <col min="14" max="14" width="6.1640625" bestFit="1" customWidth="1"/>
    <col min="15" max="15" width="7.1640625" bestFit="1" customWidth="1"/>
    <col min="16" max="16" width="9" bestFit="1" customWidth="1"/>
    <col min="17" max="17" width="6.1640625" bestFit="1" customWidth="1"/>
    <col min="18" max="18" width="7.1640625" bestFit="1" customWidth="1"/>
  </cols>
  <sheetData>
    <row r="1" spans="1:10" ht="22.5" customHeight="1" x14ac:dyDescent="0.2">
      <c r="A1" s="127" t="s">
        <v>44</v>
      </c>
      <c r="B1" s="127"/>
      <c r="C1" s="127"/>
      <c r="D1" s="127"/>
      <c r="E1" s="127"/>
      <c r="F1" s="127"/>
      <c r="G1" s="127"/>
      <c r="H1" s="127"/>
      <c r="I1" s="127"/>
    </row>
    <row r="2" spans="1:10" ht="26.25" customHeight="1" x14ac:dyDescent="0.35">
      <c r="A2" s="128" t="s">
        <v>45</v>
      </c>
      <c r="B2" s="128"/>
      <c r="C2" s="128"/>
      <c r="D2" s="128"/>
      <c r="E2" s="128"/>
      <c r="F2" s="128"/>
      <c r="G2" s="128"/>
      <c r="H2" s="128"/>
      <c r="I2" s="128"/>
    </row>
    <row r="3" spans="1:10" x14ac:dyDescent="0.2">
      <c r="A3" s="124" t="s">
        <v>35</v>
      </c>
      <c r="B3" s="93" t="s">
        <v>34</v>
      </c>
      <c r="C3" s="93" t="s">
        <v>33</v>
      </c>
      <c r="D3" s="126" t="s">
        <v>32</v>
      </c>
      <c r="E3" s="126"/>
      <c r="F3" s="126" t="s">
        <v>31</v>
      </c>
      <c r="G3" s="126"/>
      <c r="H3" s="126" t="s">
        <v>30</v>
      </c>
      <c r="I3" s="126"/>
    </row>
    <row r="4" spans="1:10" x14ac:dyDescent="0.2">
      <c r="A4" s="125"/>
      <c r="B4" s="14" t="s">
        <v>27</v>
      </c>
      <c r="C4" s="14" t="s">
        <v>27</v>
      </c>
      <c r="D4" s="14" t="s">
        <v>27</v>
      </c>
      <c r="E4" s="14" t="s">
        <v>29</v>
      </c>
      <c r="F4" s="14" t="s">
        <v>27</v>
      </c>
      <c r="G4" s="14" t="s">
        <v>28</v>
      </c>
      <c r="H4" s="14" t="s">
        <v>27</v>
      </c>
      <c r="I4" s="14" t="s">
        <v>26</v>
      </c>
    </row>
    <row r="5" spans="1:10" x14ac:dyDescent="0.2">
      <c r="A5" s="16"/>
      <c r="B5" s="16"/>
      <c r="C5" s="16"/>
      <c r="D5" s="16"/>
      <c r="E5" s="16"/>
      <c r="F5" s="16"/>
      <c r="G5" s="16"/>
      <c r="H5" s="16"/>
      <c r="I5" s="16"/>
    </row>
    <row r="6" spans="1:10" x14ac:dyDescent="0.2">
      <c r="A6" s="56" t="s">
        <v>43</v>
      </c>
      <c r="B6" s="13">
        <v>2317647.5450191968</v>
      </c>
      <c r="C6" s="13">
        <v>2115193.813448851</v>
      </c>
      <c r="D6" s="13">
        <v>202453.7315703475</v>
      </c>
      <c r="E6" s="12">
        <f>D6/B6*100</f>
        <v>8.73531145861398</v>
      </c>
      <c r="F6" s="13">
        <v>434799.75623037352</v>
      </c>
      <c r="G6" s="12">
        <f>IF(ISNUMBER(F6/C6*100),F6/C6*100,0)</f>
        <v>20.556024391988309</v>
      </c>
      <c r="H6" s="13">
        <v>1056285.2759168777</v>
      </c>
      <c r="I6" s="12">
        <f>IF(ISNUMBER(H6/C6*100),H6/C6*100,0)</f>
        <v>49.937990041422772</v>
      </c>
    </row>
    <row r="7" spans="1:10" x14ac:dyDescent="0.2">
      <c r="A7" s="56"/>
      <c r="B7" s="99"/>
      <c r="J7" s="81"/>
    </row>
    <row r="8" spans="1:10" x14ac:dyDescent="0.2">
      <c r="A8" s="56" t="s">
        <v>24</v>
      </c>
      <c r="B8" s="79"/>
      <c r="C8" s="79"/>
      <c r="D8" s="79"/>
      <c r="E8" s="80"/>
      <c r="F8" s="79"/>
      <c r="G8" s="80"/>
      <c r="H8" s="79"/>
      <c r="I8" s="80"/>
      <c r="J8" s="81"/>
    </row>
    <row r="9" spans="1:10" x14ac:dyDescent="0.2">
      <c r="A9" s="57" t="s">
        <v>23</v>
      </c>
      <c r="B9" s="6">
        <f>SUM(B10:B12)</f>
        <v>1233513.4191065582</v>
      </c>
      <c r="C9" s="6">
        <f>SUM(C10:C12)</f>
        <v>1128347.1884796759</v>
      </c>
      <c r="D9" s="6">
        <f>SUM(D10:D12)</f>
        <v>105166.23062688147</v>
      </c>
      <c r="E9" s="2">
        <f>D9/B9*100</f>
        <v>8.5257467813405761</v>
      </c>
      <c r="F9" s="6">
        <f>SUM(F10:F12)</f>
        <v>217293.27037435671</v>
      </c>
      <c r="G9" s="2">
        <f>IF(ISNUMBER(F9/C9*100),F9/C9*100,0)</f>
        <v>19.257660460619004</v>
      </c>
      <c r="H9" s="6">
        <f>SUM(H10:H12)</f>
        <v>570082.46169866482</v>
      </c>
      <c r="I9" s="2">
        <f>IF(ISNUMBER(H9/C9*100),H9/C9*100,0)</f>
        <v>50.523674585194691</v>
      </c>
      <c r="J9" s="81"/>
    </row>
    <row r="10" spans="1:10" x14ac:dyDescent="0.2">
      <c r="A10" s="58" t="s">
        <v>22</v>
      </c>
      <c r="B10" s="34">
        <v>234652.16439965824</v>
      </c>
      <c r="C10" s="34">
        <v>207929.63654910275</v>
      </c>
      <c r="D10" s="34">
        <v>26722.527850555791</v>
      </c>
      <c r="E10" s="35">
        <f>D10/B10*100</f>
        <v>11.38814462629125</v>
      </c>
      <c r="F10" s="34">
        <v>43527.794923038346</v>
      </c>
      <c r="G10" s="35">
        <f>IF(ISNUMBER(F10/C10*100),F10/C10*100,0)</f>
        <v>20.933906125863505</v>
      </c>
      <c r="H10" s="34">
        <v>102864.12159470175</v>
      </c>
      <c r="I10" s="35">
        <f>IF(ISNUMBER(H10/C10*100),H10/C10*100,0)</f>
        <v>49.470639828878028</v>
      </c>
      <c r="J10" s="81"/>
    </row>
    <row r="11" spans="1:10" x14ac:dyDescent="0.2">
      <c r="A11" s="58" t="s">
        <v>21</v>
      </c>
      <c r="B11" s="34">
        <v>154069.28981093367</v>
      </c>
      <c r="C11" s="34">
        <v>143704.16353682059</v>
      </c>
      <c r="D11" s="34">
        <v>10365.12627411314</v>
      </c>
      <c r="E11" s="35">
        <f t="shared" ref="E11:E13" si="0">D11/B11*100</f>
        <v>6.727574513280822</v>
      </c>
      <c r="F11" s="34">
        <v>23378.224582958959</v>
      </c>
      <c r="G11" s="35">
        <f t="shared" ref="G11:G13" si="1">IF(ISNUMBER(F11/C11*100),F11/C11*100,0)</f>
        <v>16.268300101805245</v>
      </c>
      <c r="H11" s="34">
        <v>67103.563741323087</v>
      </c>
      <c r="I11" s="35">
        <f t="shared" ref="I11:I13" si="2">IF(ISNUMBER(H11/C11*100),H11/C11*100,0)</f>
        <v>46.695629472231317</v>
      </c>
      <c r="J11" s="81"/>
    </row>
    <row r="12" spans="1:10" x14ac:dyDescent="0.2">
      <c r="A12" s="58" t="s">
        <v>20</v>
      </c>
      <c r="B12" s="34">
        <v>844791.96489596623</v>
      </c>
      <c r="C12" s="34">
        <v>776713.38839375251</v>
      </c>
      <c r="D12" s="34">
        <v>68078.576502212542</v>
      </c>
      <c r="E12" s="35">
        <f t="shared" si="0"/>
        <v>8.0586202676059102</v>
      </c>
      <c r="F12" s="34">
        <v>150387.25086835941</v>
      </c>
      <c r="G12" s="35">
        <f t="shared" si="1"/>
        <v>19.362000593212517</v>
      </c>
      <c r="H12" s="34">
        <v>400114.77636264003</v>
      </c>
      <c r="I12" s="35">
        <f t="shared" si="2"/>
        <v>51.513825091914477</v>
      </c>
      <c r="J12" s="81"/>
    </row>
    <row r="13" spans="1:10" x14ac:dyDescent="0.2">
      <c r="A13" s="57" t="s">
        <v>19</v>
      </c>
      <c r="B13" s="34">
        <v>1084134.125912627</v>
      </c>
      <c r="C13" s="34">
        <v>986846.62496916018</v>
      </c>
      <c r="D13" s="34">
        <v>97287.500943465959</v>
      </c>
      <c r="E13" s="35">
        <f t="shared" si="0"/>
        <v>8.9737513669324898</v>
      </c>
      <c r="F13" s="34">
        <v>217506.48585601881</v>
      </c>
      <c r="G13" s="35">
        <f t="shared" si="1"/>
        <v>22.040556288350896</v>
      </c>
      <c r="H13" s="34">
        <v>486202.81421820889</v>
      </c>
      <c r="I13" s="35">
        <f t="shared" si="2"/>
        <v>49.268326193384219</v>
      </c>
      <c r="J13" s="81"/>
    </row>
    <row r="14" spans="1:10" ht="12.75" x14ac:dyDescent="0.2">
      <c r="A14" s="57"/>
      <c r="B14" s="82"/>
      <c r="C14" s="82"/>
      <c r="D14" s="82"/>
      <c r="E14" s="2"/>
      <c r="F14" s="82"/>
      <c r="G14" s="83"/>
      <c r="H14" s="82"/>
      <c r="I14" s="83"/>
      <c r="J14" s="81"/>
    </row>
    <row r="15" spans="1:10" x14ac:dyDescent="0.2">
      <c r="A15" s="56" t="s">
        <v>18</v>
      </c>
      <c r="J15" s="81"/>
    </row>
    <row r="16" spans="1:10" x14ac:dyDescent="0.2">
      <c r="A16" s="95" t="s">
        <v>17</v>
      </c>
      <c r="B16" s="34">
        <v>189987.79797980795</v>
      </c>
      <c r="C16" s="34">
        <v>172287.93946733832</v>
      </c>
      <c r="D16" s="34">
        <v>17699.858512469717</v>
      </c>
      <c r="E16" s="35">
        <f t="shared" ref="E16" si="3">D16/B16*100</f>
        <v>9.3163133110005685</v>
      </c>
      <c r="F16" s="34">
        <v>55018.13464634517</v>
      </c>
      <c r="G16" s="35">
        <f t="shared" ref="G16" si="4">IF(ISNUMBER(F16/C16*100),F16/C16*100,0)</f>
        <v>31.933828227584844</v>
      </c>
      <c r="H16" s="34">
        <v>71992.294243270735</v>
      </c>
      <c r="I16" s="35">
        <f t="shared" ref="I16" si="5">IF(ISNUMBER(H16/C16*100),H16/C16*100,0)</f>
        <v>41.786032420986011</v>
      </c>
      <c r="J16" s="81"/>
    </row>
    <row r="17" spans="1:10" x14ac:dyDescent="0.2">
      <c r="A17" s="95" t="s">
        <v>16</v>
      </c>
      <c r="B17" s="34">
        <v>362442.25868833432</v>
      </c>
      <c r="C17" s="34">
        <v>319894.58492334979</v>
      </c>
      <c r="D17" s="34">
        <v>42547.673764985062</v>
      </c>
      <c r="E17" s="35">
        <f t="shared" ref="E17:E26" si="6">D17/B17*100</f>
        <v>11.739159202617152</v>
      </c>
      <c r="F17" s="34">
        <v>59017.264653590384</v>
      </c>
      <c r="G17" s="35">
        <f t="shared" ref="G17:G26" si="7">IF(ISNUMBER(F17/C17*100),F17/C17*100,0)</f>
        <v>18.448972703846035</v>
      </c>
      <c r="H17" s="34">
        <v>174296.96687719479</v>
      </c>
      <c r="I17" s="35">
        <f t="shared" ref="I17:I26" si="8">IF(ISNUMBER(H17/C17*100),H17/C17*100,0)</f>
        <v>54.48575096041661</v>
      </c>
      <c r="J17" s="81"/>
    </row>
    <row r="18" spans="1:10" x14ac:dyDescent="0.2">
      <c r="A18" s="95" t="s">
        <v>15</v>
      </c>
      <c r="B18" s="34">
        <v>249079.75157953781</v>
      </c>
      <c r="C18" s="34">
        <v>223235.89334931114</v>
      </c>
      <c r="D18" s="34">
        <v>25843.858230226691</v>
      </c>
      <c r="E18" s="35">
        <f t="shared" si="6"/>
        <v>10.375736311899306</v>
      </c>
      <c r="F18" s="34">
        <v>39954.341276664993</v>
      </c>
      <c r="G18" s="35">
        <f t="shared" si="7"/>
        <v>17.897812344247857</v>
      </c>
      <c r="H18" s="34">
        <v>125668.30807995737</v>
      </c>
      <c r="I18" s="35">
        <f t="shared" si="8"/>
        <v>56.293952641081923</v>
      </c>
      <c r="J18" s="81"/>
    </row>
    <row r="19" spans="1:10" x14ac:dyDescent="0.2">
      <c r="A19" s="95" t="s">
        <v>14</v>
      </c>
      <c r="B19" s="34">
        <v>241348.2822189201</v>
      </c>
      <c r="C19" s="34">
        <v>225382.17395188089</v>
      </c>
      <c r="D19" s="34">
        <v>15966.108267039297</v>
      </c>
      <c r="E19" s="35">
        <f t="shared" si="6"/>
        <v>6.6153809425322105</v>
      </c>
      <c r="F19" s="34">
        <v>26458.955769857977</v>
      </c>
      <c r="G19" s="35">
        <f t="shared" si="7"/>
        <v>11.739595597079903</v>
      </c>
      <c r="H19" s="34">
        <v>138731.81596105199</v>
      </c>
      <c r="I19" s="35">
        <f t="shared" si="8"/>
        <v>61.554032214930729</v>
      </c>
    </row>
    <row r="20" spans="1:10" x14ac:dyDescent="0.2">
      <c r="A20" s="95" t="s">
        <v>13</v>
      </c>
      <c r="B20" s="34">
        <v>213362.17823785151</v>
      </c>
      <c r="C20" s="34">
        <v>200442.31063014868</v>
      </c>
      <c r="D20" s="34">
        <v>12919.867607702869</v>
      </c>
      <c r="E20" s="35">
        <f t="shared" si="6"/>
        <v>6.0553691916756129</v>
      </c>
      <c r="F20" s="34">
        <v>30215.944629153721</v>
      </c>
      <c r="G20" s="35">
        <f t="shared" si="7"/>
        <v>15.074633960345555</v>
      </c>
      <c r="H20" s="34">
        <v>108941.74500251842</v>
      </c>
      <c r="I20" s="35">
        <f t="shared" si="8"/>
        <v>54.350673098922265</v>
      </c>
    </row>
    <row r="21" spans="1:10" x14ac:dyDescent="0.2">
      <c r="A21" s="95" t="s">
        <v>12</v>
      </c>
      <c r="B21" s="34">
        <v>235729.69870798182</v>
      </c>
      <c r="C21" s="34">
        <v>208812.64901758495</v>
      </c>
      <c r="D21" s="34">
        <v>26917.049690396922</v>
      </c>
      <c r="E21" s="35">
        <f t="shared" si="6"/>
        <v>11.41860776895207</v>
      </c>
      <c r="F21" s="34">
        <v>36670.365721418035</v>
      </c>
      <c r="G21" s="35">
        <f t="shared" si="7"/>
        <v>17.561371829696906</v>
      </c>
      <c r="H21" s="34">
        <v>117952.48558111796</v>
      </c>
      <c r="I21" s="35">
        <f t="shared" si="8"/>
        <v>56.487232040806447</v>
      </c>
    </row>
    <row r="22" spans="1:10" x14ac:dyDescent="0.2">
      <c r="A22" s="95" t="s">
        <v>11</v>
      </c>
      <c r="B22" s="34">
        <v>194577.69245237479</v>
      </c>
      <c r="C22" s="34">
        <v>187402.20419898271</v>
      </c>
      <c r="D22" s="34">
        <v>7175.4882533920854</v>
      </c>
      <c r="E22" s="35">
        <f t="shared" si="6"/>
        <v>3.6877239949530045</v>
      </c>
      <c r="F22" s="34">
        <v>39287.977923863778</v>
      </c>
      <c r="G22" s="35">
        <f t="shared" si="7"/>
        <v>20.964522851688557</v>
      </c>
      <c r="H22" s="34">
        <v>84468.060671624509</v>
      </c>
      <c r="I22" s="35">
        <f t="shared" si="8"/>
        <v>45.073141499412003</v>
      </c>
    </row>
    <row r="23" spans="1:10" x14ac:dyDescent="0.2">
      <c r="A23" s="95" t="s">
        <v>10</v>
      </c>
      <c r="B23" s="34">
        <v>166956.02514905678</v>
      </c>
      <c r="C23" s="34">
        <v>152409.51540532845</v>
      </c>
      <c r="D23" s="34">
        <v>14546.509743728309</v>
      </c>
      <c r="E23" s="35">
        <f t="shared" si="6"/>
        <v>8.7127791469288525</v>
      </c>
      <c r="F23" s="34">
        <v>29612.769006343366</v>
      </c>
      <c r="G23" s="35">
        <f t="shared" si="7"/>
        <v>19.429737656201524</v>
      </c>
      <c r="H23" s="34">
        <v>72934.828205865604</v>
      </c>
      <c r="I23" s="35">
        <f t="shared" si="8"/>
        <v>47.854510928597641</v>
      </c>
    </row>
    <row r="24" spans="1:10" x14ac:dyDescent="0.2">
      <c r="A24" s="95" t="s">
        <v>9</v>
      </c>
      <c r="B24" s="34">
        <v>142517.31475617815</v>
      </c>
      <c r="C24" s="34">
        <v>129994.78534475429</v>
      </c>
      <c r="D24" s="34">
        <v>12522.529411423873</v>
      </c>
      <c r="E24" s="35">
        <f t="shared" si="6"/>
        <v>8.7866722951156504</v>
      </c>
      <c r="F24" s="34">
        <v>32079.516190141905</v>
      </c>
      <c r="G24" s="35">
        <f t="shared" si="7"/>
        <v>24.677540799090536</v>
      </c>
      <c r="H24" s="34">
        <v>50419.03882150451</v>
      </c>
      <c r="I24" s="35">
        <f t="shared" si="8"/>
        <v>38.78543180619905</v>
      </c>
    </row>
    <row r="25" spans="1:10" x14ac:dyDescent="0.2">
      <c r="A25" s="95" t="s">
        <v>8</v>
      </c>
      <c r="B25" s="34">
        <v>104667.40656355757</v>
      </c>
      <c r="C25" s="34">
        <v>96535.310435618943</v>
      </c>
      <c r="D25" s="34">
        <v>8132.0961279386165</v>
      </c>
      <c r="E25" s="35">
        <f t="shared" si="6"/>
        <v>7.7694636706227493</v>
      </c>
      <c r="F25" s="34">
        <v>32976.175942952061</v>
      </c>
      <c r="G25" s="35">
        <f t="shared" si="7"/>
        <v>34.159703629838575</v>
      </c>
      <c r="H25" s="34">
        <v>40071.29681572433</v>
      </c>
      <c r="I25" s="35">
        <f t="shared" si="8"/>
        <v>41.509471130202215</v>
      </c>
    </row>
    <row r="26" spans="1:10" x14ac:dyDescent="0.2">
      <c r="A26" s="95" t="s">
        <v>7</v>
      </c>
      <c r="B26" s="34">
        <v>216979.13868558157</v>
      </c>
      <c r="C26" s="34">
        <v>198796.4467245375</v>
      </c>
      <c r="D26" s="34">
        <v>18182.691961044009</v>
      </c>
      <c r="E26" s="35">
        <f t="shared" si="6"/>
        <v>8.3799263243421951</v>
      </c>
      <c r="F26" s="34">
        <v>53508.310470044242</v>
      </c>
      <c r="G26" s="35">
        <f t="shared" si="7"/>
        <v>26.916130218458122</v>
      </c>
      <c r="H26" s="34">
        <v>70808.435657045469</v>
      </c>
      <c r="I26" s="35">
        <f t="shared" si="8"/>
        <v>35.618562013415286</v>
      </c>
    </row>
    <row r="27" spans="1:10" x14ac:dyDescent="0.2">
      <c r="A27" s="59"/>
      <c r="B27" s="49"/>
      <c r="C27" s="49"/>
      <c r="D27" s="49"/>
      <c r="E27" s="50"/>
      <c r="F27" s="49"/>
      <c r="G27" s="51"/>
      <c r="H27" s="49"/>
      <c r="I27" s="51"/>
    </row>
    <row r="28" spans="1:10" x14ac:dyDescent="0.2">
      <c r="A28" s="1" t="str">
        <f>'C01'!$A$30</f>
        <v>Fuente: Instituto Nacional de Estadística (INE). Encuesta Telefónica de Hogares para medir Empleo 2020.</v>
      </c>
    </row>
    <row r="29" spans="1:10" x14ac:dyDescent="0.2">
      <c r="A29" s="1" t="s">
        <v>2</v>
      </c>
    </row>
    <row r="30" spans="1:10" x14ac:dyDescent="0.2">
      <c r="A30" s="1" t="s">
        <v>1</v>
      </c>
    </row>
    <row r="31" spans="1:10" x14ac:dyDescent="0.2">
      <c r="A31" s="1" t="s">
        <v>0</v>
      </c>
    </row>
    <row r="33" spans="1:9" ht="21.75" customHeight="1" x14ac:dyDescent="0.2">
      <c r="A33" s="127" t="str">
        <f>A1</f>
        <v>Cuadro No. 2. Población Económicamente Activa (PEA) en condición de empleo, según dominio, rango de edad, rama de actividad  y ocupación</v>
      </c>
      <c r="B33" s="127"/>
      <c r="C33" s="127"/>
      <c r="D33" s="127"/>
      <c r="E33" s="127"/>
      <c r="F33" s="127"/>
      <c r="G33" s="127"/>
      <c r="H33" s="127"/>
      <c r="I33" s="127"/>
    </row>
    <row r="34" spans="1:9" ht="23.25" x14ac:dyDescent="0.35">
      <c r="A34" s="128" t="str">
        <f>A2</f>
        <v>HOMBRES</v>
      </c>
      <c r="B34" s="128"/>
      <c r="C34" s="128"/>
      <c r="D34" s="128"/>
      <c r="E34" s="128"/>
      <c r="F34" s="128"/>
      <c r="G34" s="128"/>
      <c r="H34" s="128"/>
      <c r="I34" s="128"/>
    </row>
    <row r="35" spans="1:9" x14ac:dyDescent="0.2">
      <c r="A35" s="15" t="s">
        <v>6</v>
      </c>
    </row>
    <row r="36" spans="1:9" x14ac:dyDescent="0.2">
      <c r="A36" s="124" t="str">
        <f>A3</f>
        <v>Categorías</v>
      </c>
      <c r="B36" s="93" t="str">
        <f>B3</f>
        <v xml:space="preserve">            PEA            </v>
      </c>
      <c r="C36" s="93" t="str">
        <f>C3</f>
        <v xml:space="preserve">        Ocupados         </v>
      </c>
      <c r="D36" s="126" t="str">
        <f>D3</f>
        <v xml:space="preserve">           Desocupados           </v>
      </c>
      <c r="E36" s="126"/>
      <c r="F36" s="126" t="str">
        <f>F3</f>
        <v xml:space="preserve">     Subempleo Visible     </v>
      </c>
      <c r="G36" s="126"/>
      <c r="H36" s="126" t="str">
        <f>H3</f>
        <v xml:space="preserve">     Subempleo Invisible     </v>
      </c>
      <c r="I36" s="126"/>
    </row>
    <row r="37" spans="1:9" x14ac:dyDescent="0.2">
      <c r="A37" s="125"/>
      <c r="B37" s="14" t="str">
        <f>B4</f>
        <v>No.</v>
      </c>
      <c r="C37" s="14" t="str">
        <f>C4</f>
        <v>No.</v>
      </c>
      <c r="D37" s="14" t="str">
        <f>D4</f>
        <v>No.</v>
      </c>
      <c r="E37" s="14" t="str">
        <f>E4</f>
        <v>TDA</v>
      </c>
      <c r="F37" s="14" t="str">
        <f>F4</f>
        <v>No.</v>
      </c>
      <c r="G37" s="14" t="str">
        <f>G4</f>
        <v>TSV</v>
      </c>
      <c r="H37" s="14" t="str">
        <f>H4</f>
        <v>No.</v>
      </c>
      <c r="I37" s="14" t="str">
        <f>I4</f>
        <v>TSI</v>
      </c>
    </row>
    <row r="39" spans="1:9" x14ac:dyDescent="0.2">
      <c r="A39" s="7" t="str">
        <f t="shared" ref="A39:I39" si="9">A6</f>
        <v>Total Nacional</v>
      </c>
      <c r="B39" s="13">
        <f t="shared" si="9"/>
        <v>2317647.5450191968</v>
      </c>
      <c r="C39" s="13">
        <f t="shared" si="9"/>
        <v>2115193.813448851</v>
      </c>
      <c r="D39" s="13">
        <f t="shared" si="9"/>
        <v>202453.7315703475</v>
      </c>
      <c r="E39" s="12">
        <f t="shared" si="9"/>
        <v>8.73531145861398</v>
      </c>
      <c r="F39" s="13">
        <f t="shared" si="9"/>
        <v>434799.75623037352</v>
      </c>
      <c r="G39" s="12">
        <f t="shared" si="9"/>
        <v>20.556024391988309</v>
      </c>
      <c r="H39" s="13">
        <f t="shared" si="9"/>
        <v>1056285.2759168777</v>
      </c>
      <c r="I39" s="12">
        <f t="shared" si="9"/>
        <v>49.937990041422772</v>
      </c>
    </row>
    <row r="40" spans="1:9" x14ac:dyDescent="0.2">
      <c r="B40" s="11"/>
      <c r="C40" s="11"/>
      <c r="D40" s="11"/>
      <c r="E40" s="10"/>
      <c r="F40" s="11"/>
      <c r="G40" s="10"/>
      <c r="H40" s="11"/>
      <c r="I40" s="10"/>
    </row>
    <row r="41" spans="1:9" x14ac:dyDescent="0.2">
      <c r="A41" s="7" t="s">
        <v>5</v>
      </c>
      <c r="B41" s="79"/>
      <c r="C41" s="79"/>
      <c r="D41" s="79"/>
      <c r="E41" s="80"/>
      <c r="F41" s="79"/>
      <c r="G41" s="80"/>
      <c r="H41" s="79"/>
      <c r="I41" s="80"/>
    </row>
    <row r="42" spans="1:9" x14ac:dyDescent="0.2">
      <c r="A42" s="96" t="s">
        <v>50</v>
      </c>
      <c r="B42" s="34">
        <v>723600.41893534409</v>
      </c>
      <c r="C42" s="34">
        <v>723600.41893534409</v>
      </c>
      <c r="D42" s="34">
        <v>0</v>
      </c>
      <c r="E42" s="35">
        <f t="shared" ref="E42" si="10">D42/B42*100</f>
        <v>0</v>
      </c>
      <c r="F42" s="34">
        <v>150665.60912769326</v>
      </c>
      <c r="G42" s="35">
        <f t="shared" ref="G42" si="11">IF(ISNUMBER(F42/C42*100),F42/C42*100,0)</f>
        <v>20.821658637148424</v>
      </c>
      <c r="H42" s="34">
        <v>341060.65062300081</v>
      </c>
      <c r="I42" s="35">
        <f t="shared" ref="I42" si="12">IF(ISNUMBER(H42/C42*100),H42/C42*100,0)</f>
        <v>47.133838192743724</v>
      </c>
    </row>
    <row r="43" spans="1:9" x14ac:dyDescent="0.2">
      <c r="A43" s="96" t="s">
        <v>51</v>
      </c>
      <c r="B43" s="34">
        <v>15111.123147825905</v>
      </c>
      <c r="C43" s="34">
        <v>15111.123147825905</v>
      </c>
      <c r="D43" s="34">
        <v>0</v>
      </c>
      <c r="E43" s="35">
        <f t="shared" ref="E43:E64" si="13">D43/B43*100</f>
        <v>0</v>
      </c>
      <c r="F43" s="34">
        <v>3462.5067166025251</v>
      </c>
      <c r="G43" s="35">
        <f t="shared" ref="G43:G64" si="14">IF(ISNUMBER(F43/C43*100),F43/C43*100,0)</f>
        <v>22.913629137491938</v>
      </c>
      <c r="H43" s="34">
        <v>8565.8965593365956</v>
      </c>
      <c r="I43" s="35">
        <f t="shared" ref="I43:I64" si="15">IF(ISNUMBER(H43/C43*100),H43/C43*100,0)</f>
        <v>56.686035018972127</v>
      </c>
    </row>
    <row r="44" spans="1:9" x14ac:dyDescent="0.2">
      <c r="A44" s="96" t="s">
        <v>4</v>
      </c>
      <c r="B44" s="34">
        <v>300692.59869042272</v>
      </c>
      <c r="C44" s="34">
        <v>300692.59869042272</v>
      </c>
      <c r="D44" s="34">
        <v>0</v>
      </c>
      <c r="E44" s="35">
        <f t="shared" si="13"/>
        <v>0</v>
      </c>
      <c r="F44" s="34">
        <v>41056.118350991586</v>
      </c>
      <c r="G44" s="35">
        <f t="shared" si="14"/>
        <v>13.653850653391309</v>
      </c>
      <c r="H44" s="34">
        <v>201041.78552393909</v>
      </c>
      <c r="I44" s="35">
        <f t="shared" si="15"/>
        <v>66.859572333844213</v>
      </c>
    </row>
    <row r="45" spans="1:9" x14ac:dyDescent="0.2">
      <c r="A45" s="96" t="s">
        <v>52</v>
      </c>
      <c r="B45" s="34">
        <v>7351.8643676079473</v>
      </c>
      <c r="C45" s="34">
        <v>7351.8643676079473</v>
      </c>
      <c r="D45" s="34">
        <v>0</v>
      </c>
      <c r="E45" s="35">
        <f t="shared" si="13"/>
        <v>0</v>
      </c>
      <c r="F45" s="34">
        <v>2162.4935027381721</v>
      </c>
      <c r="G45" s="35">
        <f t="shared" si="14"/>
        <v>29.414219232145271</v>
      </c>
      <c r="H45" s="34">
        <v>1130.9416961569393</v>
      </c>
      <c r="I45" s="35">
        <f t="shared" si="15"/>
        <v>15.383059855399782</v>
      </c>
    </row>
    <row r="46" spans="1:9" x14ac:dyDescent="0.2">
      <c r="A46" s="96" t="s">
        <v>53</v>
      </c>
      <c r="B46" s="34">
        <v>14356.985334575415</v>
      </c>
      <c r="C46" s="34">
        <v>14356.985334575415</v>
      </c>
      <c r="D46" s="34">
        <v>0</v>
      </c>
      <c r="E46" s="35">
        <f t="shared" si="13"/>
        <v>0</v>
      </c>
      <c r="F46" s="34">
        <v>5493.9336223253304</v>
      </c>
      <c r="G46" s="35">
        <f t="shared" si="14"/>
        <v>38.26662418533288</v>
      </c>
      <c r="H46" s="34">
        <v>4237.0759065304319</v>
      </c>
      <c r="I46" s="35">
        <f t="shared" si="15"/>
        <v>29.512295288945051</v>
      </c>
    </row>
    <row r="47" spans="1:9" x14ac:dyDescent="0.2">
      <c r="A47" s="96" t="s">
        <v>54</v>
      </c>
      <c r="B47" s="34">
        <v>207955.38606417464</v>
      </c>
      <c r="C47" s="34">
        <v>207955.38606417464</v>
      </c>
      <c r="D47" s="34">
        <v>0</v>
      </c>
      <c r="E47" s="35">
        <f t="shared" si="13"/>
        <v>0</v>
      </c>
      <c r="F47" s="34">
        <v>24363.912402903676</v>
      </c>
      <c r="G47" s="35">
        <f t="shared" si="14"/>
        <v>11.715932375699573</v>
      </c>
      <c r="H47" s="34">
        <v>130035.16931731619</v>
      </c>
      <c r="I47" s="35">
        <f t="shared" si="15"/>
        <v>62.530320458825514</v>
      </c>
    </row>
    <row r="48" spans="1:9" x14ac:dyDescent="0.2">
      <c r="A48" s="96" t="s">
        <v>55</v>
      </c>
      <c r="B48" s="34">
        <v>311574.94055274542</v>
      </c>
      <c r="C48" s="34">
        <v>311574.94055274542</v>
      </c>
      <c r="D48" s="34">
        <v>0</v>
      </c>
      <c r="E48" s="35">
        <f t="shared" si="13"/>
        <v>0</v>
      </c>
      <c r="F48" s="34">
        <v>66241.618992749121</v>
      </c>
      <c r="G48" s="35">
        <f t="shared" si="14"/>
        <v>21.260252469352654</v>
      </c>
      <c r="H48" s="34">
        <v>174343.24010095114</v>
      </c>
      <c r="I48" s="35">
        <f t="shared" si="15"/>
        <v>55.955475684809507</v>
      </c>
    </row>
    <row r="49" spans="1:9" x14ac:dyDescent="0.2">
      <c r="A49" s="96" t="s">
        <v>56</v>
      </c>
      <c r="B49" s="34">
        <v>104425.40560801681</v>
      </c>
      <c r="C49" s="34">
        <v>104425.40560801681</v>
      </c>
      <c r="D49" s="34">
        <v>0</v>
      </c>
      <c r="E49" s="35">
        <f t="shared" si="13"/>
        <v>0</v>
      </c>
      <c r="F49" s="34">
        <v>27124.005634102657</v>
      </c>
      <c r="G49" s="35">
        <f t="shared" si="14"/>
        <v>25.974527440112073</v>
      </c>
      <c r="H49" s="34">
        <v>40315.356027212743</v>
      </c>
      <c r="I49" s="35">
        <f t="shared" si="15"/>
        <v>38.606846478092791</v>
      </c>
    </row>
    <row r="50" spans="1:9" x14ac:dyDescent="0.2">
      <c r="A50" s="96" t="s">
        <v>57</v>
      </c>
      <c r="B50" s="34">
        <v>53684.671064407856</v>
      </c>
      <c r="C50" s="34">
        <v>53684.671064407856</v>
      </c>
      <c r="D50" s="34">
        <v>0</v>
      </c>
      <c r="E50" s="35">
        <f t="shared" si="13"/>
        <v>0</v>
      </c>
      <c r="F50" s="34">
        <v>16287.87987111718</v>
      </c>
      <c r="G50" s="35">
        <f t="shared" si="14"/>
        <v>30.339908111900126</v>
      </c>
      <c r="H50" s="34">
        <v>22335.917386061854</v>
      </c>
      <c r="I50" s="35">
        <f t="shared" si="15"/>
        <v>41.605763699780283</v>
      </c>
    </row>
    <row r="51" spans="1:9" x14ac:dyDescent="0.2">
      <c r="A51" s="96" t="s">
        <v>58</v>
      </c>
      <c r="B51" s="34">
        <v>17801.557736139046</v>
      </c>
      <c r="C51" s="34">
        <v>17801.557736139046</v>
      </c>
      <c r="D51" s="34">
        <v>0</v>
      </c>
      <c r="E51" s="35">
        <f t="shared" si="13"/>
        <v>0</v>
      </c>
      <c r="F51" s="34">
        <v>5295.5726758644896</v>
      </c>
      <c r="G51" s="35">
        <f t="shared" si="14"/>
        <v>29.74780496379773</v>
      </c>
      <c r="H51" s="34">
        <v>6795.779539653875</v>
      </c>
      <c r="I51" s="35">
        <f t="shared" si="15"/>
        <v>38.175195903545692</v>
      </c>
    </row>
    <row r="52" spans="1:9" x14ac:dyDescent="0.2">
      <c r="A52" s="96" t="s">
        <v>59</v>
      </c>
      <c r="B52" s="34">
        <v>22165.449374397886</v>
      </c>
      <c r="C52" s="34">
        <v>22165.449374397886</v>
      </c>
      <c r="D52" s="34">
        <v>0</v>
      </c>
      <c r="E52" s="35">
        <f t="shared" si="13"/>
        <v>0</v>
      </c>
      <c r="F52" s="34">
        <v>2949.2922021580698</v>
      </c>
      <c r="G52" s="35">
        <f t="shared" si="14"/>
        <v>13.305808298047131</v>
      </c>
      <c r="H52" s="34">
        <v>11254.84222819521</v>
      </c>
      <c r="I52" s="35">
        <f t="shared" si="15"/>
        <v>50.776512752297599</v>
      </c>
    </row>
    <row r="53" spans="1:9" x14ac:dyDescent="0.2">
      <c r="A53" s="96" t="s">
        <v>60</v>
      </c>
      <c r="B53" s="34">
        <v>5157.8058755268194</v>
      </c>
      <c r="C53" s="34">
        <v>5157.8058755268194</v>
      </c>
      <c r="D53" s="34">
        <v>0</v>
      </c>
      <c r="E53" s="35">
        <f t="shared" si="13"/>
        <v>0</v>
      </c>
      <c r="F53" s="34">
        <v>1531.6994498495346</v>
      </c>
      <c r="G53" s="35">
        <f t="shared" si="14"/>
        <v>29.696725445160084</v>
      </c>
      <c r="H53" s="34">
        <v>1446.8664653072383</v>
      </c>
      <c r="I53" s="35">
        <f t="shared" si="15"/>
        <v>28.051975980182757</v>
      </c>
    </row>
    <row r="54" spans="1:9" x14ac:dyDescent="0.2">
      <c r="A54" s="96" t="s">
        <v>61</v>
      </c>
      <c r="B54" s="34">
        <v>31430.77202828294</v>
      </c>
      <c r="C54" s="34">
        <v>31430.77202828294</v>
      </c>
      <c r="D54" s="34">
        <v>0</v>
      </c>
      <c r="E54" s="35">
        <f t="shared" si="13"/>
        <v>0</v>
      </c>
      <c r="F54" s="34">
        <v>10488.591877320285</v>
      </c>
      <c r="G54" s="35">
        <f t="shared" si="14"/>
        <v>33.370455768258381</v>
      </c>
      <c r="H54" s="34">
        <v>11411.036989828115</v>
      </c>
      <c r="I54" s="35">
        <f t="shared" si="15"/>
        <v>36.305302903663673</v>
      </c>
    </row>
    <row r="55" spans="1:9" x14ac:dyDescent="0.2">
      <c r="A55" s="96" t="s">
        <v>62</v>
      </c>
      <c r="B55" s="34">
        <v>55425.300927868157</v>
      </c>
      <c r="C55" s="34">
        <v>55425.300927868157</v>
      </c>
      <c r="D55" s="34">
        <v>0</v>
      </c>
      <c r="E55" s="35">
        <f t="shared" si="13"/>
        <v>0</v>
      </c>
      <c r="F55" s="34">
        <v>6574.5696144967242</v>
      </c>
      <c r="G55" s="35">
        <f t="shared" si="14"/>
        <v>11.862036839552806</v>
      </c>
      <c r="H55" s="34">
        <v>33692.825147937539</v>
      </c>
      <c r="I55" s="35">
        <f t="shared" si="15"/>
        <v>60.789611574299265</v>
      </c>
    </row>
    <row r="56" spans="1:9" x14ac:dyDescent="0.2">
      <c r="A56" s="96" t="s">
        <v>63</v>
      </c>
      <c r="B56" s="34">
        <v>49994.915084370412</v>
      </c>
      <c r="C56" s="34">
        <v>49994.915084370412</v>
      </c>
      <c r="D56" s="34">
        <v>0</v>
      </c>
      <c r="E56" s="35">
        <f t="shared" si="13"/>
        <v>0</v>
      </c>
      <c r="F56" s="34">
        <v>5913.8601237888879</v>
      </c>
      <c r="G56" s="35">
        <f t="shared" si="14"/>
        <v>11.828923229109954</v>
      </c>
      <c r="H56" s="34">
        <v>14419.218535440454</v>
      </c>
      <c r="I56" s="35">
        <f t="shared" si="15"/>
        <v>28.841370189562021</v>
      </c>
    </row>
    <row r="57" spans="1:9" x14ac:dyDescent="0.2">
      <c r="A57" s="96" t="s">
        <v>64</v>
      </c>
      <c r="B57" s="34">
        <v>34859.871873384844</v>
      </c>
      <c r="C57" s="34">
        <v>34859.871873384844</v>
      </c>
      <c r="D57" s="34">
        <v>0</v>
      </c>
      <c r="E57" s="35">
        <f t="shared" si="13"/>
        <v>0</v>
      </c>
      <c r="F57" s="34">
        <v>8269.2156209894893</v>
      </c>
      <c r="G57" s="35">
        <f t="shared" si="14"/>
        <v>23.721302393262526</v>
      </c>
      <c r="H57" s="34">
        <v>6129.7063140721593</v>
      </c>
      <c r="I57" s="35">
        <f t="shared" si="15"/>
        <v>17.583846367353196</v>
      </c>
    </row>
    <row r="58" spans="1:9" x14ac:dyDescent="0.2">
      <c r="A58" s="96" t="s">
        <v>65</v>
      </c>
      <c r="B58" s="34">
        <v>25727.048624798863</v>
      </c>
      <c r="C58" s="34">
        <v>25727.048624798863</v>
      </c>
      <c r="D58" s="34">
        <v>0</v>
      </c>
      <c r="E58" s="35">
        <f t="shared" si="13"/>
        <v>0</v>
      </c>
      <c r="F58" s="34">
        <v>5265.6985423862943</v>
      </c>
      <c r="G58" s="35">
        <f t="shared" si="14"/>
        <v>20.467557780065658</v>
      </c>
      <c r="H58" s="34">
        <v>8874.8238792527154</v>
      </c>
      <c r="I58" s="35">
        <f t="shared" si="15"/>
        <v>34.496082347736071</v>
      </c>
    </row>
    <row r="59" spans="1:9" x14ac:dyDescent="0.2">
      <c r="A59" s="96" t="s">
        <v>66</v>
      </c>
      <c r="B59" s="34">
        <v>6801.8943217111337</v>
      </c>
      <c r="C59" s="34">
        <v>6801.8943217111337</v>
      </c>
      <c r="D59" s="34">
        <v>0</v>
      </c>
      <c r="E59" s="35">
        <f t="shared" si="13"/>
        <v>0</v>
      </c>
      <c r="F59" s="34">
        <v>4508.3735200552819</v>
      </c>
      <c r="G59" s="35">
        <f t="shared" si="14"/>
        <v>66.281146204593227</v>
      </c>
      <c r="H59" s="34">
        <v>632.27245394708052</v>
      </c>
      <c r="I59" s="35">
        <f t="shared" si="15"/>
        <v>9.2955348031343927</v>
      </c>
    </row>
    <row r="60" spans="1:9" x14ac:dyDescent="0.2">
      <c r="A60" s="96" t="s">
        <v>67</v>
      </c>
      <c r="B60" s="34">
        <v>82037.846131831582</v>
      </c>
      <c r="C60" s="34">
        <v>82037.846131831582</v>
      </c>
      <c r="D60" s="34">
        <v>0</v>
      </c>
      <c r="E60" s="35">
        <f t="shared" si="13"/>
        <v>0</v>
      </c>
      <c r="F60" s="34">
        <v>39195.643322063515</v>
      </c>
      <c r="G60" s="35">
        <f t="shared" si="14"/>
        <v>47.777513879481504</v>
      </c>
      <c r="H60" s="34">
        <v>28891.611596081344</v>
      </c>
      <c r="I60" s="35">
        <f t="shared" si="15"/>
        <v>35.217418494451529</v>
      </c>
    </row>
    <row r="61" spans="1:9" x14ac:dyDescent="0.2">
      <c r="A61" s="96" t="s">
        <v>82</v>
      </c>
      <c r="B61" s="34">
        <v>10218.524140871143</v>
      </c>
      <c r="C61" s="34">
        <v>10218.524140871143</v>
      </c>
      <c r="D61" s="34">
        <v>0</v>
      </c>
      <c r="E61" s="35">
        <f t="shared" si="13"/>
        <v>0</v>
      </c>
      <c r="F61" s="34">
        <v>3013.0308836672325</v>
      </c>
      <c r="G61" s="35">
        <f t="shared" si="14"/>
        <v>29.485969227356229</v>
      </c>
      <c r="H61" s="34">
        <v>6706.4562950335639</v>
      </c>
      <c r="I61" s="35">
        <f t="shared" si="15"/>
        <v>65.630380694700108</v>
      </c>
    </row>
    <row r="62" spans="1:9" x14ac:dyDescent="0.2">
      <c r="A62" s="96" t="s">
        <v>68</v>
      </c>
      <c r="B62" s="34">
        <v>398.59662346683251</v>
      </c>
      <c r="C62" s="34">
        <v>398.59662346683251</v>
      </c>
      <c r="D62" s="34">
        <v>0</v>
      </c>
      <c r="E62" s="35">
        <f t="shared" si="13"/>
        <v>0</v>
      </c>
      <c r="F62" s="34">
        <v>254.07720542178555</v>
      </c>
      <c r="G62" s="35">
        <f t="shared" si="14"/>
        <v>63.742939719841232</v>
      </c>
      <c r="H62" s="34">
        <v>0</v>
      </c>
      <c r="I62" s="35">
        <f t="shared" si="15"/>
        <v>0</v>
      </c>
    </row>
    <row r="63" spans="1:9" x14ac:dyDescent="0.2">
      <c r="A63" s="98" t="s">
        <v>83</v>
      </c>
      <c r="B63" s="34">
        <v>21087.655759270958</v>
      </c>
      <c r="C63" s="34">
        <v>0</v>
      </c>
      <c r="D63" s="34">
        <v>21087.655759270958</v>
      </c>
      <c r="E63" s="35">
        <f t="shared" si="13"/>
        <v>100</v>
      </c>
      <c r="F63" s="34">
        <v>0</v>
      </c>
      <c r="G63" s="35">
        <f t="shared" si="14"/>
        <v>0</v>
      </c>
      <c r="H63" s="34">
        <v>0</v>
      </c>
      <c r="I63" s="35">
        <f t="shared" si="15"/>
        <v>0</v>
      </c>
    </row>
    <row r="64" spans="1:9" x14ac:dyDescent="0.2">
      <c r="A64" s="97" t="s">
        <v>71</v>
      </c>
      <c r="B64" s="34">
        <v>34420.836941063411</v>
      </c>
      <c r="C64" s="34">
        <v>34420.836941063411</v>
      </c>
      <c r="D64" s="34">
        <v>0</v>
      </c>
      <c r="E64" s="35">
        <f t="shared" si="13"/>
        <v>0</v>
      </c>
      <c r="F64" s="34">
        <v>4682.0529710903775</v>
      </c>
      <c r="G64" s="35">
        <f t="shared" si="14"/>
        <v>13.602379800082016</v>
      </c>
      <c r="H64" s="34">
        <v>2963.8033316191263</v>
      </c>
      <c r="I64" s="35">
        <f t="shared" si="15"/>
        <v>8.6104917689649927</v>
      </c>
    </row>
    <row r="65" spans="1:10" x14ac:dyDescent="0.2">
      <c r="A65" s="97"/>
    </row>
    <row r="66" spans="1:10" ht="12.75" x14ac:dyDescent="0.2">
      <c r="A66" s="7" t="s">
        <v>3</v>
      </c>
      <c r="B66" s="9"/>
      <c r="C66" s="9"/>
      <c r="D66" s="9"/>
      <c r="E66" s="8"/>
      <c r="F66" s="9"/>
      <c r="G66" s="8"/>
      <c r="H66" s="9"/>
      <c r="I66" s="8"/>
    </row>
    <row r="67" spans="1:10" x14ac:dyDescent="0.2">
      <c r="A67" s="96" t="s">
        <v>72</v>
      </c>
      <c r="B67" s="34">
        <v>50055.085788884877</v>
      </c>
      <c r="C67" s="34">
        <v>50055.085788884877</v>
      </c>
      <c r="D67" s="34">
        <v>0</v>
      </c>
      <c r="E67" s="35">
        <f>D67/B67*100</f>
        <v>0</v>
      </c>
      <c r="F67" s="34">
        <v>4777.38525624879</v>
      </c>
      <c r="G67" s="35">
        <f>IF(ISNUMBER(F67/C67*100),F67/C67*100,0)</f>
        <v>9.5442554556756853</v>
      </c>
      <c r="H67" s="34">
        <v>17773.693735857989</v>
      </c>
      <c r="I67" s="35">
        <f>IF(ISNUMBER(H67/C67*100),H67/C67*100,0)</f>
        <v>35.508267453224057</v>
      </c>
      <c r="J67" s="81"/>
    </row>
    <row r="68" spans="1:10" x14ac:dyDescent="0.2">
      <c r="A68" s="96" t="s">
        <v>73</v>
      </c>
      <c r="B68" s="34">
        <v>60766.242452376442</v>
      </c>
      <c r="C68" s="34">
        <v>60766.242452376442</v>
      </c>
      <c r="D68" s="34">
        <v>0</v>
      </c>
      <c r="E68" s="35">
        <f t="shared" ref="E68:E78" si="16">D68/B68*100</f>
        <v>0</v>
      </c>
      <c r="F68" s="34">
        <v>14719.294706784465</v>
      </c>
      <c r="G68" s="35">
        <f t="shared" ref="G68:G78" si="17">IF(ISNUMBER(F68/C68*100),F68/C68*100,0)</f>
        <v>24.222815353969324</v>
      </c>
      <c r="H68" s="34">
        <v>20806.107853379006</v>
      </c>
      <c r="I68" s="35">
        <f t="shared" ref="I68:I78" si="18">IF(ISNUMBER(H68/C68*100),H68/C68*100,0)</f>
        <v>34.23958272503868</v>
      </c>
    </row>
    <row r="69" spans="1:10" x14ac:dyDescent="0.2">
      <c r="A69" s="96" t="s">
        <v>74</v>
      </c>
      <c r="B69" s="34">
        <v>134216.50080963649</v>
      </c>
      <c r="C69" s="34">
        <v>134216.50080963649</v>
      </c>
      <c r="D69" s="34">
        <v>0</v>
      </c>
      <c r="E69" s="35">
        <f t="shared" si="16"/>
        <v>0</v>
      </c>
      <c r="F69" s="34">
        <v>25781.224448159683</v>
      </c>
      <c r="G69" s="35">
        <f t="shared" si="17"/>
        <v>19.208684694235924</v>
      </c>
      <c r="H69" s="34">
        <v>38341.553770916798</v>
      </c>
      <c r="I69" s="35">
        <f t="shared" si="18"/>
        <v>28.566944853746289</v>
      </c>
    </row>
    <row r="70" spans="1:10" x14ac:dyDescent="0.2">
      <c r="A70" s="96" t="s">
        <v>75</v>
      </c>
      <c r="B70" s="34">
        <v>65822.039866000181</v>
      </c>
      <c r="C70" s="34">
        <v>65822.039866000181</v>
      </c>
      <c r="D70" s="34">
        <v>0</v>
      </c>
      <c r="E70" s="35">
        <f t="shared" si="16"/>
        <v>0</v>
      </c>
      <c r="F70" s="34">
        <v>1580.1349280030122</v>
      </c>
      <c r="G70" s="35">
        <f t="shared" si="17"/>
        <v>2.400616770947595</v>
      </c>
      <c r="H70" s="34">
        <v>38493.883078352592</v>
      </c>
      <c r="I70" s="35">
        <f t="shared" si="18"/>
        <v>58.481753462393506</v>
      </c>
    </row>
    <row r="71" spans="1:10" x14ac:dyDescent="0.2">
      <c r="A71" s="96" t="s">
        <v>76</v>
      </c>
      <c r="B71" s="34">
        <v>271089.10328784271</v>
      </c>
      <c r="C71" s="34">
        <v>271089.10328784271</v>
      </c>
      <c r="D71" s="34">
        <v>0</v>
      </c>
      <c r="E71" s="35">
        <f t="shared" si="16"/>
        <v>0</v>
      </c>
      <c r="F71" s="34">
        <v>68275.16329844587</v>
      </c>
      <c r="G71" s="35">
        <f t="shared" si="17"/>
        <v>25.185506341046555</v>
      </c>
      <c r="H71" s="34">
        <v>135490.99513123519</v>
      </c>
      <c r="I71" s="35">
        <f t="shared" si="18"/>
        <v>49.980243944873983</v>
      </c>
    </row>
    <row r="72" spans="1:10" x14ac:dyDescent="0.2">
      <c r="A72" s="96" t="s">
        <v>77</v>
      </c>
      <c r="B72" s="34">
        <v>272734.2430600131</v>
      </c>
      <c r="C72" s="34">
        <v>272734.2430600131</v>
      </c>
      <c r="D72" s="34">
        <v>0</v>
      </c>
      <c r="E72" s="35">
        <f t="shared" si="16"/>
        <v>0</v>
      </c>
      <c r="F72" s="34">
        <v>38307.251943942407</v>
      </c>
      <c r="G72" s="35">
        <f t="shared" si="17"/>
        <v>14.045633402738206</v>
      </c>
      <c r="H72" s="34">
        <v>102639.34107527049</v>
      </c>
      <c r="I72" s="35">
        <f t="shared" si="18"/>
        <v>37.63346322914262</v>
      </c>
    </row>
    <row r="73" spans="1:10" x14ac:dyDescent="0.2">
      <c r="A73" s="96" t="s">
        <v>78</v>
      </c>
      <c r="B73" s="34">
        <v>368032.3174125501</v>
      </c>
      <c r="C73" s="34">
        <v>368032.3174125501</v>
      </c>
      <c r="D73" s="34">
        <v>0</v>
      </c>
      <c r="E73" s="35">
        <f t="shared" si="16"/>
        <v>0</v>
      </c>
      <c r="F73" s="34">
        <v>75124.38500813306</v>
      </c>
      <c r="G73" s="35">
        <f t="shared" si="17"/>
        <v>20.412442455134045</v>
      </c>
      <c r="H73" s="34">
        <v>222551.73931708894</v>
      </c>
      <c r="I73" s="35">
        <f t="shared" si="18"/>
        <v>60.470705638498856</v>
      </c>
    </row>
    <row r="74" spans="1:10" x14ac:dyDescent="0.2">
      <c r="A74" s="96" t="s">
        <v>79</v>
      </c>
      <c r="B74" s="34">
        <v>188053.37769927713</v>
      </c>
      <c r="C74" s="34">
        <v>188053.37769927713</v>
      </c>
      <c r="D74" s="34">
        <v>0</v>
      </c>
      <c r="E74" s="35">
        <f t="shared" si="16"/>
        <v>0</v>
      </c>
      <c r="F74" s="34">
        <v>32436.704952892342</v>
      </c>
      <c r="G74" s="35">
        <f t="shared" si="17"/>
        <v>17.248669154330763</v>
      </c>
      <c r="H74" s="34">
        <v>88952.066052844355</v>
      </c>
      <c r="I74" s="35">
        <f t="shared" si="18"/>
        <v>47.301498723990363</v>
      </c>
    </row>
    <row r="75" spans="1:10" x14ac:dyDescent="0.2">
      <c r="A75" s="96" t="s">
        <v>80</v>
      </c>
      <c r="B75" s="34">
        <v>683883.83142438519</v>
      </c>
      <c r="C75" s="34">
        <v>683883.83142438519</v>
      </c>
      <c r="D75" s="34">
        <v>0</v>
      </c>
      <c r="E75" s="35">
        <f t="shared" si="16"/>
        <v>0</v>
      </c>
      <c r="F75" s="34">
        <v>173798.21168776581</v>
      </c>
      <c r="G75" s="35">
        <f t="shared" si="17"/>
        <v>25.413411416055993</v>
      </c>
      <c r="H75" s="34">
        <v>390812.43389289215</v>
      </c>
      <c r="I75" s="35">
        <f t="shared" si="18"/>
        <v>57.146026259885772</v>
      </c>
    </row>
    <row r="76" spans="1:10" x14ac:dyDescent="0.2">
      <c r="A76" s="96" t="s">
        <v>81</v>
      </c>
      <c r="B76" s="34">
        <v>2525.4609390550086</v>
      </c>
      <c r="C76" s="34">
        <v>2525.4609390550086</v>
      </c>
      <c r="D76" s="34">
        <v>0</v>
      </c>
      <c r="E76" s="35">
        <f t="shared" si="16"/>
        <v>0</v>
      </c>
      <c r="F76" s="34">
        <v>0</v>
      </c>
      <c r="G76" s="35">
        <f t="shared" si="17"/>
        <v>0</v>
      </c>
      <c r="H76" s="34">
        <v>0</v>
      </c>
      <c r="I76" s="35">
        <f t="shared" si="18"/>
        <v>0</v>
      </c>
    </row>
    <row r="77" spans="1:10" x14ac:dyDescent="0.2">
      <c r="A77" s="17" t="s">
        <v>70</v>
      </c>
      <c r="B77" s="34">
        <v>21087.655759270958</v>
      </c>
      <c r="C77" s="34">
        <v>0</v>
      </c>
      <c r="D77" s="34">
        <v>21087.655759270958</v>
      </c>
      <c r="E77" s="35">
        <f t="shared" si="16"/>
        <v>100</v>
      </c>
      <c r="F77" s="34">
        <v>0</v>
      </c>
      <c r="G77" s="35">
        <f t="shared" si="17"/>
        <v>0</v>
      </c>
      <c r="H77" s="34">
        <v>0</v>
      </c>
      <c r="I77" s="35">
        <f t="shared" si="18"/>
        <v>0</v>
      </c>
    </row>
    <row r="78" spans="1:10" x14ac:dyDescent="0.2">
      <c r="A78" s="17" t="s">
        <v>71</v>
      </c>
      <c r="B78" s="34">
        <v>18015.61070881159</v>
      </c>
      <c r="C78" s="34">
        <v>18015.61070881159</v>
      </c>
      <c r="D78" s="34">
        <v>0</v>
      </c>
      <c r="E78" s="35">
        <f t="shared" si="16"/>
        <v>0</v>
      </c>
      <c r="F78" s="34">
        <v>0</v>
      </c>
      <c r="G78" s="35">
        <f t="shared" si="17"/>
        <v>0</v>
      </c>
      <c r="H78" s="34">
        <v>423.46200903630915</v>
      </c>
      <c r="I78" s="35">
        <f t="shared" si="18"/>
        <v>2.3505281940244762</v>
      </c>
    </row>
    <row r="79" spans="1:10" x14ac:dyDescent="0.2">
      <c r="A79" s="52"/>
      <c r="B79" s="52"/>
      <c r="C79" s="52"/>
      <c r="D79" s="52"/>
      <c r="E79" s="52"/>
      <c r="F79" s="52"/>
      <c r="G79" s="52"/>
      <c r="H79" s="52"/>
      <c r="I79" s="52"/>
    </row>
    <row r="80" spans="1:10" x14ac:dyDescent="0.2">
      <c r="A80" s="1" t="str">
        <f>A28</f>
        <v>Fuente: Instituto Nacional de Estadística (INE). Encuesta Telefónica de Hogares para medir Empleo 2020.</v>
      </c>
      <c r="B80" s="121"/>
      <c r="C80" s="121"/>
      <c r="D80" s="121"/>
      <c r="E80" s="121"/>
      <c r="F80" s="121"/>
    </row>
    <row r="81" spans="1:6" x14ac:dyDescent="0.2">
      <c r="A81" s="1" t="s">
        <v>2</v>
      </c>
      <c r="B81" s="121"/>
      <c r="C81" s="121"/>
      <c r="D81" s="121"/>
      <c r="E81" s="121"/>
      <c r="F81" s="121"/>
    </row>
    <row r="82" spans="1:6" x14ac:dyDescent="0.2">
      <c r="A82" s="1" t="s">
        <v>1</v>
      </c>
    </row>
    <row r="83" spans="1:6" x14ac:dyDescent="0.2">
      <c r="A83" s="1" t="s">
        <v>0</v>
      </c>
    </row>
  </sheetData>
  <mergeCells count="12">
    <mergeCell ref="A33:I33"/>
    <mergeCell ref="A36:A37"/>
    <mergeCell ref="D36:E36"/>
    <mergeCell ref="F36:G36"/>
    <mergeCell ref="H36:I36"/>
    <mergeCell ref="A34:I34"/>
    <mergeCell ref="A1:I1"/>
    <mergeCell ref="A2:I2"/>
    <mergeCell ref="A3:A4"/>
    <mergeCell ref="D3:E3"/>
    <mergeCell ref="F3:G3"/>
    <mergeCell ref="H3:I3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2" max="16383" man="1"/>
  </rowBreaks>
  <ignoredErrors>
    <ignoredError sqref="C9 D9 E9:F9 G9:H9 I9:P9 J10:P10 J11:P11 J12:P12 J13:P13 J16:P16 J17:P17 J18:P18 J19:P19 J20:P20 J21:P21 J22:P22 J23:P23 J24:P24 J25:P25 J26:P26 J15:P15 K14:P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J83"/>
  <sheetViews>
    <sheetView topLeftCell="A46" workbookViewId="0">
      <selection activeCell="G70" sqref="G70"/>
    </sheetView>
  </sheetViews>
  <sheetFormatPr baseColWidth="10" defaultColWidth="12" defaultRowHeight="11.25" x14ac:dyDescent="0.2"/>
  <cols>
    <col min="1" max="1" width="44.6640625" style="30" customWidth="1"/>
    <col min="2" max="3" width="13" style="30" bestFit="1" customWidth="1"/>
    <col min="4" max="4" width="11" style="30" bestFit="1" customWidth="1"/>
    <col min="5" max="5" width="8" style="30" customWidth="1"/>
    <col min="6" max="6" width="11" style="30" bestFit="1" customWidth="1"/>
    <col min="7" max="7" width="8" style="30" customWidth="1"/>
    <col min="8" max="8" width="11" style="30" bestFit="1" customWidth="1"/>
    <col min="9" max="9" width="8" style="30" customWidth="1"/>
    <col min="10" max="10" width="10.5" style="30" bestFit="1" customWidth="1"/>
    <col min="11" max="11" width="6.1640625" style="30" bestFit="1" customWidth="1"/>
    <col min="12" max="12" width="9" style="30" bestFit="1" customWidth="1"/>
    <col min="13" max="13" width="6.1640625" style="30" bestFit="1" customWidth="1"/>
    <col min="14" max="14" width="7" style="30" bestFit="1" customWidth="1"/>
    <col min="15" max="15" width="9" style="30" bestFit="1" customWidth="1"/>
    <col min="16" max="16" width="6.1640625" style="30" bestFit="1" customWidth="1"/>
    <col min="17" max="17" width="7.1640625" style="30" bestFit="1" customWidth="1"/>
    <col min="18" max="18" width="9" style="30" bestFit="1" customWidth="1"/>
    <col min="19" max="19" width="6.1640625" style="30" bestFit="1" customWidth="1"/>
    <col min="20" max="20" width="7.1640625" style="30" bestFit="1" customWidth="1"/>
    <col min="21" max="16384" width="12" style="30"/>
  </cols>
  <sheetData>
    <row r="1" spans="1:9" x14ac:dyDescent="0.2">
      <c r="A1" s="129" t="s">
        <v>48</v>
      </c>
      <c r="B1" s="129"/>
      <c r="C1" s="129"/>
      <c r="D1" s="129"/>
      <c r="E1" s="129"/>
      <c r="F1" s="129"/>
      <c r="G1" s="129"/>
      <c r="H1" s="129"/>
      <c r="I1" s="129"/>
    </row>
    <row r="2" spans="1:9" ht="26.25" customHeight="1" x14ac:dyDescent="0.35">
      <c r="A2" s="130" t="s">
        <v>84</v>
      </c>
      <c r="B2" s="130"/>
      <c r="C2" s="130"/>
      <c r="D2" s="130"/>
      <c r="E2" s="130"/>
      <c r="F2" s="130"/>
      <c r="G2" s="130"/>
      <c r="H2" s="130"/>
      <c r="I2" s="130"/>
    </row>
    <row r="3" spans="1:9" x14ac:dyDescent="0.2">
      <c r="A3" s="131" t="s">
        <v>35</v>
      </c>
      <c r="B3" s="94" t="s">
        <v>34</v>
      </c>
      <c r="C3" s="94" t="s">
        <v>33</v>
      </c>
      <c r="D3" s="133" t="s">
        <v>32</v>
      </c>
      <c r="E3" s="133"/>
      <c r="F3" s="133" t="s">
        <v>31</v>
      </c>
      <c r="G3" s="133"/>
      <c r="H3" s="133" t="s">
        <v>30</v>
      </c>
      <c r="I3" s="133"/>
    </row>
    <row r="4" spans="1:9" x14ac:dyDescent="0.2">
      <c r="A4" s="132"/>
      <c r="B4" s="31" t="s">
        <v>27</v>
      </c>
      <c r="C4" s="31" t="s">
        <v>27</v>
      </c>
      <c r="D4" s="31" t="s">
        <v>27</v>
      </c>
      <c r="E4" s="31" t="s">
        <v>29</v>
      </c>
      <c r="F4" s="31" t="s">
        <v>27</v>
      </c>
      <c r="G4" s="31" t="s">
        <v>28</v>
      </c>
      <c r="H4" s="31" t="s">
        <v>27</v>
      </c>
      <c r="I4" s="31" t="s">
        <v>26</v>
      </c>
    </row>
    <row r="5" spans="1:9" x14ac:dyDescent="0.2">
      <c r="A5" s="32"/>
      <c r="B5" s="32"/>
      <c r="C5" s="32"/>
      <c r="D5" s="32"/>
      <c r="E5" s="32"/>
      <c r="F5" s="32"/>
      <c r="G5" s="32"/>
      <c r="H5" s="32"/>
      <c r="I5" s="32"/>
    </row>
    <row r="6" spans="1:9" x14ac:dyDescent="0.2">
      <c r="A6" s="60" t="s">
        <v>43</v>
      </c>
      <c r="B6" s="13">
        <f>+B9+B13</f>
        <v>1785563.0023276703</v>
      </c>
      <c r="C6" s="13">
        <f>+C9+C13</f>
        <v>1540242.6606744034</v>
      </c>
      <c r="D6" s="13">
        <f>+D9+D13</f>
        <v>245320.34165326649</v>
      </c>
      <c r="E6" s="12">
        <f>D6/B6*100</f>
        <v>13.739103091487975</v>
      </c>
      <c r="F6" s="13">
        <f>+F9+F13</f>
        <v>561537.11639637803</v>
      </c>
      <c r="G6" s="12">
        <f>IF(ISNUMBER(F6/C6*100),F6/C6*100,0)</f>
        <v>36.457704408116186</v>
      </c>
      <c r="H6" s="13">
        <f>+H9+H13</f>
        <v>529686.43844468659</v>
      </c>
      <c r="I6" s="12">
        <f>IF(ISNUMBER(H6/C6*100),H6/C6*100,0)</f>
        <v>34.389804409959702</v>
      </c>
    </row>
    <row r="7" spans="1:9" x14ac:dyDescent="0.2">
      <c r="A7" s="60"/>
      <c r="B7" s="11"/>
      <c r="C7" s="11"/>
      <c r="D7" s="11"/>
      <c r="E7" s="10"/>
      <c r="F7" s="11"/>
      <c r="G7" s="10"/>
      <c r="H7" s="11"/>
      <c r="I7" s="10"/>
    </row>
    <row r="8" spans="1:9" x14ac:dyDescent="0.2">
      <c r="A8" s="60" t="s">
        <v>24</v>
      </c>
      <c r="B8" s="79"/>
      <c r="C8" s="79"/>
      <c r="D8" s="79"/>
      <c r="E8" s="80"/>
      <c r="F8" s="79"/>
      <c r="G8" s="80"/>
      <c r="H8" s="79"/>
      <c r="I8" s="80"/>
    </row>
    <row r="9" spans="1:9" x14ac:dyDescent="0.2">
      <c r="A9" s="61" t="s">
        <v>23</v>
      </c>
      <c r="B9" s="34">
        <f>SUM(B10:B12)</f>
        <v>1116283.1027981366</v>
      </c>
      <c r="C9" s="34">
        <f>SUM(C10:C12)</f>
        <v>957640.96881735406</v>
      </c>
      <c r="D9" s="34">
        <f>SUM(D10:D12)</f>
        <v>158642.13398078232</v>
      </c>
      <c r="E9" s="35">
        <f>D9/B9*100</f>
        <v>14.211639823546662</v>
      </c>
      <c r="F9" s="34">
        <f>SUM(F10:F12)</f>
        <v>324939.36188600177</v>
      </c>
      <c r="G9" s="35">
        <f>IF(ISNUMBER(F9/C9*100),F9/C9*100,0)</f>
        <v>33.931230227888861</v>
      </c>
      <c r="H9" s="34">
        <f>SUM(H10:H12)</f>
        <v>318719.56372632878</v>
      </c>
      <c r="I9" s="35">
        <f>IF(ISNUMBER(H9/C9*100),H9/C9*100,0)</f>
        <v>33.28173857473265</v>
      </c>
    </row>
    <row r="10" spans="1:9" x14ac:dyDescent="0.2">
      <c r="A10" s="62" t="s">
        <v>22</v>
      </c>
      <c r="B10" s="37">
        <v>216370.46609339854</v>
      </c>
      <c r="C10" s="37">
        <v>184467.18720344128</v>
      </c>
      <c r="D10" s="37">
        <v>31903.278889957492</v>
      </c>
      <c r="E10" s="35">
        <f>D10/B10*100</f>
        <v>14.744747499959681</v>
      </c>
      <c r="F10" s="37">
        <v>76003.782154200409</v>
      </c>
      <c r="G10" s="35">
        <f>IF(ISNUMBER(F10/C10*100),F10/C10*100,0)</f>
        <v>41.201789492447219</v>
      </c>
      <c r="H10" s="37">
        <v>49910.232373711646</v>
      </c>
      <c r="I10" s="35">
        <f>IF(ISNUMBER(H10/C10*100),H10/C10*100,0)</f>
        <v>27.05642837100763</v>
      </c>
    </row>
    <row r="11" spans="1:9" x14ac:dyDescent="0.2">
      <c r="A11" s="62" t="s">
        <v>21</v>
      </c>
      <c r="B11" s="37">
        <v>150546.81295874435</v>
      </c>
      <c r="C11" s="37">
        <v>125657.34023546275</v>
      </c>
      <c r="D11" s="37">
        <v>24889.472723281655</v>
      </c>
      <c r="E11" s="35">
        <f>D11/B11*100</f>
        <v>16.53271313694454</v>
      </c>
      <c r="F11" s="37">
        <v>36292.967914179477</v>
      </c>
      <c r="G11" s="35">
        <f>IF(ISNUMBER(F11/C11*100),F11/C11*100,0)</f>
        <v>28.882489352529646</v>
      </c>
      <c r="H11" s="37">
        <v>44382.007673877852</v>
      </c>
      <c r="I11" s="35">
        <f>IF(ISNUMBER(H11/C11*100),H11/C11*100,0)</f>
        <v>35.319868772260115</v>
      </c>
    </row>
    <row r="12" spans="1:9" x14ac:dyDescent="0.2">
      <c r="A12" s="62" t="s">
        <v>20</v>
      </c>
      <c r="B12" s="37">
        <v>749365.82374599378</v>
      </c>
      <c r="C12" s="37">
        <v>647516.44137845002</v>
      </c>
      <c r="D12" s="37">
        <v>101849.38236754318</v>
      </c>
      <c r="E12" s="35">
        <f>D12/B12*100</f>
        <v>13.591410115077013</v>
      </c>
      <c r="F12" s="37">
        <v>212642.61181762192</v>
      </c>
      <c r="G12" s="35">
        <f>IF(ISNUMBER(F12/C12*100),F12/C12*100,0)</f>
        <v>32.839723940436592</v>
      </c>
      <c r="H12" s="37">
        <v>224427.32367873925</v>
      </c>
      <c r="I12" s="35">
        <f>IF(ISNUMBER(H12/C12*100),H12/C12*100,0)</f>
        <v>34.659710447038606</v>
      </c>
    </row>
    <row r="13" spans="1:9" x14ac:dyDescent="0.2">
      <c r="A13" s="61" t="s">
        <v>19</v>
      </c>
      <c r="B13" s="37">
        <v>669279.89952953381</v>
      </c>
      <c r="C13" s="37">
        <v>582601.69185704936</v>
      </c>
      <c r="D13" s="37">
        <v>86678.207672484161</v>
      </c>
      <c r="E13" s="35">
        <f>D13/B13*100</f>
        <v>12.950965318607965</v>
      </c>
      <c r="F13" s="37">
        <v>236597.75451037619</v>
      </c>
      <c r="G13" s="35">
        <f>IF(ISNUMBER(F13/C13*100),F13/C13*100,0)</f>
        <v>40.610550538605239</v>
      </c>
      <c r="H13" s="37">
        <v>210966.87471835778</v>
      </c>
      <c r="I13" s="35">
        <f>IF(ISNUMBER(H13/C13*100),H13/C13*100,0)</f>
        <v>36.211167538133729</v>
      </c>
    </row>
    <row r="14" spans="1:9" ht="12.75" x14ac:dyDescent="0.2">
      <c r="A14" s="61"/>
      <c r="B14" s="38"/>
      <c r="C14" s="38"/>
      <c r="D14" s="38"/>
      <c r="E14" s="35"/>
      <c r="F14" s="38"/>
      <c r="G14" s="39"/>
      <c r="H14" s="38"/>
      <c r="I14" s="39"/>
    </row>
    <row r="15" spans="1:9" x14ac:dyDescent="0.2">
      <c r="A15" s="60" t="s">
        <v>18</v>
      </c>
    </row>
    <row r="16" spans="1:9" x14ac:dyDescent="0.2">
      <c r="A16" s="95" t="s">
        <v>17</v>
      </c>
      <c r="B16" s="37">
        <v>109346.2588688698</v>
      </c>
      <c r="C16" s="37">
        <v>82340.992716862107</v>
      </c>
      <c r="D16" s="37">
        <v>27005.266152007778</v>
      </c>
      <c r="E16" s="35">
        <f>D16/B16*100</f>
        <v>24.697018838470758</v>
      </c>
      <c r="F16" s="37">
        <v>30351.464962470131</v>
      </c>
      <c r="G16" s="35">
        <f>IF(ISNUMBER(F16/C16*100),F16/C16*100,0)</f>
        <v>36.86069837272516</v>
      </c>
      <c r="H16" s="37">
        <v>25540.612926678568</v>
      </c>
      <c r="I16" s="35">
        <f>IF(ISNUMBER(H16/C16*100),H16/C16*100,0)</f>
        <v>31.018101778906853</v>
      </c>
    </row>
    <row r="17" spans="1:9" x14ac:dyDescent="0.2">
      <c r="A17" s="95" t="s">
        <v>16</v>
      </c>
      <c r="B17" s="37">
        <v>267283.71056065784</v>
      </c>
      <c r="C17" s="37">
        <v>189937.79956679224</v>
      </c>
      <c r="D17" s="37">
        <v>77345.910993865808</v>
      </c>
      <c r="E17" s="35">
        <f t="shared" ref="E17:E26" si="0">D17/B17*100</f>
        <v>28.93775712392798</v>
      </c>
      <c r="F17" s="37">
        <v>63807.527954985038</v>
      </c>
      <c r="G17" s="35">
        <f t="shared" ref="G17:G26" si="1">IF(ISNUMBER(F17/C17*100),F17/C17*100,0)</f>
        <v>33.593907110915495</v>
      </c>
      <c r="H17" s="37">
        <v>75082.968984400766</v>
      </c>
      <c r="I17" s="35">
        <f t="shared" ref="I17:I26" si="2">IF(ISNUMBER(H17/C17*100),H17/C17*100,0)</f>
        <v>39.530293156838219</v>
      </c>
    </row>
    <row r="18" spans="1:9" x14ac:dyDescent="0.2">
      <c r="A18" s="95" t="s">
        <v>15</v>
      </c>
      <c r="B18" s="37">
        <v>232095.85941406988</v>
      </c>
      <c r="C18" s="37">
        <v>191140.94195817615</v>
      </c>
      <c r="D18" s="37">
        <v>40954.917455893788</v>
      </c>
      <c r="E18" s="35">
        <f t="shared" si="0"/>
        <v>17.64569068973708</v>
      </c>
      <c r="F18" s="37">
        <v>75681.266003340104</v>
      </c>
      <c r="G18" s="35">
        <f t="shared" si="1"/>
        <v>39.594482075901901</v>
      </c>
      <c r="H18" s="37">
        <v>61183.852309407579</v>
      </c>
      <c r="I18" s="35">
        <f t="shared" si="2"/>
        <v>32.009809977181817</v>
      </c>
    </row>
    <row r="19" spans="1:9" x14ac:dyDescent="0.2">
      <c r="A19" s="95" t="s">
        <v>14</v>
      </c>
      <c r="B19" s="37">
        <v>192173.41806920894</v>
      </c>
      <c r="C19" s="37">
        <v>166704.82535850056</v>
      </c>
      <c r="D19" s="37">
        <v>25468.592710708428</v>
      </c>
      <c r="E19" s="35">
        <f t="shared" si="0"/>
        <v>13.252921744638074</v>
      </c>
      <c r="F19" s="37">
        <v>60966.957412276781</v>
      </c>
      <c r="G19" s="35">
        <f t="shared" si="1"/>
        <v>36.571801254802715</v>
      </c>
      <c r="H19" s="37">
        <v>65326.704212090655</v>
      </c>
      <c r="I19" s="35">
        <f t="shared" si="2"/>
        <v>39.187050567735433</v>
      </c>
    </row>
    <row r="20" spans="1:9" x14ac:dyDescent="0.2">
      <c r="A20" s="95" t="s">
        <v>13</v>
      </c>
      <c r="B20" s="37">
        <v>191265.46657845462</v>
      </c>
      <c r="C20" s="37">
        <v>162609.06963386372</v>
      </c>
      <c r="D20" s="37">
        <v>28656.396944590881</v>
      </c>
      <c r="E20" s="35">
        <f t="shared" si="0"/>
        <v>14.982525312710541</v>
      </c>
      <c r="F20" s="37">
        <v>58783.250206971847</v>
      </c>
      <c r="G20" s="35">
        <f t="shared" si="1"/>
        <v>36.150043991599162</v>
      </c>
      <c r="H20" s="37">
        <v>65490.685365554964</v>
      </c>
      <c r="I20" s="35">
        <f t="shared" si="2"/>
        <v>40.274927784173471</v>
      </c>
    </row>
    <row r="21" spans="1:9" x14ac:dyDescent="0.2">
      <c r="A21" s="95" t="s">
        <v>12</v>
      </c>
      <c r="B21" s="37">
        <v>178344.29829490423</v>
      </c>
      <c r="C21" s="37">
        <v>159817.8015509932</v>
      </c>
      <c r="D21" s="37">
        <v>18526.49674391111</v>
      </c>
      <c r="E21" s="35">
        <f t="shared" si="0"/>
        <v>10.388051045666909</v>
      </c>
      <c r="F21" s="37">
        <v>61658.761243050321</v>
      </c>
      <c r="G21" s="35">
        <f t="shared" si="1"/>
        <v>38.580659128499406</v>
      </c>
      <c r="H21" s="37">
        <v>59759.938819036484</v>
      </c>
      <c r="I21" s="35">
        <f t="shared" si="2"/>
        <v>37.392542156806499</v>
      </c>
    </row>
    <row r="22" spans="1:9" x14ac:dyDescent="0.2">
      <c r="A22" s="95" t="s">
        <v>11</v>
      </c>
      <c r="B22" s="37">
        <v>150367.70886696671</v>
      </c>
      <c r="C22" s="37">
        <v>140646.33533909457</v>
      </c>
      <c r="D22" s="37">
        <v>9721.3735278722124</v>
      </c>
      <c r="E22" s="35">
        <f t="shared" si="0"/>
        <v>6.4650672681811656</v>
      </c>
      <c r="F22" s="37">
        <v>58491.898172725792</v>
      </c>
      <c r="G22" s="35">
        <f t="shared" si="1"/>
        <v>41.587929064559972</v>
      </c>
      <c r="H22" s="37">
        <v>42299.062309624518</v>
      </c>
      <c r="I22" s="35">
        <f t="shared" si="2"/>
        <v>30.0747703149482</v>
      </c>
    </row>
    <row r="23" spans="1:9" x14ac:dyDescent="0.2">
      <c r="A23" s="95" t="s">
        <v>10</v>
      </c>
      <c r="B23" s="37">
        <v>153013.34564115436</v>
      </c>
      <c r="C23" s="37">
        <v>146880.19434598755</v>
      </c>
      <c r="D23" s="37">
        <v>6133.1512951667773</v>
      </c>
      <c r="E23" s="35">
        <f t="shared" si="0"/>
        <v>4.0082459928365939</v>
      </c>
      <c r="F23" s="37">
        <v>47719.331051426489</v>
      </c>
      <c r="G23" s="35">
        <f t="shared" si="1"/>
        <v>32.488608327287444</v>
      </c>
      <c r="H23" s="37">
        <v>47121.071195002442</v>
      </c>
      <c r="I23" s="35">
        <f t="shared" si="2"/>
        <v>32.081296872473594</v>
      </c>
    </row>
    <row r="24" spans="1:9" x14ac:dyDescent="0.2">
      <c r="A24" s="95" t="s">
        <v>9</v>
      </c>
      <c r="B24" s="37">
        <v>104264.19985838278</v>
      </c>
      <c r="C24" s="37">
        <v>101788.3015322235</v>
      </c>
      <c r="D24" s="37">
        <v>2475.8983261592712</v>
      </c>
      <c r="E24" s="35">
        <f t="shared" si="0"/>
        <v>2.3746389743767935</v>
      </c>
      <c r="F24" s="37">
        <v>33454.230079309433</v>
      </c>
      <c r="G24" s="35">
        <f t="shared" si="1"/>
        <v>32.866478343504632</v>
      </c>
      <c r="H24" s="37">
        <v>33349.686720605911</v>
      </c>
      <c r="I24" s="35">
        <f t="shared" si="2"/>
        <v>32.763771689468932</v>
      </c>
    </row>
    <row r="25" spans="1:9" x14ac:dyDescent="0.2">
      <c r="A25" s="95" t="s">
        <v>8</v>
      </c>
      <c r="B25" s="37">
        <v>80771.743859266193</v>
      </c>
      <c r="C25" s="37">
        <v>75784.806465964066</v>
      </c>
      <c r="D25" s="37">
        <v>4986.9373933021443</v>
      </c>
      <c r="E25" s="35">
        <f t="shared" si="0"/>
        <v>6.1741113352600214</v>
      </c>
      <c r="F25" s="37">
        <v>31683.809396668348</v>
      </c>
      <c r="G25" s="35">
        <f t="shared" si="1"/>
        <v>41.807600855849593</v>
      </c>
      <c r="H25" s="37">
        <v>18313.520137876469</v>
      </c>
      <c r="I25" s="35">
        <f t="shared" si="2"/>
        <v>24.165160527395827</v>
      </c>
    </row>
    <row r="26" spans="1:9" x14ac:dyDescent="0.2">
      <c r="A26" s="95" t="s">
        <v>7</v>
      </c>
      <c r="B26" s="37">
        <v>126636.9923157353</v>
      </c>
      <c r="C26" s="37">
        <v>122591.59220594689</v>
      </c>
      <c r="D26" s="37">
        <v>4045.4001097884016</v>
      </c>
      <c r="E26" s="35">
        <f t="shared" si="0"/>
        <v>3.1944853046590711</v>
      </c>
      <c r="F26" s="37">
        <v>38938.619913153743</v>
      </c>
      <c r="G26" s="35">
        <f t="shared" si="1"/>
        <v>31.762879666118604</v>
      </c>
      <c r="H26" s="37">
        <v>36218.335464408185</v>
      </c>
      <c r="I26" s="35">
        <f t="shared" si="2"/>
        <v>29.543898413166414</v>
      </c>
    </row>
    <row r="27" spans="1:9" x14ac:dyDescent="0.2">
      <c r="A27" s="63"/>
      <c r="B27" s="64"/>
      <c r="C27" s="64"/>
      <c r="D27" s="64"/>
      <c r="E27" s="66"/>
      <c r="F27" s="64"/>
      <c r="G27" s="67"/>
      <c r="H27" s="64"/>
      <c r="I27" s="67"/>
    </row>
    <row r="28" spans="1:9" x14ac:dyDescent="0.2">
      <c r="A28" s="1" t="str">
        <f>'C01'!$A$30</f>
        <v>Fuente: Instituto Nacional de Estadística (INE). Encuesta Telefónica de Hogares para medir Empleo 2020.</v>
      </c>
    </row>
    <row r="29" spans="1:9" x14ac:dyDescent="0.2">
      <c r="A29" s="40" t="s">
        <v>2</v>
      </c>
    </row>
    <row r="30" spans="1:9" x14ac:dyDescent="0.2">
      <c r="A30" s="40" t="s">
        <v>1</v>
      </c>
    </row>
    <row r="31" spans="1:9" x14ac:dyDescent="0.2">
      <c r="A31" s="40" t="s">
        <v>0</v>
      </c>
    </row>
    <row r="33" spans="1:9" x14ac:dyDescent="0.2">
      <c r="A33" s="129" t="str">
        <f>A1</f>
        <v>Cuadro No. 3. Población Económicamente Activa (PEA) en condición de empleo, según dominio, rama de actividad  y ocupación</v>
      </c>
      <c r="B33" s="129"/>
      <c r="C33" s="129"/>
      <c r="D33" s="129"/>
      <c r="E33" s="129"/>
      <c r="F33" s="129"/>
      <c r="G33" s="129"/>
      <c r="H33" s="129"/>
      <c r="I33" s="129"/>
    </row>
    <row r="34" spans="1:9" ht="26.25" customHeight="1" x14ac:dyDescent="0.35">
      <c r="A34" s="130" t="str">
        <f>A2</f>
        <v>MUJERES</v>
      </c>
      <c r="B34" s="130"/>
      <c r="C34" s="130"/>
      <c r="D34" s="130"/>
      <c r="E34" s="130"/>
      <c r="F34" s="130"/>
      <c r="G34" s="130"/>
      <c r="H34" s="130"/>
      <c r="I34" s="130"/>
    </row>
    <row r="35" spans="1:9" x14ac:dyDescent="0.2">
      <c r="A35" s="41" t="s">
        <v>6</v>
      </c>
    </row>
    <row r="36" spans="1:9" x14ac:dyDescent="0.2">
      <c r="A36" s="131" t="str">
        <f>A3</f>
        <v>Categorías</v>
      </c>
      <c r="B36" s="94" t="str">
        <f>B3</f>
        <v xml:space="preserve">            PEA            </v>
      </c>
      <c r="C36" s="94" t="str">
        <f>C3</f>
        <v xml:space="preserve">        Ocupados         </v>
      </c>
      <c r="D36" s="133" t="str">
        <f>D3</f>
        <v xml:space="preserve">           Desocupados           </v>
      </c>
      <c r="E36" s="133"/>
      <c r="F36" s="133" t="str">
        <f>F3</f>
        <v xml:space="preserve">     Subempleo Visible     </v>
      </c>
      <c r="G36" s="133"/>
      <c r="H36" s="133" t="str">
        <f>H3</f>
        <v xml:space="preserve">     Subempleo Invisible     </v>
      </c>
      <c r="I36" s="133"/>
    </row>
    <row r="37" spans="1:9" x14ac:dyDescent="0.2">
      <c r="A37" s="132"/>
      <c r="B37" s="31" t="str">
        <f>B4</f>
        <v>No.</v>
      </c>
      <c r="C37" s="31" t="str">
        <f>C4</f>
        <v>No.</v>
      </c>
      <c r="D37" s="31" t="str">
        <f>D4</f>
        <v>No.</v>
      </c>
      <c r="E37" s="31" t="str">
        <f>E4</f>
        <v>TDA</v>
      </c>
      <c r="F37" s="31" t="str">
        <f>F4</f>
        <v>No.</v>
      </c>
      <c r="G37" s="31" t="str">
        <f>G4</f>
        <v>TSV</v>
      </c>
      <c r="H37" s="31" t="str">
        <f>H4</f>
        <v>No.</v>
      </c>
      <c r="I37" s="31" t="str">
        <f>I4</f>
        <v>TSI</v>
      </c>
    </row>
    <row r="39" spans="1:9" x14ac:dyDescent="0.2">
      <c r="A39" s="7" t="str">
        <f t="shared" ref="A39:I39" si="3">A6</f>
        <v>Total Nacional</v>
      </c>
      <c r="B39" s="13">
        <f t="shared" si="3"/>
        <v>1785563.0023276703</v>
      </c>
      <c r="C39" s="13">
        <f t="shared" si="3"/>
        <v>1540242.6606744034</v>
      </c>
      <c r="D39" s="13">
        <f t="shared" si="3"/>
        <v>245320.34165326649</v>
      </c>
      <c r="E39" s="12">
        <f t="shared" si="3"/>
        <v>13.739103091487975</v>
      </c>
      <c r="F39" s="13">
        <f t="shared" si="3"/>
        <v>561537.11639637803</v>
      </c>
      <c r="G39" s="12">
        <f t="shared" si="3"/>
        <v>36.457704408116186</v>
      </c>
      <c r="H39" s="13">
        <f t="shared" si="3"/>
        <v>529686.43844468659</v>
      </c>
      <c r="I39" s="12">
        <f t="shared" si="3"/>
        <v>34.389804409959702</v>
      </c>
    </row>
    <row r="41" spans="1:9" x14ac:dyDescent="0.2">
      <c r="A41" s="7" t="s">
        <v>5</v>
      </c>
      <c r="B41" s="79"/>
      <c r="C41" s="79"/>
      <c r="D41" s="79"/>
      <c r="E41" s="80"/>
      <c r="F41" s="79"/>
      <c r="G41" s="80"/>
      <c r="H41" s="79"/>
      <c r="I41" s="80"/>
    </row>
    <row r="42" spans="1:9" x14ac:dyDescent="0.2">
      <c r="A42" s="96" t="s">
        <v>50</v>
      </c>
      <c r="B42" s="37">
        <v>132379.79361028274</v>
      </c>
      <c r="C42" s="37">
        <v>132379.79361028274</v>
      </c>
      <c r="D42" s="37">
        <v>0</v>
      </c>
      <c r="E42" s="35">
        <f t="shared" ref="E42" si="4">D42/B42*100</f>
        <v>0</v>
      </c>
      <c r="F42" s="37">
        <v>41387.775720009209</v>
      </c>
      <c r="G42" s="35">
        <f t="shared" ref="G42" si="5">IF(ISNUMBER(F42/C42*100),F42/C42*100,0)</f>
        <v>31.264420793593363</v>
      </c>
      <c r="H42" s="37">
        <v>49125.861031260174</v>
      </c>
      <c r="I42" s="35">
        <f t="shared" ref="I42" si="6">IF(ISNUMBER(H42/C42*100),H42/C42*100,0)</f>
        <v>37.10978820218093</v>
      </c>
    </row>
    <row r="43" spans="1:9" x14ac:dyDescent="0.2">
      <c r="A43" s="96" t="s">
        <v>51</v>
      </c>
      <c r="B43" s="37">
        <v>2540.7720542178554</v>
      </c>
      <c r="C43" s="37">
        <v>2540.7720542178554</v>
      </c>
      <c r="D43" s="37">
        <v>0</v>
      </c>
      <c r="E43" s="35">
        <f t="shared" ref="E43:E64" si="7">D43/B43*100</f>
        <v>0</v>
      </c>
      <c r="F43" s="37">
        <v>0</v>
      </c>
      <c r="G43" s="35">
        <f t="shared" ref="G43:G64" si="8">IF(ISNUMBER(F43/C43*100),F43/C43*100,0)</f>
        <v>0</v>
      </c>
      <c r="H43" s="37">
        <v>0</v>
      </c>
      <c r="I43" s="35">
        <f t="shared" ref="I43:I64" si="9">IF(ISNUMBER(H43/C43*100),H43/C43*100,0)</f>
        <v>0</v>
      </c>
    </row>
    <row r="44" spans="1:9" x14ac:dyDescent="0.2">
      <c r="A44" s="96" t="s">
        <v>4</v>
      </c>
      <c r="B44" s="37">
        <v>291358.42523260089</v>
      </c>
      <c r="C44" s="37">
        <v>291358.42523260089</v>
      </c>
      <c r="D44" s="37">
        <v>0</v>
      </c>
      <c r="E44" s="35">
        <f t="shared" si="7"/>
        <v>0</v>
      </c>
      <c r="F44" s="37">
        <v>109132.56034902041</v>
      </c>
      <c r="G44" s="35">
        <f t="shared" si="8"/>
        <v>37.456462864218302</v>
      </c>
      <c r="H44" s="37">
        <v>98927.157949152272</v>
      </c>
      <c r="I44" s="35">
        <f t="shared" si="9"/>
        <v>33.95376600837114</v>
      </c>
    </row>
    <row r="45" spans="1:9" x14ac:dyDescent="0.2">
      <c r="A45" s="96" t="s">
        <v>52</v>
      </c>
      <c r="B45" s="37">
        <v>3037.0244335991297</v>
      </c>
      <c r="C45" s="37">
        <v>3037.0244335991297</v>
      </c>
      <c r="D45" s="37">
        <v>0</v>
      </c>
      <c r="E45" s="35">
        <f t="shared" si="7"/>
        <v>0</v>
      </c>
      <c r="F45" s="37">
        <v>0</v>
      </c>
      <c r="G45" s="35">
        <f t="shared" si="8"/>
        <v>0</v>
      </c>
      <c r="H45" s="37">
        <v>1416.4335353760489</v>
      </c>
      <c r="I45" s="35">
        <f t="shared" si="9"/>
        <v>46.638858736393367</v>
      </c>
    </row>
    <row r="46" spans="1:9" x14ac:dyDescent="0.2">
      <c r="A46" s="96" t="s">
        <v>53</v>
      </c>
      <c r="B46" s="37">
        <v>3810.4024220013525</v>
      </c>
      <c r="C46" s="37">
        <v>3810.4024220013525</v>
      </c>
      <c r="D46" s="37">
        <v>0</v>
      </c>
      <c r="E46" s="35">
        <f t="shared" si="7"/>
        <v>0</v>
      </c>
      <c r="F46" s="37">
        <v>700.57247558059498</v>
      </c>
      <c r="G46" s="35">
        <f t="shared" si="8"/>
        <v>18.385787063735663</v>
      </c>
      <c r="H46" s="37">
        <v>0</v>
      </c>
      <c r="I46" s="35">
        <f t="shared" si="9"/>
        <v>0</v>
      </c>
    </row>
    <row r="47" spans="1:9" x14ac:dyDescent="0.2">
      <c r="A47" s="96" t="s">
        <v>54</v>
      </c>
      <c r="B47" s="37">
        <v>9539.6243543667388</v>
      </c>
      <c r="C47" s="37">
        <v>9539.6243543667388</v>
      </c>
      <c r="D47" s="37">
        <v>0</v>
      </c>
      <c r="E47" s="35">
        <f t="shared" si="7"/>
        <v>0</v>
      </c>
      <c r="F47" s="37">
        <v>1737.1399892665327</v>
      </c>
      <c r="G47" s="35">
        <f t="shared" si="8"/>
        <v>18.209731586248061</v>
      </c>
      <c r="H47" s="37">
        <v>4049.4842497553691</v>
      </c>
      <c r="I47" s="35">
        <f t="shared" si="9"/>
        <v>42.449095470952457</v>
      </c>
    </row>
    <row r="48" spans="1:9" x14ac:dyDescent="0.2">
      <c r="A48" s="96" t="s">
        <v>55</v>
      </c>
      <c r="B48" s="37">
        <v>372378.14162421355</v>
      </c>
      <c r="C48" s="37">
        <v>372378.14162421355</v>
      </c>
      <c r="D48" s="37">
        <v>0</v>
      </c>
      <c r="E48" s="35">
        <f t="shared" si="7"/>
        <v>0</v>
      </c>
      <c r="F48" s="37">
        <v>111836.82311655814</v>
      </c>
      <c r="G48" s="35">
        <f t="shared" si="8"/>
        <v>30.033133155656216</v>
      </c>
      <c r="H48" s="37">
        <v>173336.23747008631</v>
      </c>
      <c r="I48" s="35">
        <f t="shared" si="9"/>
        <v>46.548445812109208</v>
      </c>
    </row>
    <row r="49" spans="1:9" x14ac:dyDescent="0.2">
      <c r="A49" s="96" t="s">
        <v>56</v>
      </c>
      <c r="B49" s="37">
        <v>2803.7816247981582</v>
      </c>
      <c r="C49" s="37">
        <v>2803.7816247981582</v>
      </c>
      <c r="D49" s="37">
        <v>0</v>
      </c>
      <c r="E49" s="35">
        <f t="shared" si="7"/>
        <v>0</v>
      </c>
      <c r="F49" s="37">
        <v>142.68571161918615</v>
      </c>
      <c r="G49" s="35">
        <f t="shared" si="8"/>
        <v>5.0890451081209997</v>
      </c>
      <c r="H49" s="37">
        <v>1390.7098860700444</v>
      </c>
      <c r="I49" s="35">
        <f t="shared" si="9"/>
        <v>49.601219787227912</v>
      </c>
    </row>
    <row r="50" spans="1:9" x14ac:dyDescent="0.2">
      <c r="A50" s="96" t="s">
        <v>57</v>
      </c>
      <c r="B50" s="37">
        <v>173101.96478985247</v>
      </c>
      <c r="C50" s="37">
        <v>173101.96478985247</v>
      </c>
      <c r="D50" s="37">
        <v>0</v>
      </c>
      <c r="E50" s="35">
        <f t="shared" si="7"/>
        <v>0</v>
      </c>
      <c r="F50" s="37">
        <v>70963.981527204509</v>
      </c>
      <c r="G50" s="35">
        <f t="shared" si="8"/>
        <v>40.995480099463627</v>
      </c>
      <c r="H50" s="37">
        <v>54994.142806815253</v>
      </c>
      <c r="I50" s="35">
        <f t="shared" si="9"/>
        <v>31.769796994262141</v>
      </c>
    </row>
    <row r="51" spans="1:9" x14ac:dyDescent="0.2">
      <c r="A51" s="96" t="s">
        <v>58</v>
      </c>
      <c r="B51" s="37">
        <v>3056.5108953335202</v>
      </c>
      <c r="C51" s="37">
        <v>3056.5108953335202</v>
      </c>
      <c r="D51" s="37">
        <v>0</v>
      </c>
      <c r="E51" s="35">
        <f t="shared" si="7"/>
        <v>0</v>
      </c>
      <c r="F51" s="37">
        <v>1202.411216239183</v>
      </c>
      <c r="G51" s="35">
        <f t="shared" si="8"/>
        <v>39.339340097722058</v>
      </c>
      <c r="H51" s="37">
        <v>930.20768516350131</v>
      </c>
      <c r="I51" s="35">
        <f t="shared" si="9"/>
        <v>30.433645323616588</v>
      </c>
    </row>
    <row r="52" spans="1:9" x14ac:dyDescent="0.2">
      <c r="A52" s="96" t="s">
        <v>59</v>
      </c>
      <c r="B52" s="37">
        <v>8846.6701192747969</v>
      </c>
      <c r="C52" s="37">
        <v>8846.6701192747969</v>
      </c>
      <c r="D52" s="37">
        <v>0</v>
      </c>
      <c r="E52" s="35">
        <f t="shared" si="7"/>
        <v>0</v>
      </c>
      <c r="F52" s="37">
        <v>317.59650677723192</v>
      </c>
      <c r="G52" s="35">
        <f t="shared" si="8"/>
        <v>3.5900118631671871</v>
      </c>
      <c r="H52" s="37">
        <v>4064.1292074295015</v>
      </c>
      <c r="I52" s="35">
        <f t="shared" si="9"/>
        <v>45.939649072872371</v>
      </c>
    </row>
    <row r="53" spans="1:9" x14ac:dyDescent="0.2">
      <c r="A53" s="96" t="s">
        <v>60</v>
      </c>
      <c r="B53" s="37">
        <v>2907.2287915301704</v>
      </c>
      <c r="C53" s="37">
        <v>2907.2287915301704</v>
      </c>
      <c r="D53" s="37">
        <v>0</v>
      </c>
      <c r="E53" s="35">
        <f t="shared" si="7"/>
        <v>0</v>
      </c>
      <c r="F53" s="37">
        <v>197.07193369779134</v>
      </c>
      <c r="G53" s="35">
        <f t="shared" si="8"/>
        <v>6.778686778004352</v>
      </c>
      <c r="H53" s="37">
        <v>1439.7708307234514</v>
      </c>
      <c r="I53" s="35">
        <f t="shared" si="9"/>
        <v>49.523822649185192</v>
      </c>
    </row>
    <row r="54" spans="1:9" x14ac:dyDescent="0.2">
      <c r="A54" s="96" t="s">
        <v>61</v>
      </c>
      <c r="B54" s="37">
        <v>16215.930940848359</v>
      </c>
      <c r="C54" s="37">
        <v>16215.930940848359</v>
      </c>
      <c r="D54" s="37">
        <v>0</v>
      </c>
      <c r="E54" s="35">
        <f t="shared" si="7"/>
        <v>0</v>
      </c>
      <c r="F54" s="37">
        <v>10400.296371098222</v>
      </c>
      <c r="G54" s="35">
        <f t="shared" si="8"/>
        <v>64.136289239488562</v>
      </c>
      <c r="H54" s="37">
        <v>2605.4721863234308</v>
      </c>
      <c r="I54" s="35">
        <f t="shared" si="9"/>
        <v>16.067361139039988</v>
      </c>
    </row>
    <row r="55" spans="1:9" x14ac:dyDescent="0.2">
      <c r="A55" s="96" t="s">
        <v>62</v>
      </c>
      <c r="B55" s="37">
        <v>37496.21015153257</v>
      </c>
      <c r="C55" s="37">
        <v>37496.21015153257</v>
      </c>
      <c r="D55" s="37">
        <v>0</v>
      </c>
      <c r="E55" s="35">
        <f t="shared" si="7"/>
        <v>0</v>
      </c>
      <c r="F55" s="37">
        <v>15871.468983528266</v>
      </c>
      <c r="G55" s="35">
        <f t="shared" si="8"/>
        <v>42.328195087949595</v>
      </c>
      <c r="H55" s="37">
        <v>12882.616517560502</v>
      </c>
      <c r="I55" s="35">
        <f t="shared" si="9"/>
        <v>34.357116267212824</v>
      </c>
    </row>
    <row r="56" spans="1:9" x14ac:dyDescent="0.2">
      <c r="A56" s="96" t="s">
        <v>63</v>
      </c>
      <c r="B56" s="37">
        <v>42202.820961022866</v>
      </c>
      <c r="C56" s="37">
        <v>42202.820961022866</v>
      </c>
      <c r="D56" s="37">
        <v>0</v>
      </c>
      <c r="E56" s="35">
        <f t="shared" si="7"/>
        <v>0</v>
      </c>
      <c r="F56" s="37">
        <v>12009.278207265317</v>
      </c>
      <c r="G56" s="35">
        <f t="shared" si="8"/>
        <v>28.456103013485023</v>
      </c>
      <c r="H56" s="37">
        <v>6696.8404762649661</v>
      </c>
      <c r="I56" s="35">
        <f t="shared" si="9"/>
        <v>15.868229477953493</v>
      </c>
    </row>
    <row r="57" spans="1:9" x14ac:dyDescent="0.2">
      <c r="A57" s="96" t="s">
        <v>64</v>
      </c>
      <c r="B57" s="37">
        <v>72848.71749320392</v>
      </c>
      <c r="C57" s="37">
        <v>72848.71749320392</v>
      </c>
      <c r="D57" s="37">
        <v>0</v>
      </c>
      <c r="E57" s="35">
        <f t="shared" si="7"/>
        <v>0</v>
      </c>
      <c r="F57" s="37">
        <v>30685.839506931407</v>
      </c>
      <c r="G57" s="35">
        <f t="shared" si="8"/>
        <v>42.122690093746812</v>
      </c>
      <c r="H57" s="37">
        <v>5981.1565442127167</v>
      </c>
      <c r="I57" s="35">
        <f t="shared" si="9"/>
        <v>8.2103800176999702</v>
      </c>
    </row>
    <row r="58" spans="1:9" x14ac:dyDescent="0.2">
      <c r="A58" s="96" t="s">
        <v>65</v>
      </c>
      <c r="B58" s="37">
        <v>59917.503170535223</v>
      </c>
      <c r="C58" s="37">
        <v>59917.503170535223</v>
      </c>
      <c r="D58" s="37">
        <v>0</v>
      </c>
      <c r="E58" s="35">
        <f t="shared" si="7"/>
        <v>0</v>
      </c>
      <c r="F58" s="37">
        <v>14662.447552920432</v>
      </c>
      <c r="G58" s="35">
        <f t="shared" si="8"/>
        <v>24.471059001221491</v>
      </c>
      <c r="H58" s="37">
        <v>13227.211516973177</v>
      </c>
      <c r="I58" s="35">
        <f t="shared" si="9"/>
        <v>22.075705456761646</v>
      </c>
    </row>
    <row r="59" spans="1:9" x14ac:dyDescent="0.2">
      <c r="A59" s="96" t="s">
        <v>66</v>
      </c>
      <c r="B59" s="37">
        <v>3977.1232334037009</v>
      </c>
      <c r="C59" s="37">
        <v>3977.1232334037009</v>
      </c>
      <c r="D59" s="37">
        <v>0</v>
      </c>
      <c r="E59" s="35">
        <f t="shared" si="7"/>
        <v>0</v>
      </c>
      <c r="F59" s="37">
        <v>3793.6701756076041</v>
      </c>
      <c r="G59" s="35">
        <f t="shared" si="8"/>
        <v>95.387292597441245</v>
      </c>
      <c r="H59" s="37">
        <v>0</v>
      </c>
      <c r="I59" s="35">
        <f t="shared" si="9"/>
        <v>0</v>
      </c>
    </row>
    <row r="60" spans="1:9" x14ac:dyDescent="0.2">
      <c r="A60" s="96" t="s">
        <v>67</v>
      </c>
      <c r="B60" s="37">
        <v>183451.43182173691</v>
      </c>
      <c r="C60" s="37">
        <v>183451.43182173691</v>
      </c>
      <c r="D60" s="37">
        <v>0</v>
      </c>
      <c r="E60" s="35">
        <f t="shared" si="7"/>
        <v>0</v>
      </c>
      <c r="F60" s="37">
        <v>116431.08469038027</v>
      </c>
      <c r="G60" s="35">
        <f t="shared" si="8"/>
        <v>63.466980624887391</v>
      </c>
      <c r="H60" s="37">
        <v>36346.234630916137</v>
      </c>
      <c r="I60" s="35">
        <f t="shared" si="9"/>
        <v>19.812456228869575</v>
      </c>
    </row>
    <row r="61" spans="1:9" x14ac:dyDescent="0.2">
      <c r="A61" s="96" t="s">
        <v>82</v>
      </c>
      <c r="B61" s="37">
        <v>106137.38509902327</v>
      </c>
      <c r="C61" s="37">
        <v>106137.38509902327</v>
      </c>
      <c r="D61" s="37">
        <v>0</v>
      </c>
      <c r="E61" s="35">
        <f t="shared" si="7"/>
        <v>0</v>
      </c>
      <c r="F61" s="37">
        <v>18129.698629786766</v>
      </c>
      <c r="G61" s="35">
        <f t="shared" si="8"/>
        <v>17.081350377034685</v>
      </c>
      <c r="H61" s="37">
        <v>60920.34527699821</v>
      </c>
      <c r="I61" s="35">
        <f t="shared" si="9"/>
        <v>57.397631588682152</v>
      </c>
    </row>
    <row r="62" spans="1:9" x14ac:dyDescent="0.2">
      <c r="A62" s="96" t="s">
        <v>68</v>
      </c>
      <c r="B62" s="37">
        <v>1083.8956353378524</v>
      </c>
      <c r="C62" s="37">
        <v>1083.8956353378524</v>
      </c>
      <c r="D62" s="37">
        <v>0</v>
      </c>
      <c r="E62" s="35">
        <f t="shared" si="7"/>
        <v>0</v>
      </c>
      <c r="F62" s="37">
        <v>0</v>
      </c>
      <c r="G62" s="35">
        <f t="shared" si="8"/>
        <v>0</v>
      </c>
      <c r="H62" s="37">
        <v>0</v>
      </c>
      <c r="I62" s="35">
        <f t="shared" si="9"/>
        <v>0</v>
      </c>
    </row>
    <row r="63" spans="1:9" x14ac:dyDescent="0.2">
      <c r="A63" s="98" t="s">
        <v>83</v>
      </c>
      <c r="B63" s="37">
        <v>55426.787691241087</v>
      </c>
      <c r="C63" s="37">
        <v>0</v>
      </c>
      <c r="D63" s="37">
        <v>55426.787691241087</v>
      </c>
      <c r="E63" s="35">
        <f t="shared" si="7"/>
        <v>100</v>
      </c>
      <c r="F63" s="37">
        <v>0</v>
      </c>
      <c r="G63" s="35">
        <f t="shared" si="8"/>
        <v>0</v>
      </c>
      <c r="H63" s="37">
        <v>0</v>
      </c>
      <c r="I63" s="35">
        <f t="shared" si="9"/>
        <v>0</v>
      </c>
    </row>
    <row r="64" spans="1:9" x14ac:dyDescent="0.2">
      <c r="A64" s="97" t="s">
        <v>71</v>
      </c>
      <c r="B64" s="37">
        <v>11151.302215686395</v>
      </c>
      <c r="C64" s="37">
        <v>11151.302215686395</v>
      </c>
      <c r="D64" s="37">
        <v>0</v>
      </c>
      <c r="E64" s="35">
        <f t="shared" si="7"/>
        <v>0</v>
      </c>
      <c r="F64" s="37">
        <v>1934.7137328869817</v>
      </c>
      <c r="G64" s="35">
        <f t="shared" si="8"/>
        <v>17.349666392911892</v>
      </c>
      <c r="H64" s="37">
        <v>1352.4266436055036</v>
      </c>
      <c r="I64" s="35">
        <f t="shared" si="9"/>
        <v>12.127970504673995</v>
      </c>
    </row>
    <row r="65" spans="1:10" x14ac:dyDescent="0.2">
      <c r="A65" s="97"/>
    </row>
    <row r="66" spans="1:10" x14ac:dyDescent="0.2">
      <c r="A66" s="7" t="s">
        <v>3</v>
      </c>
      <c r="B66" s="34"/>
      <c r="C66" s="34"/>
      <c r="D66" s="34"/>
      <c r="E66" s="35"/>
      <c r="F66" s="34"/>
      <c r="G66" s="35"/>
      <c r="H66" s="34"/>
      <c r="I66" s="35"/>
    </row>
    <row r="67" spans="1:10" x14ac:dyDescent="0.2">
      <c r="A67" s="96" t="s">
        <v>72</v>
      </c>
      <c r="B67" s="37">
        <v>33493.436452847352</v>
      </c>
      <c r="C67" s="37">
        <v>33493.436452847352</v>
      </c>
      <c r="D67" s="37">
        <v>0</v>
      </c>
      <c r="E67" s="35">
        <f>D67/B67*100</f>
        <v>0</v>
      </c>
      <c r="F67" s="37">
        <v>8412.0073430306984</v>
      </c>
      <c r="G67" s="35">
        <f>IF(ISNUMBER(F67/C67*100),F67/C67*100,0)</f>
        <v>25.115390458286569</v>
      </c>
      <c r="H67" s="37">
        <v>13062.241315970869</v>
      </c>
      <c r="I67" s="35">
        <f>IF(ISNUMBER(H67/C67*100),H67/C67*100,0)</f>
        <v>38.999406150396425</v>
      </c>
    </row>
    <row r="68" spans="1:10" x14ac:dyDescent="0.2">
      <c r="A68" s="96" t="s">
        <v>73</v>
      </c>
      <c r="B68" s="37">
        <v>49433.152529797444</v>
      </c>
      <c r="C68" s="37">
        <v>49433.152529797444</v>
      </c>
      <c r="D68" s="37">
        <v>0</v>
      </c>
      <c r="E68" s="35">
        <f t="shared" ref="E68:E78" si="10">D68/B68*100</f>
        <v>0</v>
      </c>
      <c r="F68" s="37">
        <v>17240.734568893466</v>
      </c>
      <c r="G68" s="35">
        <f t="shared" ref="G68:G78" si="11">IF(ISNUMBER(F68/C68*100),F68/C68*100,0)</f>
        <v>34.876866407621989</v>
      </c>
      <c r="H68" s="37">
        <v>4675.4690768877745</v>
      </c>
      <c r="I68" s="35">
        <f t="shared" ref="I68:I78" si="12">IF(ISNUMBER(H68/C68*100),H68/C68*100,0)</f>
        <v>9.4581648905954019</v>
      </c>
    </row>
    <row r="69" spans="1:10" x14ac:dyDescent="0.2">
      <c r="A69" s="96" t="s">
        <v>74</v>
      </c>
      <c r="B69" s="37">
        <v>127965.90230597643</v>
      </c>
      <c r="C69" s="37">
        <v>127965.90230597643</v>
      </c>
      <c r="D69" s="37">
        <v>0</v>
      </c>
      <c r="E69" s="35">
        <f t="shared" si="10"/>
        <v>0</v>
      </c>
      <c r="F69" s="37">
        <v>47093.354565110996</v>
      </c>
      <c r="G69" s="35">
        <f t="shared" si="11"/>
        <v>36.801486737074008</v>
      </c>
      <c r="H69" s="37">
        <v>20286.202781097531</v>
      </c>
      <c r="I69" s="35">
        <f t="shared" si="12"/>
        <v>15.852818927179243</v>
      </c>
    </row>
    <row r="70" spans="1:10" x14ac:dyDescent="0.2">
      <c r="A70" s="96" t="s">
        <v>75</v>
      </c>
      <c r="B70" s="37">
        <v>58575.230618646819</v>
      </c>
      <c r="C70" s="37">
        <v>58575.230618646819</v>
      </c>
      <c r="D70" s="37">
        <v>0</v>
      </c>
      <c r="E70" s="35">
        <f t="shared" si="10"/>
        <v>0</v>
      </c>
      <c r="F70" s="37">
        <v>5553.4957269485303</v>
      </c>
      <c r="G70" s="35">
        <f t="shared" si="11"/>
        <v>9.4809626326603524</v>
      </c>
      <c r="H70" s="37">
        <v>20365.092420402976</v>
      </c>
      <c r="I70" s="35">
        <f t="shared" si="12"/>
        <v>34.767413128920673</v>
      </c>
    </row>
    <row r="71" spans="1:10" x14ac:dyDescent="0.2">
      <c r="A71" s="96" t="s">
        <v>76</v>
      </c>
      <c r="B71" s="37">
        <v>566436.73674662947</v>
      </c>
      <c r="C71" s="37">
        <v>566436.73674662947</v>
      </c>
      <c r="D71" s="37">
        <v>0</v>
      </c>
      <c r="E71" s="35">
        <f t="shared" si="10"/>
        <v>0</v>
      </c>
      <c r="F71" s="37">
        <v>193129.61147226518</v>
      </c>
      <c r="G71" s="35">
        <f t="shared" si="11"/>
        <v>34.095530699777548</v>
      </c>
      <c r="H71" s="37">
        <v>248030.176073749</v>
      </c>
      <c r="I71" s="35">
        <f t="shared" si="12"/>
        <v>43.787798351203058</v>
      </c>
    </row>
    <row r="72" spans="1:10" x14ac:dyDescent="0.2">
      <c r="A72" s="96" t="s">
        <v>77</v>
      </c>
      <c r="B72" s="37">
        <v>41571.950269191599</v>
      </c>
      <c r="C72" s="37">
        <v>41571.950269191599</v>
      </c>
      <c r="D72" s="37">
        <v>0</v>
      </c>
      <c r="E72" s="35">
        <f t="shared" si="10"/>
        <v>0</v>
      </c>
      <c r="F72" s="37">
        <v>14630.095928872444</v>
      </c>
      <c r="G72" s="35">
        <f t="shared" si="11"/>
        <v>35.192228976841164</v>
      </c>
      <c r="H72" s="37">
        <v>8089.5029103398801</v>
      </c>
      <c r="I72" s="35">
        <f t="shared" si="12"/>
        <v>19.459041151444126</v>
      </c>
    </row>
    <row r="73" spans="1:10" x14ac:dyDescent="0.2">
      <c r="A73" s="96" t="s">
        <v>78</v>
      </c>
      <c r="B73" s="37">
        <v>229632.68541929006</v>
      </c>
      <c r="C73" s="37">
        <v>229632.68541929006</v>
      </c>
      <c r="D73" s="37">
        <v>0</v>
      </c>
      <c r="E73" s="35">
        <f t="shared" si="10"/>
        <v>0</v>
      </c>
      <c r="F73" s="37">
        <v>112208.7160911907</v>
      </c>
      <c r="G73" s="35">
        <f t="shared" si="11"/>
        <v>48.864435777645056</v>
      </c>
      <c r="H73" s="37">
        <v>54170.612492039836</v>
      </c>
      <c r="I73" s="35">
        <f t="shared" si="12"/>
        <v>23.590114095965404</v>
      </c>
      <c r="J73" s="84"/>
    </row>
    <row r="74" spans="1:10" x14ac:dyDescent="0.2">
      <c r="A74" s="96" t="s">
        <v>79</v>
      </c>
      <c r="B74" s="37">
        <v>53121.048236570328</v>
      </c>
      <c r="C74" s="37">
        <v>53121.048236570328</v>
      </c>
      <c r="D74" s="37">
        <v>0</v>
      </c>
      <c r="E74" s="35">
        <f t="shared" si="10"/>
        <v>0</v>
      </c>
      <c r="F74" s="37">
        <v>1064.2464512230649</v>
      </c>
      <c r="G74" s="35">
        <f t="shared" si="11"/>
        <v>2.0034364654920376</v>
      </c>
      <c r="H74" s="37">
        <v>33962.174767795237</v>
      </c>
      <c r="I74" s="35">
        <f t="shared" si="12"/>
        <v>63.933555332996093</v>
      </c>
    </row>
    <row r="75" spans="1:10" x14ac:dyDescent="0.2">
      <c r="A75" s="96" t="s">
        <v>80</v>
      </c>
      <c r="B75" s="37">
        <v>370240.96434898366</v>
      </c>
      <c r="C75" s="37">
        <v>370240.96434898366</v>
      </c>
      <c r="D75" s="37">
        <v>0</v>
      </c>
      <c r="E75" s="35">
        <f t="shared" si="10"/>
        <v>0</v>
      </c>
      <c r="F75" s="37">
        <v>158225.86460285069</v>
      </c>
      <c r="G75" s="35">
        <f t="shared" si="11"/>
        <v>42.735915211615897</v>
      </c>
      <c r="H75" s="37">
        <v>125934.88607467985</v>
      </c>
      <c r="I75" s="35">
        <f t="shared" si="12"/>
        <v>34.014303710589807</v>
      </c>
    </row>
    <row r="76" spans="1:10" x14ac:dyDescent="0.2">
      <c r="A76" s="96" t="s">
        <v>81</v>
      </c>
      <c r="B76" s="37">
        <v>0</v>
      </c>
      <c r="C76" s="37">
        <v>0</v>
      </c>
      <c r="D76" s="37">
        <v>0</v>
      </c>
      <c r="E76" s="35" t="e">
        <f t="shared" si="10"/>
        <v>#DIV/0!</v>
      </c>
      <c r="F76" s="37">
        <v>0</v>
      </c>
      <c r="G76" s="35">
        <f t="shared" si="11"/>
        <v>0</v>
      </c>
      <c r="H76" s="37">
        <v>0</v>
      </c>
      <c r="I76" s="35">
        <f t="shared" si="12"/>
        <v>0</v>
      </c>
    </row>
    <row r="77" spans="1:10" x14ac:dyDescent="0.2">
      <c r="A77" s="17" t="s">
        <v>70</v>
      </c>
      <c r="B77" s="37">
        <v>55426.787691241087</v>
      </c>
      <c r="C77" s="37">
        <v>0</v>
      </c>
      <c r="D77" s="37">
        <v>55426.787691241087</v>
      </c>
      <c r="E77" s="35">
        <f t="shared" si="10"/>
        <v>100</v>
      </c>
      <c r="F77" s="37">
        <v>0</v>
      </c>
      <c r="G77" s="35">
        <f t="shared" si="11"/>
        <v>0</v>
      </c>
      <c r="H77" s="37">
        <v>0</v>
      </c>
      <c r="I77" s="35">
        <f t="shared" si="12"/>
        <v>0</v>
      </c>
    </row>
    <row r="78" spans="1:10" x14ac:dyDescent="0.2">
      <c r="A78" s="17" t="s">
        <v>71</v>
      </c>
      <c r="B78" s="37">
        <v>9771.5537464683348</v>
      </c>
      <c r="C78" s="37">
        <v>9771.5537464683348</v>
      </c>
      <c r="D78" s="37">
        <v>0</v>
      </c>
      <c r="E78" s="35">
        <f t="shared" si="10"/>
        <v>0</v>
      </c>
      <c r="F78" s="37">
        <v>3978.9896459922406</v>
      </c>
      <c r="G78" s="35">
        <f t="shared" si="11"/>
        <v>40.720132634283871</v>
      </c>
      <c r="H78" s="37">
        <v>1110.0805317235963</v>
      </c>
      <c r="I78" s="35">
        <f t="shared" si="12"/>
        <v>11.360327748540554</v>
      </c>
    </row>
    <row r="79" spans="1:10" x14ac:dyDescent="0.2">
      <c r="A79" s="68"/>
      <c r="B79" s="68"/>
      <c r="C79" s="68"/>
      <c r="D79" s="68"/>
      <c r="E79" s="68"/>
      <c r="F79" s="68"/>
      <c r="G79" s="68"/>
      <c r="H79" s="68"/>
      <c r="I79" s="68"/>
    </row>
    <row r="80" spans="1:10" x14ac:dyDescent="0.2">
      <c r="A80" s="40" t="str">
        <f>A28</f>
        <v>Fuente: Instituto Nacional de Estadística (INE). Encuesta Telefónica de Hogares para medir Empleo 2020.</v>
      </c>
      <c r="B80" s="84"/>
      <c r="C80" s="84"/>
      <c r="D80" s="84"/>
      <c r="E80" s="84"/>
      <c r="F80" s="84"/>
    </row>
    <row r="81" spans="1:1" x14ac:dyDescent="0.2">
      <c r="A81" s="40" t="s">
        <v>2</v>
      </c>
    </row>
    <row r="82" spans="1:1" x14ac:dyDescent="0.2">
      <c r="A82" s="40" t="s">
        <v>1</v>
      </c>
    </row>
    <row r="83" spans="1:1" x14ac:dyDescent="0.2">
      <c r="A83" s="40" t="s">
        <v>0</v>
      </c>
    </row>
  </sheetData>
  <mergeCells count="12">
    <mergeCell ref="A33:I33"/>
    <mergeCell ref="A34:I34"/>
    <mergeCell ref="A36:A37"/>
    <mergeCell ref="D36:E36"/>
    <mergeCell ref="F36:G36"/>
    <mergeCell ref="H36:I36"/>
    <mergeCell ref="A1:I1"/>
    <mergeCell ref="A2:I2"/>
    <mergeCell ref="A3:A4"/>
    <mergeCell ref="D3:E3"/>
    <mergeCell ref="F3:G3"/>
    <mergeCell ref="H3:I3"/>
  </mergeCells>
  <printOptions horizontalCentered="1"/>
  <pageMargins left="0.77122047244094494" right="0.27559055118110237" top="0.35433070866141736" bottom="0.39370078740157483" header="0" footer="0.15748031496062992"/>
  <pageSetup paperSize="9" scale="87" firstPageNumber="60" orientation="landscape" useFirstPageNumber="1" r:id="rId1"/>
  <headerFooter alignWithMargins="0">
    <oddFooter>&amp;L&amp;Z&amp;F+&amp;F+&amp;A&amp;C&amp;8&amp;P&amp;R&amp;D+&amp;T</oddFooter>
  </headerFooter>
  <rowBreaks count="1" manualBreakCount="1">
    <brk id="32" max="16383" man="1"/>
  </rowBreaks>
  <ignoredErrors>
    <ignoredError sqref="C14 C9 D9 E9:F9 G9:H9 I9 E10 G10 I10 E11 G11 I11 E12 G12 I12 E13 G13 I13 D14 E14" formula="1"/>
    <ignoredError sqref="J72:J75" emptyCellReferenc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P80"/>
  <sheetViews>
    <sheetView topLeftCell="A56" workbookViewId="0">
      <selection activeCell="B77" sqref="B77"/>
    </sheetView>
  </sheetViews>
  <sheetFormatPr baseColWidth="10" defaultRowHeight="11.25" x14ac:dyDescent="0.2"/>
  <cols>
    <col min="1" max="1" width="50" customWidth="1"/>
    <col min="2" max="2" width="11.6640625" style="15" bestFit="1" customWidth="1"/>
    <col min="3" max="3" width="10.6640625" style="15" bestFit="1" customWidth="1"/>
    <col min="4" max="12" width="12" style="15" customWidth="1"/>
    <col min="13" max="13" width="48.5" style="15" bestFit="1" customWidth="1"/>
    <col min="14" max="14" width="10.5" style="15" bestFit="1" customWidth="1"/>
    <col min="15" max="15" width="10.6640625" style="15" bestFit="1" customWidth="1"/>
    <col min="16" max="16" width="6" style="15" bestFit="1" customWidth="1"/>
    <col min="17" max="17" width="7" bestFit="1" customWidth="1"/>
    <col min="18" max="18" width="9" bestFit="1" customWidth="1"/>
    <col min="19" max="19" width="6" bestFit="1" customWidth="1"/>
    <col min="20" max="20" width="7" bestFit="1" customWidth="1"/>
    <col min="21" max="21" width="9" bestFit="1" customWidth="1"/>
    <col min="22" max="22" width="6" bestFit="1" customWidth="1"/>
    <col min="23" max="23" width="7" bestFit="1" customWidth="1"/>
    <col min="24" max="24" width="9" bestFit="1" customWidth="1"/>
    <col min="25" max="25" width="6" bestFit="1" customWidth="1"/>
    <col min="26" max="26" width="7" bestFit="1" customWidth="1"/>
    <col min="27" max="27" width="8" bestFit="1" customWidth="1"/>
    <col min="28" max="28" width="6" bestFit="1" customWidth="1"/>
    <col min="29" max="29" width="7" bestFit="1" customWidth="1"/>
  </cols>
  <sheetData>
    <row r="1" spans="1:16" ht="19.5" customHeight="1" x14ac:dyDescent="0.2">
      <c r="A1" s="123" t="s">
        <v>42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/>
      <c r="N1"/>
      <c r="O1"/>
      <c r="P1"/>
    </row>
    <row r="2" spans="1:16" ht="12.75" customHeight="1" x14ac:dyDescent="0.2">
      <c r="A2" s="29"/>
      <c r="C2" s="26"/>
      <c r="M2"/>
      <c r="N2"/>
      <c r="O2"/>
      <c r="P2"/>
    </row>
    <row r="3" spans="1:16" x14ac:dyDescent="0.2">
      <c r="A3" s="124" t="s">
        <v>35</v>
      </c>
      <c r="B3" s="134" t="s">
        <v>25</v>
      </c>
      <c r="C3" s="136" t="s">
        <v>41</v>
      </c>
      <c r="D3" s="136"/>
      <c r="E3" s="136" t="s">
        <v>31</v>
      </c>
      <c r="F3" s="136"/>
      <c r="G3" s="136" t="s">
        <v>30</v>
      </c>
      <c r="H3" s="136"/>
      <c r="I3" s="137" t="s">
        <v>40</v>
      </c>
      <c r="J3" s="137"/>
      <c r="K3" s="137" t="s">
        <v>39</v>
      </c>
      <c r="L3" s="137"/>
      <c r="M3"/>
      <c r="N3"/>
      <c r="O3"/>
      <c r="P3"/>
    </row>
    <row r="4" spans="1:16" x14ac:dyDescent="0.2">
      <c r="A4" s="125"/>
      <c r="B4" s="135"/>
      <c r="C4" s="25" t="s">
        <v>27</v>
      </c>
      <c r="D4" s="78" t="s">
        <v>46</v>
      </c>
      <c r="E4" s="25" t="s">
        <v>27</v>
      </c>
      <c r="F4" s="78" t="s">
        <v>46</v>
      </c>
      <c r="G4" s="25" t="s">
        <v>27</v>
      </c>
      <c r="H4" s="78" t="s">
        <v>46</v>
      </c>
      <c r="I4" s="25" t="s">
        <v>27</v>
      </c>
      <c r="J4" s="78" t="s">
        <v>46</v>
      </c>
      <c r="K4" s="25" t="s">
        <v>27</v>
      </c>
      <c r="L4" s="78" t="s">
        <v>46</v>
      </c>
      <c r="M4"/>
      <c r="N4"/>
      <c r="O4"/>
      <c r="P4"/>
    </row>
    <row r="5" spans="1:16" x14ac:dyDescent="0.2">
      <c r="A5" s="28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/>
      <c r="N5"/>
      <c r="O5"/>
      <c r="P5"/>
    </row>
    <row r="6" spans="1:16" x14ac:dyDescent="0.2">
      <c r="A6" s="75" t="s">
        <v>43</v>
      </c>
      <c r="B6" s="85">
        <f>SUM(C6,E6,G6,I6,K6)</f>
        <v>3746558.916575328</v>
      </c>
      <c r="C6" s="79">
        <f>+C9+C13</f>
        <v>447774.07322361361</v>
      </c>
      <c r="D6" s="86">
        <f>IF(ISNUMBER(C6/$B6*100),C6/$B6*100,0)</f>
        <v>11.951609014944225</v>
      </c>
      <c r="E6" s="79">
        <f>+E9+E13</f>
        <v>996553.65175381908</v>
      </c>
      <c r="F6" s="86">
        <f>IF(ISNUMBER(E6/$B6*100),E6/$B6*100,0)</f>
        <v>26.599172038771872</v>
      </c>
      <c r="G6" s="79">
        <f>+G9+G13</f>
        <v>1585971.7143615605</v>
      </c>
      <c r="H6" s="86">
        <f>IF(ISNUMBER(G6/$B6*100),G6/$B6*100,0)</f>
        <v>42.331423305396001</v>
      </c>
      <c r="I6" s="79">
        <f>+I9+I13</f>
        <v>7651.9314394932389</v>
      </c>
      <c r="J6" s="86">
        <f>IF(ISNUMBER(I6/$B6*100),I6/$B6*100,0)</f>
        <v>0.20423891922905493</v>
      </c>
      <c r="K6" s="79">
        <f>+K9+K13</f>
        <v>708607.54579684127</v>
      </c>
      <c r="L6" s="86">
        <f>IF(ISNUMBER(K6/$B6*100),K6/$B6*100,0)</f>
        <v>18.913556721658832</v>
      </c>
      <c r="M6"/>
      <c r="N6"/>
      <c r="O6"/>
      <c r="P6"/>
    </row>
    <row r="7" spans="1:16" x14ac:dyDescent="0.2">
      <c r="A7" s="75"/>
      <c r="B7" s="85"/>
      <c r="C7" s="87"/>
      <c r="D7" s="86"/>
      <c r="E7" s="87"/>
      <c r="F7" s="86"/>
      <c r="G7" s="87"/>
      <c r="H7" s="86"/>
      <c r="I7" s="87"/>
      <c r="J7" s="86"/>
      <c r="K7" s="87"/>
      <c r="L7" s="86"/>
      <c r="M7"/>
      <c r="N7"/>
      <c r="O7"/>
      <c r="P7"/>
    </row>
    <row r="8" spans="1:16" x14ac:dyDescent="0.2">
      <c r="A8" s="75" t="s">
        <v>24</v>
      </c>
      <c r="B8" s="79"/>
      <c r="C8" s="79"/>
      <c r="D8" s="88"/>
      <c r="E8" s="79"/>
      <c r="F8" s="88"/>
      <c r="G8" s="79"/>
      <c r="H8" s="88"/>
      <c r="I8" s="79"/>
      <c r="J8" s="88"/>
      <c r="K8" s="79"/>
      <c r="L8" s="88"/>
      <c r="M8"/>
      <c r="N8"/>
      <c r="O8"/>
      <c r="P8"/>
    </row>
    <row r="9" spans="1:16" x14ac:dyDescent="0.2">
      <c r="A9" s="76" t="s">
        <v>23</v>
      </c>
      <c r="B9" s="89">
        <f>SUM(C9,E9,G9,I9,K9)</f>
        <v>1991940.4068540614</v>
      </c>
      <c r="C9" s="89">
        <f>SUM(C10:C12)</f>
        <v>263808.36460766359</v>
      </c>
      <c r="D9" s="90">
        <f t="shared" ref="D9:D13" si="0">IF(ISNUMBER(C9/$B9*100),C9/$B9*100,0)</f>
        <v>13.243788001886314</v>
      </c>
      <c r="E9" s="89">
        <f>SUM(E10:E12)</f>
        <v>542449.41138742631</v>
      </c>
      <c r="F9" s="90">
        <f t="shared" ref="F9:F13" si="1">IF(ISNUMBER(E9/$B9*100),E9/$B9*100,0)</f>
        <v>27.232210839285848</v>
      </c>
      <c r="G9" s="89">
        <f>SUM(G10:G12)</f>
        <v>888802.02542499406</v>
      </c>
      <c r="H9" s="90">
        <f t="shared" ref="H9:H13" si="2">IF(ISNUMBER(G9/$B9*100),G9/$B9*100,0)</f>
        <v>44.61991043340042</v>
      </c>
      <c r="I9" s="89">
        <f>SUM(I10:I12)</f>
        <v>5449.9289925044313</v>
      </c>
      <c r="J9" s="90">
        <f t="shared" ref="J9:J13" si="3">IF(ISNUMBER(I9/$B9*100),I9/$B9*100,0)</f>
        <v>0.27359899792944548</v>
      </c>
      <c r="K9" s="89">
        <f>SUM(K10:K12)</f>
        <v>291430.67644147284</v>
      </c>
      <c r="L9" s="90">
        <f t="shared" ref="L9:L13" si="4">IF(ISNUMBER(K9/$B9*100),K9/$B9*100,0)</f>
        <v>14.630491727497969</v>
      </c>
      <c r="M9"/>
      <c r="N9"/>
      <c r="O9"/>
      <c r="P9"/>
    </row>
    <row r="10" spans="1:16" x14ac:dyDescent="0.2">
      <c r="A10" s="77" t="s">
        <v>22</v>
      </c>
      <c r="B10" s="20">
        <f>SUM(C10,E10,G10,I10,K10)</f>
        <v>389830.03083243145</v>
      </c>
      <c r="C10" s="6">
        <v>58625.806740513188</v>
      </c>
      <c r="D10" s="19">
        <f t="shared" si="0"/>
        <v>15.038812329395295</v>
      </c>
      <c r="E10" s="6">
        <v>119748.35620430644</v>
      </c>
      <c r="F10" s="19">
        <f t="shared" si="1"/>
        <v>30.7180942290668</v>
      </c>
      <c r="G10" s="6">
        <v>152774.35396841346</v>
      </c>
      <c r="H10" s="19">
        <f t="shared" si="2"/>
        <v>39.189990992275185</v>
      </c>
      <c r="I10" s="6">
        <v>750.25032502423915</v>
      </c>
      <c r="J10" s="19">
        <f t="shared" si="3"/>
        <v>0.19245575396594689</v>
      </c>
      <c r="K10" s="6">
        <v>57931.263594174095</v>
      </c>
      <c r="L10" s="19">
        <f t="shared" si="4"/>
        <v>14.860646695296767</v>
      </c>
      <c r="M10"/>
      <c r="N10"/>
      <c r="O10"/>
      <c r="P10"/>
    </row>
    <row r="11" spans="1:16" x14ac:dyDescent="0.2">
      <c r="A11" s="77" t="s">
        <v>21</v>
      </c>
      <c r="B11" s="20">
        <f>SUM(C11,E11,G11,I11,K11)</f>
        <v>245061.29175687258</v>
      </c>
      <c r="C11" s="6">
        <v>35254.59899739478</v>
      </c>
      <c r="D11" s="19">
        <f t="shared" si="0"/>
        <v>14.386033283612646</v>
      </c>
      <c r="E11" s="6">
        <v>59671.192497138465</v>
      </c>
      <c r="F11" s="19">
        <f t="shared" si="1"/>
        <v>24.349497249993593</v>
      </c>
      <c r="G11" s="6">
        <v>111485.57141520087</v>
      </c>
      <c r="H11" s="19">
        <f t="shared" si="2"/>
        <v>45.492933876234794</v>
      </c>
      <c r="I11" s="6">
        <v>518.85713316067688</v>
      </c>
      <c r="J11" s="19">
        <f t="shared" si="3"/>
        <v>0.21172545424898828</v>
      </c>
      <c r="K11" s="6">
        <v>38131.071713977792</v>
      </c>
      <c r="L11" s="19">
        <f t="shared" si="4"/>
        <v>15.559810135909983</v>
      </c>
      <c r="M11"/>
      <c r="N11"/>
      <c r="O11"/>
      <c r="P11"/>
    </row>
    <row r="12" spans="1:16" x14ac:dyDescent="0.2">
      <c r="A12" s="77" t="s">
        <v>20</v>
      </c>
      <c r="B12" s="20">
        <f>SUM(C12,E12,G12,I12,K12)</f>
        <v>1357049.0842647571</v>
      </c>
      <c r="C12" s="6">
        <v>169927.95886975562</v>
      </c>
      <c r="D12" s="19">
        <f t="shared" si="0"/>
        <v>12.521872704539778</v>
      </c>
      <c r="E12" s="6">
        <v>363029.86268598144</v>
      </c>
      <c r="F12" s="19">
        <f t="shared" si="1"/>
        <v>26.751417240200219</v>
      </c>
      <c r="G12" s="6">
        <v>624542.10004137969</v>
      </c>
      <c r="H12" s="19">
        <f t="shared" si="2"/>
        <v>46.022071514071555</v>
      </c>
      <c r="I12" s="6">
        <v>4180.8215343195152</v>
      </c>
      <c r="J12" s="19">
        <f t="shared" si="3"/>
        <v>0.30808182126917427</v>
      </c>
      <c r="K12" s="6">
        <v>195368.34113332094</v>
      </c>
      <c r="L12" s="19">
        <f t="shared" si="4"/>
        <v>14.396556719919278</v>
      </c>
      <c r="M12"/>
      <c r="N12"/>
      <c r="O12"/>
      <c r="P12"/>
    </row>
    <row r="13" spans="1:16" x14ac:dyDescent="0.2">
      <c r="A13" s="76" t="s">
        <v>19</v>
      </c>
      <c r="B13" s="20">
        <f>SUM(C13,E13,G13,I13,K13)</f>
        <v>1754618.5097212666</v>
      </c>
      <c r="C13" s="6">
        <v>183965.70861595002</v>
      </c>
      <c r="D13" s="19">
        <f t="shared" si="0"/>
        <v>10.484655644330019</v>
      </c>
      <c r="E13" s="6">
        <v>454104.24036639271</v>
      </c>
      <c r="F13" s="19">
        <f t="shared" si="1"/>
        <v>25.88051122511698</v>
      </c>
      <c r="G13" s="6">
        <v>697169.68893656658</v>
      </c>
      <c r="H13" s="19">
        <f t="shared" si="2"/>
        <v>39.73340558497339</v>
      </c>
      <c r="I13" s="6">
        <v>2202.0024469888076</v>
      </c>
      <c r="J13" s="19">
        <f t="shared" si="3"/>
        <v>0.12549750471620244</v>
      </c>
      <c r="K13" s="6">
        <v>417176.86935536843</v>
      </c>
      <c r="L13" s="19">
        <f t="shared" si="4"/>
        <v>23.775930040863408</v>
      </c>
      <c r="M13"/>
      <c r="N13"/>
      <c r="O13"/>
      <c r="P13"/>
    </row>
    <row r="14" spans="1:16" x14ac:dyDescent="0.2">
      <c r="A14" s="76"/>
      <c r="B14" s="20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/>
      <c r="N14"/>
      <c r="O14"/>
      <c r="P14"/>
    </row>
    <row r="15" spans="1:16" x14ac:dyDescent="0.2">
      <c r="A15" s="75" t="s">
        <v>18</v>
      </c>
      <c r="B15" s="79"/>
      <c r="C15" s="79"/>
      <c r="D15" s="88"/>
      <c r="E15" s="79"/>
      <c r="F15" s="88"/>
      <c r="G15" s="79"/>
      <c r="H15" s="88"/>
      <c r="I15" s="79"/>
      <c r="J15" s="88"/>
      <c r="K15" s="79"/>
      <c r="L15" s="88"/>
      <c r="M15"/>
      <c r="N15"/>
      <c r="O15"/>
      <c r="P15"/>
    </row>
    <row r="16" spans="1:16" x14ac:dyDescent="0.2">
      <c r="A16" s="95" t="s">
        <v>17</v>
      </c>
      <c r="B16" s="20">
        <f t="shared" ref="B16:B26" si="5">SUM(C16,E16,G16,I16,K16)</f>
        <v>311682.17656495504</v>
      </c>
      <c r="C16" s="6">
        <v>44705.124664477502</v>
      </c>
      <c r="D16" s="19">
        <f t="shared" ref="D16" si="6">IF(ISNUMBER(C16/$B16*100),C16/$B16*100,0)</f>
        <v>14.343176487398818</v>
      </c>
      <c r="E16" s="6">
        <v>85369.599608815246</v>
      </c>
      <c r="F16" s="19">
        <f t="shared" ref="F16" si="7">IF(ISNUMBER(E16/$B16*100),E16/$B16*100,0)</f>
        <v>27.389952338523948</v>
      </c>
      <c r="G16" s="6">
        <v>97532.907169949249</v>
      </c>
      <c r="H16" s="19">
        <f t="shared" ref="H16" si="8">IF(ISNUMBER(G16/$B16*100),G16/$B16*100,0)</f>
        <v>31.292423662096457</v>
      </c>
      <c r="I16" s="6">
        <v>0</v>
      </c>
      <c r="J16" s="19">
        <f t="shared" ref="J16" si="9">IF(ISNUMBER(I16/$B16*100),I16/$B16*100,0)</f>
        <v>0</v>
      </c>
      <c r="K16" s="6">
        <v>84074.545121713003</v>
      </c>
      <c r="L16" s="19">
        <f t="shared" ref="L16" si="10">IF(ISNUMBER(K16/$B16*100),K16/$B16*100,0)</f>
        <v>26.974447511980763</v>
      </c>
      <c r="M16"/>
      <c r="N16"/>
      <c r="O16"/>
      <c r="P16"/>
    </row>
    <row r="17" spans="1:16" x14ac:dyDescent="0.2">
      <c r="A17" s="95" t="s">
        <v>16</v>
      </c>
      <c r="B17" s="20">
        <f t="shared" si="5"/>
        <v>581710.36205002503</v>
      </c>
      <c r="C17" s="6">
        <v>119893.58475885075</v>
      </c>
      <c r="D17" s="19">
        <f t="shared" ref="D17:D26" si="11">IF(ISNUMBER(C17/$B17*100),C17/$B17*100,0)</f>
        <v>20.610529325338085</v>
      </c>
      <c r="E17" s="6">
        <v>122824.79260857542</v>
      </c>
      <c r="F17" s="19">
        <f t="shared" ref="F17:F26" si="12">IF(ISNUMBER(E17/$B17*100),E17/$B17*100,0)</f>
        <v>21.114424053875272</v>
      </c>
      <c r="G17" s="6">
        <v>249379.93586159547</v>
      </c>
      <c r="H17" s="19">
        <f t="shared" ref="H17:H26" si="13">IF(ISNUMBER(G17/$B17*100),G17/$B17*100,0)</f>
        <v>42.870120962388789</v>
      </c>
      <c r="I17" s="6">
        <v>2174.6231768260104</v>
      </c>
      <c r="J17" s="19">
        <f t="shared" ref="J17:J26" si="14">IF(ISNUMBER(I17/$B17*100),I17/$B17*100,0)</f>
        <v>0.37383263539647943</v>
      </c>
      <c r="K17" s="6">
        <v>87437.425644177478</v>
      </c>
      <c r="L17" s="19">
        <f t="shared" ref="L17:L26" si="15">IF(ISNUMBER(K17/$B17*100),K17/$B17*100,0)</f>
        <v>15.031093023001397</v>
      </c>
      <c r="M17"/>
      <c r="N17"/>
      <c r="O17"/>
      <c r="P17"/>
    </row>
    <row r="18" spans="1:16" x14ac:dyDescent="0.2">
      <c r="A18" s="95" t="s">
        <v>15</v>
      </c>
      <c r="B18" s="20">
        <f t="shared" si="5"/>
        <v>423178.22784809081</v>
      </c>
      <c r="C18" s="6">
        <v>66798.775686120498</v>
      </c>
      <c r="D18" s="19">
        <f t="shared" si="11"/>
        <v>15.785021839568596</v>
      </c>
      <c r="E18" s="6">
        <v>115635.60728000505</v>
      </c>
      <c r="F18" s="19">
        <f t="shared" si="12"/>
        <v>27.325509601007873</v>
      </c>
      <c r="G18" s="6">
        <v>186852.16038936505</v>
      </c>
      <c r="H18" s="19">
        <f t="shared" si="13"/>
        <v>44.154483405143367</v>
      </c>
      <c r="I18" s="6">
        <v>475.74879931011264</v>
      </c>
      <c r="J18" s="19">
        <f t="shared" si="14"/>
        <v>0.11242279682708374</v>
      </c>
      <c r="K18" s="6">
        <v>53415.93569329007</v>
      </c>
      <c r="L18" s="19">
        <f t="shared" si="15"/>
        <v>12.622562357453063</v>
      </c>
      <c r="M18"/>
      <c r="N18"/>
      <c r="O18"/>
      <c r="P18"/>
    </row>
    <row r="19" spans="1:16" x14ac:dyDescent="0.2">
      <c r="A19" s="95" t="s">
        <v>14</v>
      </c>
      <c r="B19" s="20">
        <f t="shared" si="5"/>
        <v>398760.96305710159</v>
      </c>
      <c r="C19" s="6">
        <v>41434.700977747721</v>
      </c>
      <c r="D19" s="19">
        <f t="shared" si="11"/>
        <v>10.390861898839976</v>
      </c>
      <c r="E19" s="6">
        <v>87425.913182134726</v>
      </c>
      <c r="F19" s="19">
        <f t="shared" si="12"/>
        <v>21.924391121910183</v>
      </c>
      <c r="G19" s="6">
        <v>204058.52017314278</v>
      </c>
      <c r="H19" s="19">
        <f t="shared" si="13"/>
        <v>51.173143581740753</v>
      </c>
      <c r="I19" s="6">
        <v>372.08307406540052</v>
      </c>
      <c r="J19" s="19">
        <f t="shared" si="14"/>
        <v>9.3309804252859924E-2</v>
      </c>
      <c r="K19" s="6">
        <v>65469.745650010991</v>
      </c>
      <c r="L19" s="19">
        <f t="shared" si="15"/>
        <v>16.418293593256237</v>
      </c>
      <c r="M19"/>
      <c r="N19"/>
      <c r="O19"/>
      <c r="P19"/>
    </row>
    <row r="20" spans="1:16" x14ac:dyDescent="0.2">
      <c r="A20" s="95" t="s">
        <v>13</v>
      </c>
      <c r="B20" s="20">
        <f t="shared" si="5"/>
        <v>362812.39458827488</v>
      </c>
      <c r="C20" s="6">
        <v>41576.264552293746</v>
      </c>
      <c r="D20" s="19">
        <f t="shared" si="11"/>
        <v>11.45943886494703</v>
      </c>
      <c r="E20" s="6">
        <v>88999.194836125505</v>
      </c>
      <c r="F20" s="19">
        <f t="shared" si="12"/>
        <v>24.530362292920881</v>
      </c>
      <c r="G20" s="6">
        <v>174432.43036807346</v>
      </c>
      <c r="H20" s="19">
        <f t="shared" si="13"/>
        <v>48.07785868672488</v>
      </c>
      <c r="I20" s="6">
        <v>0</v>
      </c>
      <c r="J20" s="19">
        <f t="shared" si="14"/>
        <v>0</v>
      </c>
      <c r="K20" s="6">
        <v>57804.5048317822</v>
      </c>
      <c r="L20" s="19">
        <f t="shared" si="15"/>
        <v>15.932340155407218</v>
      </c>
      <c r="M20"/>
      <c r="N20"/>
      <c r="O20"/>
      <c r="P20"/>
    </row>
    <row r="21" spans="1:16" x14ac:dyDescent="0.2">
      <c r="A21" s="95" t="s">
        <v>12</v>
      </c>
      <c r="B21" s="20">
        <f t="shared" si="5"/>
        <v>394660.1007232503</v>
      </c>
      <c r="C21" s="6">
        <v>45443.546434308038</v>
      </c>
      <c r="D21" s="19">
        <f t="shared" si="11"/>
        <v>11.514603668075043</v>
      </c>
      <c r="E21" s="6">
        <v>98329.126964468363</v>
      </c>
      <c r="F21" s="19">
        <f t="shared" si="12"/>
        <v>24.91488923868193</v>
      </c>
      <c r="G21" s="6">
        <v>177712.42440015436</v>
      </c>
      <c r="H21" s="19">
        <f t="shared" si="13"/>
        <v>45.029235049218372</v>
      </c>
      <c r="I21" s="6">
        <v>166.75317466736189</v>
      </c>
      <c r="J21" s="19">
        <f t="shared" si="14"/>
        <v>4.2252351925561163E-2</v>
      </c>
      <c r="K21" s="6">
        <v>73008.249749652256</v>
      </c>
      <c r="L21" s="19">
        <f t="shared" si="15"/>
        <v>18.499019692099111</v>
      </c>
      <c r="M21"/>
      <c r="N21"/>
      <c r="O21"/>
      <c r="P21"/>
    </row>
    <row r="22" spans="1:16" x14ac:dyDescent="0.2">
      <c r="A22" s="95" t="s">
        <v>11</v>
      </c>
      <c r="B22" s="20">
        <f t="shared" si="5"/>
        <v>286154.4060816539</v>
      </c>
      <c r="C22" s="6">
        <v>16896.861781264299</v>
      </c>
      <c r="D22" s="19">
        <f t="shared" si="11"/>
        <v>5.9048057349998642</v>
      </c>
      <c r="E22" s="6">
        <v>97996.655223657101</v>
      </c>
      <c r="F22" s="19">
        <f t="shared" si="12"/>
        <v>34.2460759439412</v>
      </c>
      <c r="G22" s="6">
        <v>126767.1229812489</v>
      </c>
      <c r="H22" s="19">
        <f t="shared" si="13"/>
        <v>44.300251992302378</v>
      </c>
      <c r="I22" s="6">
        <v>1297.4961016429033</v>
      </c>
      <c r="J22" s="19">
        <f t="shared" si="14"/>
        <v>0.4534251697919563</v>
      </c>
      <c r="K22" s="6">
        <v>43196.26999384071</v>
      </c>
      <c r="L22" s="19">
        <f t="shared" si="15"/>
        <v>15.09544115896461</v>
      </c>
      <c r="M22"/>
      <c r="N22"/>
      <c r="O22"/>
      <c r="P22"/>
    </row>
    <row r="23" spans="1:16" x14ac:dyDescent="0.2">
      <c r="A23" s="95" t="s">
        <v>10</v>
      </c>
      <c r="B23" s="20">
        <f t="shared" si="5"/>
        <v>281449.56136929436</v>
      </c>
      <c r="C23" s="6">
        <v>20679.661038895083</v>
      </c>
      <c r="D23" s="19">
        <f t="shared" si="11"/>
        <v>7.3475549005247789</v>
      </c>
      <c r="E23" s="6">
        <v>77332.100057769872</v>
      </c>
      <c r="F23" s="19">
        <f t="shared" si="12"/>
        <v>27.476361903545914</v>
      </c>
      <c r="G23" s="6">
        <v>120055.89940086797</v>
      </c>
      <c r="H23" s="19">
        <f t="shared" si="13"/>
        <v>42.656275183652092</v>
      </c>
      <c r="I23" s="6">
        <v>1110.0805317235963</v>
      </c>
      <c r="J23" s="19">
        <f t="shared" si="14"/>
        <v>0.394415442085924</v>
      </c>
      <c r="K23" s="6">
        <v>62271.820340037862</v>
      </c>
      <c r="L23" s="19">
        <f t="shared" si="15"/>
        <v>22.125392570191302</v>
      </c>
      <c r="M23"/>
      <c r="N23"/>
      <c r="O23"/>
      <c r="P23"/>
    </row>
    <row r="24" spans="1:16" x14ac:dyDescent="0.2">
      <c r="A24" s="95" t="s">
        <v>9</v>
      </c>
      <c r="B24" s="20">
        <f t="shared" si="5"/>
        <v>215309.63845352357</v>
      </c>
      <c r="C24" s="6">
        <v>14998.427737583144</v>
      </c>
      <c r="D24" s="19">
        <f t="shared" si="11"/>
        <v>6.9659806431845741</v>
      </c>
      <c r="E24" s="6">
        <v>65533.746269451352</v>
      </c>
      <c r="F24" s="19">
        <f t="shared" si="12"/>
        <v>30.436977526947718</v>
      </c>
      <c r="G24" s="6">
        <v>83768.725542110406</v>
      </c>
      <c r="H24" s="19">
        <f t="shared" si="13"/>
        <v>38.90616608888719</v>
      </c>
      <c r="I24" s="6">
        <v>0</v>
      </c>
      <c r="J24" s="19">
        <f t="shared" si="14"/>
        <v>0</v>
      </c>
      <c r="K24" s="6">
        <v>51008.738904378675</v>
      </c>
      <c r="L24" s="19">
        <f t="shared" si="15"/>
        <v>23.69087574098052</v>
      </c>
      <c r="M24"/>
      <c r="N24"/>
      <c r="O24"/>
      <c r="P24"/>
    </row>
    <row r="25" spans="1:16" x14ac:dyDescent="0.2">
      <c r="A25" s="95" t="s">
        <v>8</v>
      </c>
      <c r="B25" s="20">
        <f t="shared" si="5"/>
        <v>181220.54724497284</v>
      </c>
      <c r="C25" s="6">
        <v>13119.033521240763</v>
      </c>
      <c r="D25" s="19">
        <f t="shared" si="11"/>
        <v>7.2392638255895632</v>
      </c>
      <c r="E25" s="6">
        <v>64659.985339620391</v>
      </c>
      <c r="F25" s="19">
        <f t="shared" si="12"/>
        <v>35.680272641608028</v>
      </c>
      <c r="G25" s="6">
        <v>58384.816953600806</v>
      </c>
      <c r="H25" s="19">
        <f t="shared" si="13"/>
        <v>32.217548087787506</v>
      </c>
      <c r="I25" s="6">
        <v>1693.8480361452366</v>
      </c>
      <c r="J25" s="19">
        <f t="shared" si="14"/>
        <v>0.93468873253952989</v>
      </c>
      <c r="K25" s="6">
        <v>43362.863394365631</v>
      </c>
      <c r="L25" s="19">
        <f t="shared" si="15"/>
        <v>23.928226712475364</v>
      </c>
      <c r="M25"/>
      <c r="N25"/>
      <c r="O25"/>
      <c r="P25"/>
    </row>
    <row r="26" spans="1:16" x14ac:dyDescent="0.2">
      <c r="A26" s="95" t="s">
        <v>7</v>
      </c>
      <c r="B26" s="20">
        <f t="shared" si="5"/>
        <v>309620.53859419038</v>
      </c>
      <c r="C26" s="6">
        <v>22228.092070832419</v>
      </c>
      <c r="D26" s="19">
        <f t="shared" si="11"/>
        <v>7.1791400440543969</v>
      </c>
      <c r="E26" s="6">
        <v>92446.930383198007</v>
      </c>
      <c r="F26" s="19">
        <f t="shared" si="12"/>
        <v>29.858138869903978</v>
      </c>
      <c r="G26" s="6">
        <v>107026.77112145367</v>
      </c>
      <c r="H26" s="19">
        <f t="shared" si="13"/>
        <v>34.567077367477289</v>
      </c>
      <c r="I26" s="6">
        <v>361.29854511261749</v>
      </c>
      <c r="J26" s="19">
        <f t="shared" si="14"/>
        <v>0.11669075532038907</v>
      </c>
      <c r="K26" s="6">
        <v>87557.446473593678</v>
      </c>
      <c r="L26" s="19">
        <f t="shared" si="15"/>
        <v>28.278952963243949</v>
      </c>
      <c r="M26"/>
      <c r="N26"/>
      <c r="O26"/>
      <c r="P26"/>
    </row>
    <row r="27" spans="1:16" x14ac:dyDescent="0.2">
      <c r="A27" s="69"/>
      <c r="B27" s="64"/>
      <c r="C27" s="64"/>
      <c r="D27" s="70"/>
      <c r="E27" s="64"/>
      <c r="F27" s="70"/>
      <c r="G27" s="64"/>
      <c r="H27" s="71"/>
      <c r="I27" s="64"/>
      <c r="J27" s="70"/>
      <c r="K27" s="64"/>
      <c r="L27" s="70"/>
      <c r="M27"/>
      <c r="N27"/>
      <c r="O27"/>
      <c r="P27"/>
    </row>
    <row r="28" spans="1:16" x14ac:dyDescent="0.2">
      <c r="A28" s="1" t="str">
        <f>'C01'!$A$30</f>
        <v>Fuente: Instituto Nacional de Estadística (INE). Encuesta Telefónica de Hogares para medir Empleo 2020.</v>
      </c>
      <c r="M28"/>
      <c r="N28"/>
      <c r="O28"/>
      <c r="P28"/>
    </row>
    <row r="29" spans="1:16" x14ac:dyDescent="0.2">
      <c r="A29" s="1" t="s">
        <v>47</v>
      </c>
      <c r="M29"/>
      <c r="N29"/>
      <c r="O29"/>
      <c r="P29"/>
    </row>
    <row r="31" spans="1:16" x14ac:dyDescent="0.2">
      <c r="A31" s="123" t="str">
        <f>A1</f>
        <v>Cuadro No. 4.  Población con problemas de empleo y Años de Estudio Promedio (AEP), según dominio, rama de actividad  y ocupación</v>
      </c>
      <c r="B31" s="123"/>
      <c r="C31" s="123"/>
      <c r="D31" s="123"/>
      <c r="E31" s="123"/>
      <c r="F31" s="123"/>
      <c r="G31" s="123"/>
      <c r="H31" s="123"/>
      <c r="I31" s="123"/>
      <c r="J31" s="123"/>
      <c r="K31" s="123"/>
      <c r="L31" s="123"/>
      <c r="M31"/>
      <c r="N31"/>
      <c r="O31"/>
      <c r="P31"/>
    </row>
    <row r="32" spans="1:16" x14ac:dyDescent="0.2">
      <c r="A32" s="15" t="s">
        <v>6</v>
      </c>
      <c r="C32" s="26"/>
      <c r="M32"/>
      <c r="N32"/>
      <c r="O32"/>
      <c r="P32"/>
    </row>
    <row r="33" spans="1:16" x14ac:dyDescent="0.2">
      <c r="A33" s="138" t="str">
        <f>A3</f>
        <v>Categorías</v>
      </c>
      <c r="B33" s="134" t="s">
        <v>25</v>
      </c>
      <c r="C33" s="136" t="s">
        <v>41</v>
      </c>
      <c r="D33" s="136"/>
      <c r="E33" s="136" t="s">
        <v>31</v>
      </c>
      <c r="F33" s="136"/>
      <c r="G33" s="136" t="s">
        <v>30</v>
      </c>
      <c r="H33" s="136"/>
      <c r="I33" s="136" t="s">
        <v>40</v>
      </c>
      <c r="J33" s="136"/>
      <c r="K33" s="136" t="s">
        <v>39</v>
      </c>
      <c r="L33" s="136"/>
      <c r="M33"/>
      <c r="N33"/>
      <c r="O33"/>
      <c r="P33"/>
    </row>
    <row r="34" spans="1:16" x14ac:dyDescent="0.2">
      <c r="A34" s="139"/>
      <c r="B34" s="135"/>
      <c r="C34" s="25" t="s">
        <v>27</v>
      </c>
      <c r="D34" s="78" t="s">
        <v>46</v>
      </c>
      <c r="E34" s="25" t="s">
        <v>27</v>
      </c>
      <c r="F34" s="78" t="s">
        <v>46</v>
      </c>
      <c r="G34" s="25" t="s">
        <v>27</v>
      </c>
      <c r="H34" s="78" t="s">
        <v>46</v>
      </c>
      <c r="I34" s="25" t="s">
        <v>27</v>
      </c>
      <c r="J34" s="78" t="s">
        <v>46</v>
      </c>
      <c r="K34" s="25" t="s">
        <v>27</v>
      </c>
      <c r="L34" s="78" t="s">
        <v>46</v>
      </c>
      <c r="M34"/>
      <c r="N34"/>
      <c r="O34"/>
      <c r="P34"/>
    </row>
    <row r="36" spans="1:16" x14ac:dyDescent="0.2">
      <c r="A36" s="7" t="str">
        <f t="shared" ref="A36:H36" si="16">A6</f>
        <v>Total Nacional</v>
      </c>
      <c r="B36" s="24">
        <f t="shared" si="16"/>
        <v>3746558.916575328</v>
      </c>
      <c r="C36" s="24">
        <f t="shared" si="16"/>
        <v>447774.07322361361</v>
      </c>
      <c r="D36" s="23">
        <f t="shared" si="16"/>
        <v>11.951609014944225</v>
      </c>
      <c r="E36" s="24">
        <f t="shared" si="16"/>
        <v>996553.65175381908</v>
      </c>
      <c r="F36" s="23">
        <f t="shared" si="16"/>
        <v>26.599172038771872</v>
      </c>
      <c r="G36" s="24">
        <f t="shared" si="16"/>
        <v>1585971.7143615605</v>
      </c>
      <c r="H36" s="23">
        <f t="shared" si="16"/>
        <v>42.331423305396001</v>
      </c>
      <c r="I36" s="100"/>
      <c r="J36" s="101"/>
      <c r="K36" s="100"/>
      <c r="L36" s="101"/>
      <c r="M36"/>
      <c r="N36"/>
      <c r="O36"/>
      <c r="P36"/>
    </row>
    <row r="37" spans="1:16" x14ac:dyDescent="0.2">
      <c r="A37" s="22"/>
      <c r="B37" s="18"/>
      <c r="C37" s="18"/>
      <c r="D37" s="21"/>
      <c r="E37" s="18"/>
      <c r="F37" s="21"/>
      <c r="G37" s="18"/>
      <c r="H37" s="21"/>
      <c r="I37" s="102"/>
      <c r="J37" s="103"/>
      <c r="K37" s="102"/>
      <c r="L37" s="103"/>
      <c r="M37"/>
      <c r="N37"/>
      <c r="O37"/>
      <c r="P37"/>
    </row>
    <row r="38" spans="1:16" x14ac:dyDescent="0.2">
      <c r="A38" s="7" t="s">
        <v>5</v>
      </c>
      <c r="B38" s="79"/>
      <c r="C38" s="79"/>
      <c r="D38" s="88"/>
      <c r="E38" s="79"/>
      <c r="F38" s="88"/>
      <c r="G38" s="79"/>
      <c r="H38" s="88"/>
      <c r="I38" s="104"/>
      <c r="J38" s="105"/>
      <c r="K38" s="104"/>
      <c r="L38" s="105"/>
      <c r="M38"/>
      <c r="N38"/>
      <c r="O38"/>
      <c r="P38"/>
    </row>
    <row r="39" spans="1:16" x14ac:dyDescent="0.2">
      <c r="A39" s="96" t="s">
        <v>50</v>
      </c>
      <c r="B39" s="20">
        <f>SUM(C39,E39,G39,I39,K39)</f>
        <v>582239.89650196314</v>
      </c>
      <c r="C39" s="6">
        <v>0</v>
      </c>
      <c r="D39" s="19">
        <f t="shared" ref="D39" si="17">IF(ISNUMBER(C39/$B39*100),C39/$B39*100,0)</f>
        <v>0</v>
      </c>
      <c r="E39" s="6">
        <v>192053.38484770249</v>
      </c>
      <c r="F39" s="19">
        <f t="shared" ref="F39" si="18">IF(ISNUMBER(E39/$B39*100),E39/$B39*100,0)</f>
        <v>32.98526706973179</v>
      </c>
      <c r="G39" s="6">
        <v>390186.51165426063</v>
      </c>
      <c r="H39" s="19">
        <f t="shared" ref="H39" si="19">IF(ISNUMBER(G39/$B39*100),G39/$B39*100,0)</f>
        <v>67.01473293026821</v>
      </c>
      <c r="I39" s="106"/>
      <c r="J39" s="107"/>
      <c r="K39" s="106"/>
      <c r="L39" s="107"/>
      <c r="M39"/>
      <c r="N39"/>
      <c r="O39"/>
      <c r="P39"/>
    </row>
    <row r="40" spans="1:16" x14ac:dyDescent="0.2">
      <c r="A40" s="96" t="s">
        <v>51</v>
      </c>
      <c r="B40" s="20">
        <f t="shared" ref="B40:B62" si="20">SUM(C40,E40,G40,I40,K40)</f>
        <v>12028.403275939121</v>
      </c>
      <c r="C40" s="6">
        <v>0</v>
      </c>
      <c r="D40" s="19">
        <f t="shared" ref="D40:D62" si="21">IF(ISNUMBER(C40/$B40*100),C40/$B40*100,0)</f>
        <v>0</v>
      </c>
      <c r="E40" s="6">
        <v>3462.5067166025251</v>
      </c>
      <c r="F40" s="19">
        <f t="shared" ref="F40:F62" si="22">IF(ISNUMBER(E40/$B40*100),E40/$B40*100,0)</f>
        <v>28.786087705661739</v>
      </c>
      <c r="G40" s="6">
        <v>8565.8965593365956</v>
      </c>
      <c r="H40" s="19">
        <f t="shared" ref="H40:H62" si="23">IF(ISNUMBER(G40/$B40*100),G40/$B40*100,0)</f>
        <v>71.213912294338257</v>
      </c>
      <c r="I40" s="106"/>
      <c r="J40" s="107"/>
      <c r="K40" s="106"/>
      <c r="L40" s="107"/>
      <c r="M40"/>
      <c r="N40"/>
      <c r="O40"/>
      <c r="P40"/>
    </row>
    <row r="41" spans="1:16" x14ac:dyDescent="0.2">
      <c r="A41" s="96" t="s">
        <v>4</v>
      </c>
      <c r="B41" s="20">
        <f t="shared" si="20"/>
        <v>450374.40130017075</v>
      </c>
      <c r="C41" s="6">
        <v>0</v>
      </c>
      <c r="D41" s="19">
        <f t="shared" si="21"/>
        <v>0</v>
      </c>
      <c r="E41" s="6">
        <v>150405.45782707958</v>
      </c>
      <c r="F41" s="19">
        <f t="shared" si="22"/>
        <v>33.395649795565447</v>
      </c>
      <c r="G41" s="6">
        <v>299968.94347309117</v>
      </c>
      <c r="H41" s="19">
        <f t="shared" si="23"/>
        <v>66.604350204434553</v>
      </c>
      <c r="I41" s="106"/>
      <c r="J41" s="107"/>
      <c r="K41" s="106"/>
      <c r="L41" s="107"/>
      <c r="M41"/>
      <c r="N41"/>
      <c r="O41"/>
      <c r="P41"/>
    </row>
    <row r="42" spans="1:16" x14ac:dyDescent="0.2">
      <c r="A42" s="96" t="s">
        <v>52</v>
      </c>
      <c r="B42" s="20">
        <f t="shared" si="20"/>
        <v>4709.8687342711601</v>
      </c>
      <c r="C42" s="6">
        <v>0</v>
      </c>
      <c r="D42" s="19">
        <f t="shared" si="21"/>
        <v>0</v>
      </c>
      <c r="E42" s="6">
        <v>2162.4935027381721</v>
      </c>
      <c r="F42" s="19">
        <f t="shared" si="22"/>
        <v>45.914092828169075</v>
      </c>
      <c r="G42" s="6">
        <v>2547.3752315329884</v>
      </c>
      <c r="H42" s="19">
        <f t="shared" si="23"/>
        <v>54.085907171830939</v>
      </c>
      <c r="I42" s="106"/>
      <c r="J42" s="107"/>
      <c r="K42" s="106"/>
      <c r="L42" s="107"/>
      <c r="M42"/>
      <c r="N42"/>
      <c r="O42"/>
      <c r="P42"/>
    </row>
    <row r="43" spans="1:16" x14ac:dyDescent="0.2">
      <c r="A43" s="96" t="s">
        <v>53</v>
      </c>
      <c r="B43" s="20">
        <f t="shared" si="20"/>
        <v>10431.582004436357</v>
      </c>
      <c r="C43" s="6">
        <v>0</v>
      </c>
      <c r="D43" s="19">
        <f t="shared" si="21"/>
        <v>0</v>
      </c>
      <c r="E43" s="6">
        <v>6194.5060979059253</v>
      </c>
      <c r="F43" s="19">
        <f t="shared" si="22"/>
        <v>59.382230761082234</v>
      </c>
      <c r="G43" s="6">
        <v>4237.0759065304319</v>
      </c>
      <c r="H43" s="19">
        <f t="shared" si="23"/>
        <v>40.617769238917766</v>
      </c>
      <c r="I43" s="106"/>
      <c r="J43" s="107"/>
      <c r="K43" s="106"/>
      <c r="L43" s="107"/>
      <c r="M43"/>
      <c r="N43"/>
      <c r="O43"/>
      <c r="P43"/>
    </row>
    <row r="44" spans="1:16" x14ac:dyDescent="0.2">
      <c r="A44" s="96" t="s">
        <v>54</v>
      </c>
      <c r="B44" s="20">
        <f t="shared" si="20"/>
        <v>160185.70595924184</v>
      </c>
      <c r="C44" s="6">
        <v>0</v>
      </c>
      <c r="D44" s="19">
        <f t="shared" si="21"/>
        <v>0</v>
      </c>
      <c r="E44" s="6">
        <v>26101.052392170212</v>
      </c>
      <c r="F44" s="19">
        <f t="shared" si="22"/>
        <v>16.294245629389334</v>
      </c>
      <c r="G44" s="6">
        <v>134084.65356707163</v>
      </c>
      <c r="H44" s="19">
        <f t="shared" si="23"/>
        <v>83.705754370610663</v>
      </c>
      <c r="I44" s="106"/>
      <c r="J44" s="107"/>
      <c r="K44" s="106"/>
      <c r="L44" s="107"/>
      <c r="M44"/>
      <c r="N44"/>
      <c r="O44"/>
      <c r="P44"/>
    </row>
    <row r="45" spans="1:16" x14ac:dyDescent="0.2">
      <c r="A45" s="96" t="s">
        <v>55</v>
      </c>
      <c r="B45" s="20">
        <f t="shared" si="20"/>
        <v>525757.91968034406</v>
      </c>
      <c r="C45" s="6">
        <v>0</v>
      </c>
      <c r="D45" s="19">
        <f t="shared" si="21"/>
        <v>0</v>
      </c>
      <c r="E45" s="6">
        <v>178078.4421093073</v>
      </c>
      <c r="F45" s="19">
        <f t="shared" si="22"/>
        <v>33.870805449317309</v>
      </c>
      <c r="G45" s="6">
        <v>347679.47757103672</v>
      </c>
      <c r="H45" s="19">
        <f t="shared" si="23"/>
        <v>66.129194550682683</v>
      </c>
      <c r="I45" s="106"/>
      <c r="J45" s="107"/>
      <c r="K45" s="106"/>
      <c r="L45" s="107"/>
      <c r="N45"/>
      <c r="O45"/>
      <c r="P45"/>
    </row>
    <row r="46" spans="1:16" x14ac:dyDescent="0.2">
      <c r="A46" s="96" t="s">
        <v>56</v>
      </c>
      <c r="B46" s="20">
        <f t="shared" si="20"/>
        <v>68972.757259004647</v>
      </c>
      <c r="C46" s="6">
        <v>0</v>
      </c>
      <c r="D46" s="19">
        <f t="shared" si="21"/>
        <v>0</v>
      </c>
      <c r="E46" s="6">
        <v>27266.691345721843</v>
      </c>
      <c r="F46" s="19">
        <f t="shared" si="22"/>
        <v>39.532552313851532</v>
      </c>
      <c r="G46" s="6">
        <v>41706.0659132828</v>
      </c>
      <c r="H46" s="19">
        <f t="shared" si="23"/>
        <v>60.467447686148454</v>
      </c>
      <c r="I46" s="106"/>
      <c r="J46" s="107"/>
      <c r="K46" s="106"/>
      <c r="L46" s="107"/>
      <c r="M46"/>
      <c r="N46"/>
      <c r="O46"/>
      <c r="P46"/>
    </row>
    <row r="47" spans="1:16" x14ac:dyDescent="0.2">
      <c r="A47" s="96" t="s">
        <v>57</v>
      </c>
      <c r="B47" s="20">
        <f t="shared" si="20"/>
        <v>164581.92159119874</v>
      </c>
      <c r="C47" s="6">
        <v>0</v>
      </c>
      <c r="D47" s="19">
        <f t="shared" si="21"/>
        <v>0</v>
      </c>
      <c r="E47" s="6">
        <v>87251.861398321664</v>
      </c>
      <c r="F47" s="19">
        <f t="shared" si="22"/>
        <v>53.014243942931081</v>
      </c>
      <c r="G47" s="6">
        <v>77330.060192877077</v>
      </c>
      <c r="H47" s="19">
        <f t="shared" si="23"/>
        <v>46.985756057068919</v>
      </c>
      <c r="I47" s="106"/>
      <c r="J47" s="107"/>
      <c r="K47" s="106"/>
      <c r="L47" s="107"/>
      <c r="M47"/>
      <c r="N47"/>
      <c r="O47"/>
      <c r="P47"/>
    </row>
    <row r="48" spans="1:16" x14ac:dyDescent="0.2">
      <c r="A48" s="96" t="s">
        <v>58</v>
      </c>
      <c r="B48" s="20">
        <f t="shared" si="20"/>
        <v>14223.971116921051</v>
      </c>
      <c r="C48" s="6">
        <v>0</v>
      </c>
      <c r="D48" s="19">
        <f t="shared" si="21"/>
        <v>0</v>
      </c>
      <c r="E48" s="6">
        <v>6497.9838921036735</v>
      </c>
      <c r="F48" s="19">
        <f t="shared" si="22"/>
        <v>45.683331600509042</v>
      </c>
      <c r="G48" s="6">
        <v>7725.9872248173779</v>
      </c>
      <c r="H48" s="19">
        <f t="shared" si="23"/>
        <v>54.316668399490965</v>
      </c>
      <c r="I48" s="106"/>
      <c r="J48" s="107"/>
      <c r="K48" s="106"/>
      <c r="L48" s="107"/>
      <c r="M48"/>
      <c r="N48"/>
      <c r="O48"/>
      <c r="P48"/>
    </row>
    <row r="49" spans="1:16" x14ac:dyDescent="0.2">
      <c r="A49" s="96" t="s">
        <v>59</v>
      </c>
      <c r="B49" s="20">
        <f t="shared" si="20"/>
        <v>18585.860144560014</v>
      </c>
      <c r="C49" s="6">
        <v>0</v>
      </c>
      <c r="D49" s="19">
        <f t="shared" si="21"/>
        <v>0</v>
      </c>
      <c r="E49" s="6">
        <v>3266.8887089353016</v>
      </c>
      <c r="F49" s="19">
        <f t="shared" si="22"/>
        <v>17.577280166350025</v>
      </c>
      <c r="G49" s="6">
        <v>15318.971435624711</v>
      </c>
      <c r="H49" s="19">
        <f t="shared" si="23"/>
        <v>82.422719833649978</v>
      </c>
      <c r="I49" s="106"/>
      <c r="J49" s="107"/>
      <c r="K49" s="106"/>
      <c r="L49" s="107"/>
      <c r="M49"/>
      <c r="N49"/>
      <c r="O49"/>
      <c r="P49"/>
    </row>
    <row r="50" spans="1:16" x14ac:dyDescent="0.2">
      <c r="A50" s="96" t="s">
        <v>60</v>
      </c>
      <c r="B50" s="20">
        <f t="shared" si="20"/>
        <v>4615.4086795780158</v>
      </c>
      <c r="C50" s="6">
        <v>0</v>
      </c>
      <c r="D50" s="19">
        <f t="shared" si="21"/>
        <v>0</v>
      </c>
      <c r="E50" s="6">
        <v>1728.771383547326</v>
      </c>
      <c r="F50" s="19">
        <f t="shared" si="22"/>
        <v>37.456518015331774</v>
      </c>
      <c r="G50" s="6">
        <v>2886.6372960306899</v>
      </c>
      <c r="H50" s="19">
        <f t="shared" si="23"/>
        <v>62.543481984668226</v>
      </c>
      <c r="I50" s="106"/>
      <c r="J50" s="107"/>
      <c r="K50" s="106"/>
      <c r="L50" s="107"/>
      <c r="M50"/>
      <c r="N50"/>
      <c r="O50"/>
      <c r="P50"/>
    </row>
    <row r="51" spans="1:16" x14ac:dyDescent="0.2">
      <c r="A51" s="96" t="s">
        <v>61</v>
      </c>
      <c r="B51" s="20">
        <f t="shared" si="20"/>
        <v>34905.397424570059</v>
      </c>
      <c r="C51" s="6">
        <v>0</v>
      </c>
      <c r="D51" s="19">
        <f t="shared" si="21"/>
        <v>0</v>
      </c>
      <c r="E51" s="6">
        <v>20888.888248418512</v>
      </c>
      <c r="F51" s="19">
        <f t="shared" si="22"/>
        <v>59.844292830525788</v>
      </c>
      <c r="G51" s="6">
        <v>14016.509176151545</v>
      </c>
      <c r="H51" s="19">
        <f t="shared" si="23"/>
        <v>40.155707169474212</v>
      </c>
      <c r="I51" s="106"/>
      <c r="J51" s="107"/>
      <c r="K51" s="106"/>
      <c r="L51" s="107"/>
      <c r="M51"/>
      <c r="N51"/>
      <c r="O51"/>
      <c r="P51"/>
    </row>
    <row r="52" spans="1:16" x14ac:dyDescent="0.2">
      <c r="A52" s="96" t="s">
        <v>62</v>
      </c>
      <c r="B52" s="20">
        <f t="shared" si="20"/>
        <v>69021.48026352303</v>
      </c>
      <c r="C52" s="6">
        <v>0</v>
      </c>
      <c r="D52" s="19">
        <f t="shared" si="21"/>
        <v>0</v>
      </c>
      <c r="E52" s="6">
        <v>22446.038598024992</v>
      </c>
      <c r="F52" s="19">
        <f t="shared" si="22"/>
        <v>32.520366865976122</v>
      </c>
      <c r="G52" s="6">
        <v>46575.441665498045</v>
      </c>
      <c r="H52" s="19">
        <f t="shared" si="23"/>
        <v>67.479633134023885</v>
      </c>
      <c r="I52" s="106"/>
      <c r="J52" s="107"/>
      <c r="K52" s="106"/>
      <c r="L52" s="107"/>
      <c r="M52"/>
      <c r="N52"/>
      <c r="O52"/>
      <c r="P52"/>
    </row>
    <row r="53" spans="1:16" x14ac:dyDescent="0.2">
      <c r="A53" s="96" t="s">
        <v>63</v>
      </c>
      <c r="B53" s="20">
        <f t="shared" si="20"/>
        <v>39039.197342759624</v>
      </c>
      <c r="C53" s="6">
        <v>0</v>
      </c>
      <c r="D53" s="19">
        <f t="shared" si="21"/>
        <v>0</v>
      </c>
      <c r="E53" s="6">
        <v>17923.138331054204</v>
      </c>
      <c r="F53" s="19">
        <f t="shared" si="22"/>
        <v>45.910622018406599</v>
      </c>
      <c r="G53" s="6">
        <v>21116.059011705416</v>
      </c>
      <c r="H53" s="19">
        <f t="shared" si="23"/>
        <v>54.089377981593387</v>
      </c>
      <c r="I53" s="106"/>
      <c r="J53" s="107"/>
      <c r="K53" s="106"/>
      <c r="L53" s="107"/>
      <c r="M53"/>
      <c r="N53"/>
      <c r="O53"/>
      <c r="P53"/>
    </row>
    <row r="54" spans="1:16" x14ac:dyDescent="0.2">
      <c r="A54" s="96" t="s">
        <v>64</v>
      </c>
      <c r="B54" s="20">
        <f t="shared" si="20"/>
        <v>51065.917986205764</v>
      </c>
      <c r="C54" s="6">
        <v>0</v>
      </c>
      <c r="D54" s="19">
        <f t="shared" si="21"/>
        <v>0</v>
      </c>
      <c r="E54" s="6">
        <v>38955.055127920888</v>
      </c>
      <c r="F54" s="19">
        <f t="shared" si="22"/>
        <v>76.283863414427728</v>
      </c>
      <c r="G54" s="6">
        <v>12110.862858284874</v>
      </c>
      <c r="H54" s="19">
        <f t="shared" si="23"/>
        <v>23.716136585572269</v>
      </c>
      <c r="I54" s="106"/>
      <c r="J54" s="107"/>
      <c r="K54" s="106"/>
      <c r="L54" s="107"/>
      <c r="M54"/>
      <c r="N54"/>
      <c r="O54"/>
      <c r="P54"/>
    </row>
    <row r="55" spans="1:16" x14ac:dyDescent="0.2">
      <c r="A55" s="96" t="s">
        <v>65</v>
      </c>
      <c r="B55" s="20">
        <f t="shared" si="20"/>
        <v>42030.181491532618</v>
      </c>
      <c r="C55" s="6">
        <v>0</v>
      </c>
      <c r="D55" s="19">
        <f t="shared" si="21"/>
        <v>0</v>
      </c>
      <c r="E55" s="6">
        <v>19928.146095306725</v>
      </c>
      <c r="F55" s="19">
        <f t="shared" si="22"/>
        <v>47.413894939572032</v>
      </c>
      <c r="G55" s="6">
        <v>22102.035396225892</v>
      </c>
      <c r="H55" s="19">
        <f t="shared" si="23"/>
        <v>52.586105060427968</v>
      </c>
      <c r="I55" s="106"/>
      <c r="J55" s="107"/>
      <c r="K55" s="106"/>
      <c r="L55" s="107"/>
      <c r="M55"/>
      <c r="N55"/>
      <c r="O55"/>
      <c r="P55"/>
    </row>
    <row r="56" spans="1:16" x14ac:dyDescent="0.2">
      <c r="A56" s="96" t="s">
        <v>66</v>
      </c>
      <c r="B56" s="20">
        <f t="shared" si="20"/>
        <v>8934.3161496099674</v>
      </c>
      <c r="C56" s="6">
        <v>0</v>
      </c>
      <c r="D56" s="19">
        <f t="shared" si="21"/>
        <v>0</v>
      </c>
      <c r="E56" s="6">
        <v>8302.0436956628873</v>
      </c>
      <c r="F56" s="19">
        <f t="shared" si="22"/>
        <v>92.923101854027379</v>
      </c>
      <c r="G56" s="6">
        <v>632.27245394708052</v>
      </c>
      <c r="H56" s="19">
        <f t="shared" si="23"/>
        <v>7.0768981459726241</v>
      </c>
      <c r="I56" s="106"/>
      <c r="J56" s="107"/>
      <c r="K56" s="106"/>
      <c r="L56" s="107"/>
      <c r="M56"/>
      <c r="N56"/>
      <c r="O56"/>
      <c r="P56"/>
    </row>
    <row r="57" spans="1:16" x14ac:dyDescent="0.2">
      <c r="A57" s="96" t="s">
        <v>67</v>
      </c>
      <c r="B57" s="20">
        <f t="shared" si="20"/>
        <v>220864.57423944119</v>
      </c>
      <c r="C57" s="6">
        <v>0</v>
      </c>
      <c r="D57" s="19">
        <f t="shared" si="21"/>
        <v>0</v>
      </c>
      <c r="E57" s="6">
        <v>155626.72801244372</v>
      </c>
      <c r="F57" s="19">
        <f t="shared" si="22"/>
        <v>70.462512400801515</v>
      </c>
      <c r="G57" s="6">
        <v>65237.84622699747</v>
      </c>
      <c r="H57" s="19">
        <f t="shared" si="23"/>
        <v>29.537487599198482</v>
      </c>
      <c r="I57" s="106"/>
      <c r="J57" s="107"/>
      <c r="K57" s="106"/>
      <c r="L57" s="107"/>
      <c r="M57"/>
      <c r="N57"/>
      <c r="O57"/>
      <c r="P57"/>
    </row>
    <row r="58" spans="1:16" x14ac:dyDescent="0.2">
      <c r="A58" s="96" t="s">
        <v>82</v>
      </c>
      <c r="B58" s="20">
        <f t="shared" si="20"/>
        <v>88769.531085485767</v>
      </c>
      <c r="C58" s="6">
        <v>0</v>
      </c>
      <c r="D58" s="19">
        <f t="shared" si="21"/>
        <v>0</v>
      </c>
      <c r="E58" s="6">
        <v>21142.729513453996</v>
      </c>
      <c r="F58" s="19">
        <f t="shared" si="22"/>
        <v>23.817552323322939</v>
      </c>
      <c r="G58" s="6">
        <v>67626.801572031778</v>
      </c>
      <c r="H58" s="19">
        <f t="shared" si="23"/>
        <v>76.182447676677072</v>
      </c>
      <c r="I58" s="106"/>
      <c r="J58" s="107"/>
      <c r="K58" s="106"/>
      <c r="L58" s="107"/>
      <c r="M58"/>
      <c r="N58"/>
      <c r="O58"/>
      <c r="P58"/>
    </row>
    <row r="59" spans="1:16" x14ac:dyDescent="0.2">
      <c r="A59" s="96" t="s">
        <v>68</v>
      </c>
      <c r="B59" s="20">
        <f t="shared" si="20"/>
        <v>254.07720542178555</v>
      </c>
      <c r="C59" s="6">
        <v>0</v>
      </c>
      <c r="D59" s="19">
        <f t="shared" si="21"/>
        <v>0</v>
      </c>
      <c r="E59" s="6">
        <v>254.07720542178555</v>
      </c>
      <c r="F59" s="19">
        <f t="shared" si="22"/>
        <v>100</v>
      </c>
      <c r="G59" s="6">
        <v>0</v>
      </c>
      <c r="H59" s="19">
        <f t="shared" si="23"/>
        <v>0</v>
      </c>
      <c r="I59" s="106"/>
      <c r="J59" s="107"/>
      <c r="K59" s="106"/>
      <c r="L59" s="107"/>
      <c r="M59"/>
      <c r="N59"/>
      <c r="O59"/>
      <c r="P59"/>
    </row>
    <row r="60" spans="1:16" x14ac:dyDescent="0.2">
      <c r="A60" s="96" t="s">
        <v>85</v>
      </c>
      <c r="B60" s="20">
        <f>SUM(C60,E60,G60,I60,K60)</f>
        <v>0</v>
      </c>
      <c r="C60" s="6">
        <v>0</v>
      </c>
      <c r="D60" s="19"/>
      <c r="E60" s="6">
        <v>0</v>
      </c>
      <c r="F60" s="19"/>
      <c r="G60" s="6">
        <v>0</v>
      </c>
      <c r="H60" s="19"/>
      <c r="I60" s="106"/>
      <c r="J60" s="107"/>
      <c r="K60" s="106"/>
      <c r="L60" s="107"/>
      <c r="M60"/>
      <c r="N60"/>
      <c r="O60"/>
      <c r="P60"/>
    </row>
    <row r="61" spans="1:16" x14ac:dyDescent="0.2">
      <c r="A61" s="98" t="s">
        <v>83</v>
      </c>
      <c r="B61" s="20">
        <f t="shared" si="20"/>
        <v>76514.443450511986</v>
      </c>
      <c r="C61" s="6">
        <v>76514.443450511986</v>
      </c>
      <c r="D61" s="19">
        <f t="shared" si="21"/>
        <v>100</v>
      </c>
      <c r="E61" s="6">
        <v>0</v>
      </c>
      <c r="F61" s="19">
        <f t="shared" si="22"/>
        <v>0</v>
      </c>
      <c r="G61" s="6">
        <v>0</v>
      </c>
      <c r="H61" s="19">
        <f t="shared" si="23"/>
        <v>0</v>
      </c>
      <c r="I61" s="106"/>
      <c r="J61" s="107"/>
      <c r="K61" s="106"/>
      <c r="L61" s="107"/>
      <c r="M61"/>
      <c r="N61"/>
      <c r="O61"/>
      <c r="P61"/>
    </row>
    <row r="62" spans="1:16" x14ac:dyDescent="0.2">
      <c r="A62" s="97" t="s">
        <v>71</v>
      </c>
      <c r="B62" s="20">
        <f t="shared" si="20"/>
        <v>10932.99667920199</v>
      </c>
      <c r="C62" s="6">
        <v>0</v>
      </c>
      <c r="D62" s="19">
        <f t="shared" si="21"/>
        <v>0</v>
      </c>
      <c r="E62" s="6">
        <v>6616.7667039773596</v>
      </c>
      <c r="F62" s="19">
        <f t="shared" si="22"/>
        <v>60.52107119509639</v>
      </c>
      <c r="G62" s="6">
        <v>4316.2299752246299</v>
      </c>
      <c r="H62" s="19">
        <f t="shared" si="23"/>
        <v>39.47892880490361</v>
      </c>
      <c r="I62" s="106"/>
      <c r="J62" s="107"/>
      <c r="K62" s="106"/>
      <c r="L62" s="107"/>
      <c r="M62"/>
      <c r="N62"/>
      <c r="O62"/>
      <c r="P62"/>
    </row>
    <row r="63" spans="1:16" x14ac:dyDescent="0.2">
      <c r="A63" s="97"/>
      <c r="I63" s="106"/>
      <c r="J63" s="107"/>
      <c r="K63" s="106"/>
      <c r="L63" s="107"/>
      <c r="M63"/>
      <c r="N63"/>
      <c r="O63"/>
      <c r="P63"/>
    </row>
    <row r="64" spans="1:16" x14ac:dyDescent="0.2">
      <c r="A64" s="7" t="s">
        <v>3</v>
      </c>
      <c r="B64" s="20"/>
      <c r="C64" s="20"/>
      <c r="D64" s="19"/>
      <c r="E64" s="20"/>
      <c r="F64" s="19"/>
      <c r="G64" s="20"/>
      <c r="H64" s="19"/>
      <c r="I64" s="108"/>
      <c r="J64" s="107"/>
      <c r="K64" s="108"/>
      <c r="L64" s="107"/>
      <c r="M64"/>
      <c r="N64"/>
      <c r="O64"/>
      <c r="P64"/>
    </row>
    <row r="65" spans="1:16" x14ac:dyDescent="0.2">
      <c r="A65" s="96" t="s">
        <v>72</v>
      </c>
      <c r="B65" s="20">
        <f>SUM(C65,E65,G65,I63,K63)</f>
        <v>44025.327651108346</v>
      </c>
      <c r="C65" s="6">
        <v>0</v>
      </c>
      <c r="D65" s="19">
        <f>IF(ISNUMBER(C65/$B65*100),C65/$B65*100,0)</f>
        <v>0</v>
      </c>
      <c r="E65" s="6">
        <v>13189.392599279488</v>
      </c>
      <c r="F65" s="19">
        <f>IF(ISNUMBER(E65/$B65*100),E65/$B65*100,0)</f>
        <v>29.958647221896239</v>
      </c>
      <c r="G65" s="6">
        <v>30835.935051828859</v>
      </c>
      <c r="H65" s="19">
        <f>IF(ISNUMBER(G65/$B65*100),G65/$B65*100,0)</f>
        <v>70.041352778103757</v>
      </c>
      <c r="I65" s="108"/>
      <c r="J65" s="107"/>
      <c r="K65" s="108"/>
      <c r="L65" s="107"/>
      <c r="M65"/>
      <c r="N65"/>
      <c r="O65"/>
      <c r="P65"/>
    </row>
    <row r="66" spans="1:16" x14ac:dyDescent="0.2">
      <c r="A66" s="96" t="s">
        <v>73</v>
      </c>
      <c r="B66" s="20">
        <f t="shared" ref="B66:B77" si="24">SUM(C66,E66,G66,I64,K64)</f>
        <v>57441.606205944714</v>
      </c>
      <c r="C66" s="6">
        <v>0</v>
      </c>
      <c r="D66" s="19">
        <f t="shared" ref="D66:D77" si="25">IF(ISNUMBER(C66/$B66*100),C66/$B66*100,0)</f>
        <v>0</v>
      </c>
      <c r="E66" s="6">
        <v>31960.029275677931</v>
      </c>
      <c r="F66" s="19">
        <f t="shared" ref="F66:F77" si="26">IF(ISNUMBER(E66/$B66*100),E66/$B66*100,0)</f>
        <v>55.639163642277026</v>
      </c>
      <c r="G66" s="6">
        <v>25481.57693026678</v>
      </c>
      <c r="H66" s="19">
        <f t="shared" ref="H66:H77" si="27">IF(ISNUMBER(G66/$B66*100),G66/$B66*100,0)</f>
        <v>44.360836357722974</v>
      </c>
      <c r="I66" s="108"/>
      <c r="J66" s="107"/>
      <c r="K66" s="108"/>
      <c r="L66" s="107"/>
      <c r="M66"/>
      <c r="N66"/>
      <c r="O66"/>
      <c r="P66"/>
    </row>
    <row r="67" spans="1:16" x14ac:dyDescent="0.2">
      <c r="A67" s="96" t="s">
        <v>74</v>
      </c>
      <c r="B67" s="20">
        <f t="shared" si="24"/>
        <v>131502.33556528503</v>
      </c>
      <c r="C67" s="6">
        <v>0</v>
      </c>
      <c r="D67" s="19">
        <f t="shared" si="25"/>
        <v>0</v>
      </c>
      <c r="E67" s="6">
        <v>72874.579013270661</v>
      </c>
      <c r="F67" s="19">
        <f t="shared" si="26"/>
        <v>55.41694655080228</v>
      </c>
      <c r="G67" s="6">
        <v>58627.756552014362</v>
      </c>
      <c r="H67" s="19">
        <f t="shared" si="27"/>
        <v>44.58305344919772</v>
      </c>
      <c r="I67" s="108"/>
      <c r="J67" s="107"/>
      <c r="K67" s="108"/>
      <c r="L67" s="107"/>
      <c r="M67"/>
      <c r="N67"/>
      <c r="O67"/>
      <c r="P67"/>
    </row>
    <row r="68" spans="1:16" x14ac:dyDescent="0.2">
      <c r="A68" s="96" t="s">
        <v>75</v>
      </c>
      <c r="B68" s="20">
        <f t="shared" si="24"/>
        <v>65992.606153707093</v>
      </c>
      <c r="C68" s="6">
        <v>0</v>
      </c>
      <c r="D68" s="19">
        <f t="shared" si="25"/>
        <v>0</v>
      </c>
      <c r="E68" s="6">
        <v>7133.6306549515421</v>
      </c>
      <c r="F68" s="19">
        <f t="shared" si="26"/>
        <v>10.809742288910671</v>
      </c>
      <c r="G68" s="6">
        <v>58858.975498755557</v>
      </c>
      <c r="H68" s="19">
        <f t="shared" si="27"/>
        <v>89.190257711089345</v>
      </c>
      <c r="I68" s="108"/>
      <c r="J68" s="107"/>
      <c r="K68" s="108"/>
      <c r="L68" s="107"/>
      <c r="M68"/>
      <c r="N68"/>
      <c r="O68"/>
      <c r="P68"/>
    </row>
    <row r="69" spans="1:16" x14ac:dyDescent="0.2">
      <c r="A69" s="96" t="s">
        <v>76</v>
      </c>
      <c r="B69" s="20">
        <f t="shared" si="24"/>
        <v>644925.94597569434</v>
      </c>
      <c r="C69" s="6">
        <v>0</v>
      </c>
      <c r="D69" s="19">
        <f t="shared" si="25"/>
        <v>0</v>
      </c>
      <c r="E69" s="6">
        <v>261404.77477071108</v>
      </c>
      <c r="F69" s="19">
        <f t="shared" si="26"/>
        <v>40.532525695680846</v>
      </c>
      <c r="G69" s="6">
        <v>383521.17120498326</v>
      </c>
      <c r="H69" s="19">
        <f t="shared" si="27"/>
        <v>59.467474304319154</v>
      </c>
      <c r="I69" s="108"/>
      <c r="J69" s="107"/>
      <c r="K69" s="108"/>
      <c r="L69" s="107"/>
      <c r="M69"/>
      <c r="N69"/>
      <c r="O69"/>
      <c r="P69"/>
    </row>
    <row r="70" spans="1:16" x14ac:dyDescent="0.2">
      <c r="A70" s="96" t="s">
        <v>77</v>
      </c>
      <c r="B70" s="20">
        <f t="shared" si="24"/>
        <v>163666.19185842524</v>
      </c>
      <c r="C70" s="6">
        <v>0</v>
      </c>
      <c r="D70" s="19">
        <f t="shared" si="25"/>
        <v>0</v>
      </c>
      <c r="E70" s="6">
        <v>52937.347872814884</v>
      </c>
      <c r="F70" s="19">
        <f t="shared" si="26"/>
        <v>32.344705569129893</v>
      </c>
      <c r="G70" s="6">
        <v>110728.84398561037</v>
      </c>
      <c r="H70" s="19">
        <f t="shared" si="27"/>
        <v>67.655294430870114</v>
      </c>
      <c r="I70" s="108"/>
      <c r="J70" s="107"/>
      <c r="K70" s="108"/>
      <c r="L70" s="107"/>
      <c r="M70"/>
      <c r="N70"/>
      <c r="O70"/>
      <c r="P70"/>
    </row>
    <row r="71" spans="1:16" x14ac:dyDescent="0.2">
      <c r="A71" s="96" t="s">
        <v>78</v>
      </c>
      <c r="B71" s="20">
        <f t="shared" si="24"/>
        <v>464272.2320355199</v>
      </c>
      <c r="C71" s="6">
        <v>0</v>
      </c>
      <c r="D71" s="19">
        <f t="shared" si="25"/>
        <v>0</v>
      </c>
      <c r="E71" s="6">
        <v>187549.88022639128</v>
      </c>
      <c r="F71" s="19">
        <f t="shared" si="26"/>
        <v>40.396531880468459</v>
      </c>
      <c r="G71" s="6">
        <v>276722.35180912865</v>
      </c>
      <c r="H71" s="19">
        <f t="shared" si="27"/>
        <v>59.603468119531556</v>
      </c>
      <c r="I71" s="108"/>
      <c r="J71" s="107"/>
      <c r="K71" s="108"/>
      <c r="L71" s="107"/>
      <c r="M71"/>
      <c r="N71"/>
      <c r="O71"/>
      <c r="P71"/>
    </row>
    <row r="72" spans="1:16" x14ac:dyDescent="0.2">
      <c r="A72" s="96" t="s">
        <v>79</v>
      </c>
      <c r="B72" s="20">
        <f t="shared" si="24"/>
        <v>156415.19222475507</v>
      </c>
      <c r="C72" s="6">
        <v>0</v>
      </c>
      <c r="D72" s="19">
        <f t="shared" si="25"/>
        <v>0</v>
      </c>
      <c r="E72" s="6">
        <v>33500.951404115403</v>
      </c>
      <c r="F72" s="19">
        <f t="shared" si="26"/>
        <v>21.417965178201769</v>
      </c>
      <c r="G72" s="6">
        <v>122914.24082063965</v>
      </c>
      <c r="H72" s="19">
        <f t="shared" si="27"/>
        <v>78.582034821798217</v>
      </c>
      <c r="I72" s="108"/>
      <c r="J72" s="107"/>
      <c r="K72" s="108"/>
      <c r="L72" s="107"/>
      <c r="M72"/>
      <c r="N72"/>
      <c r="O72"/>
      <c r="P72"/>
    </row>
    <row r="73" spans="1:16" x14ac:dyDescent="0.2">
      <c r="A73" s="96" t="s">
        <v>80</v>
      </c>
      <c r="B73" s="20">
        <f t="shared" si="24"/>
        <v>848771.39625818608</v>
      </c>
      <c r="C73" s="6">
        <v>0</v>
      </c>
      <c r="D73" s="19">
        <f t="shared" si="25"/>
        <v>0</v>
      </c>
      <c r="E73" s="6">
        <v>332024.07629061537</v>
      </c>
      <c r="F73" s="19">
        <f t="shared" si="26"/>
        <v>39.118198110156108</v>
      </c>
      <c r="G73" s="6">
        <v>516747.31996757066</v>
      </c>
      <c r="H73" s="19">
        <f t="shared" si="27"/>
        <v>60.881801889843892</v>
      </c>
      <c r="I73" s="108"/>
      <c r="J73" s="107"/>
      <c r="K73" s="108"/>
      <c r="L73" s="107"/>
      <c r="M73"/>
      <c r="N73"/>
      <c r="O73"/>
      <c r="P73"/>
    </row>
    <row r="74" spans="1:16" x14ac:dyDescent="0.2">
      <c r="A74" s="96" t="s">
        <v>81</v>
      </c>
      <c r="B74" s="20">
        <f t="shared" si="24"/>
        <v>0</v>
      </c>
      <c r="C74" s="6">
        <v>0</v>
      </c>
      <c r="D74" s="19">
        <f t="shared" si="25"/>
        <v>0</v>
      </c>
      <c r="E74" s="6">
        <v>0</v>
      </c>
      <c r="F74" s="19">
        <f t="shared" si="26"/>
        <v>0</v>
      </c>
      <c r="G74" s="6">
        <v>0</v>
      </c>
      <c r="H74" s="19">
        <f t="shared" si="27"/>
        <v>0</v>
      </c>
      <c r="I74" s="108"/>
      <c r="J74" s="107"/>
      <c r="K74" s="108"/>
      <c r="L74" s="107"/>
      <c r="M74"/>
      <c r="N74"/>
      <c r="O74"/>
      <c r="P74"/>
    </row>
    <row r="75" spans="1:16" x14ac:dyDescent="0.2">
      <c r="A75" s="96" t="s">
        <v>69</v>
      </c>
      <c r="B75" s="20">
        <f t="shared" si="24"/>
        <v>0</v>
      </c>
      <c r="C75" s="6">
        <v>0</v>
      </c>
      <c r="D75" s="19"/>
      <c r="E75" s="6">
        <v>0</v>
      </c>
      <c r="F75" s="19"/>
      <c r="G75" s="6">
        <v>0</v>
      </c>
      <c r="H75" s="19"/>
      <c r="I75" s="108"/>
      <c r="J75" s="107"/>
      <c r="K75" s="108"/>
      <c r="L75" s="107"/>
      <c r="M75"/>
      <c r="N75"/>
      <c r="O75"/>
      <c r="P75"/>
    </row>
    <row r="76" spans="1:16" x14ac:dyDescent="0.2">
      <c r="A76" s="17" t="s">
        <v>70</v>
      </c>
      <c r="B76" s="20">
        <f t="shared" si="24"/>
        <v>76514.443450511986</v>
      </c>
      <c r="C76" s="6">
        <v>76514.443450511986</v>
      </c>
      <c r="D76" s="19">
        <f t="shared" si="25"/>
        <v>100</v>
      </c>
      <c r="E76" s="6">
        <v>0</v>
      </c>
      <c r="F76" s="19">
        <f t="shared" si="26"/>
        <v>0</v>
      </c>
      <c r="G76" s="6">
        <v>0</v>
      </c>
      <c r="H76" s="19">
        <f t="shared" si="27"/>
        <v>0</v>
      </c>
      <c r="I76" s="108"/>
      <c r="J76" s="107"/>
      <c r="K76" s="108"/>
      <c r="L76" s="107"/>
      <c r="M76"/>
      <c r="N76"/>
      <c r="O76"/>
      <c r="P76"/>
    </row>
    <row r="77" spans="1:16" x14ac:dyDescent="0.2">
      <c r="A77" s="17" t="s">
        <v>71</v>
      </c>
      <c r="B77" s="20">
        <f t="shared" si="24"/>
        <v>5512.5321867521461</v>
      </c>
      <c r="C77" s="6">
        <v>0</v>
      </c>
      <c r="D77" s="19">
        <f t="shared" si="25"/>
        <v>0</v>
      </c>
      <c r="E77" s="6">
        <v>3978.9896459922406</v>
      </c>
      <c r="F77" s="19">
        <f t="shared" si="26"/>
        <v>72.180796613843768</v>
      </c>
      <c r="G77" s="6">
        <v>1533.5425407599055</v>
      </c>
      <c r="H77" s="19">
        <f t="shared" si="27"/>
        <v>27.819203386156239</v>
      </c>
      <c r="I77" s="108"/>
      <c r="J77" s="107"/>
      <c r="K77" s="108"/>
      <c r="L77" s="107"/>
      <c r="M77"/>
      <c r="N77"/>
      <c r="O77"/>
      <c r="P77"/>
    </row>
    <row r="78" spans="1:16" x14ac:dyDescent="0.2">
      <c r="A78" s="48"/>
      <c r="B78" s="64"/>
      <c r="C78" s="72"/>
      <c r="D78" s="72"/>
      <c r="E78" s="72"/>
      <c r="F78" s="72"/>
      <c r="G78" s="72"/>
      <c r="H78" s="72"/>
      <c r="I78" s="72"/>
      <c r="J78" s="72"/>
      <c r="K78" s="72"/>
      <c r="L78" s="72"/>
      <c r="M78"/>
      <c r="N78"/>
      <c r="O78"/>
      <c r="P78"/>
    </row>
    <row r="79" spans="1:16" x14ac:dyDescent="0.2">
      <c r="A79" s="1" t="str">
        <f>A28</f>
        <v>Fuente: Instituto Nacional de Estadística (INE). Encuesta Telefónica de Hogares para medir Empleo 2020.</v>
      </c>
      <c r="M79"/>
      <c r="N79"/>
      <c r="O79"/>
      <c r="P79"/>
    </row>
    <row r="80" spans="1:16" x14ac:dyDescent="0.2">
      <c r="A80" s="1" t="s">
        <v>47</v>
      </c>
      <c r="M80"/>
      <c r="N80"/>
      <c r="O80"/>
      <c r="P80"/>
    </row>
  </sheetData>
  <mergeCells count="16">
    <mergeCell ref="A31:L31"/>
    <mergeCell ref="A33:A34"/>
    <mergeCell ref="B33:B34"/>
    <mergeCell ref="C33:D33"/>
    <mergeCell ref="E33:F33"/>
    <mergeCell ref="G33:H33"/>
    <mergeCell ref="I33:J33"/>
    <mergeCell ref="K33:L33"/>
    <mergeCell ref="A1:L1"/>
    <mergeCell ref="A3:A4"/>
    <mergeCell ref="B3:B4"/>
    <mergeCell ref="C3:D3"/>
    <mergeCell ref="E3:F3"/>
    <mergeCell ref="G3:H3"/>
    <mergeCell ref="I3:J3"/>
    <mergeCell ref="K3:L3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2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P83"/>
  <sheetViews>
    <sheetView topLeftCell="A56" workbookViewId="0">
      <selection activeCell="C68" sqref="C68"/>
    </sheetView>
  </sheetViews>
  <sheetFormatPr baseColWidth="10" defaultRowHeight="11.25" x14ac:dyDescent="0.2"/>
  <cols>
    <col min="1" max="1" width="51.33203125" customWidth="1"/>
    <col min="2" max="12" width="11" style="15" customWidth="1"/>
    <col min="13" max="13" width="48.5" style="15" bestFit="1" customWidth="1"/>
    <col min="14" max="14" width="10.5" style="15" bestFit="1" customWidth="1"/>
    <col min="15" max="15" width="10.6640625" style="15" bestFit="1" customWidth="1"/>
    <col min="16" max="16" width="6" style="15" bestFit="1" customWidth="1"/>
    <col min="17" max="17" width="7" bestFit="1" customWidth="1"/>
    <col min="18" max="18" width="9" bestFit="1" customWidth="1"/>
    <col min="19" max="19" width="6" bestFit="1" customWidth="1"/>
    <col min="20" max="20" width="7" bestFit="1" customWidth="1"/>
    <col min="21" max="21" width="9" bestFit="1" customWidth="1"/>
    <col min="22" max="22" width="6" bestFit="1" customWidth="1"/>
    <col min="23" max="23" width="7" bestFit="1" customWidth="1"/>
    <col min="24" max="24" width="9" bestFit="1" customWidth="1"/>
    <col min="25" max="25" width="6" bestFit="1" customWidth="1"/>
    <col min="26" max="26" width="7" bestFit="1" customWidth="1"/>
    <col min="27" max="27" width="8" bestFit="1" customWidth="1"/>
    <col min="28" max="28" width="6" bestFit="1" customWidth="1"/>
    <col min="29" max="29" width="7" bestFit="1" customWidth="1"/>
  </cols>
  <sheetData>
    <row r="1" spans="1:16" x14ac:dyDescent="0.2">
      <c r="A1" s="140" t="s">
        <v>88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/>
      <c r="N1"/>
      <c r="O1"/>
      <c r="P1"/>
    </row>
    <row r="2" spans="1:16" ht="26.25" customHeight="1" x14ac:dyDescent="0.35">
      <c r="A2" s="141" t="s">
        <v>45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/>
      <c r="N2"/>
      <c r="O2"/>
      <c r="P2"/>
    </row>
    <row r="3" spans="1:16" x14ac:dyDescent="0.2">
      <c r="A3" s="124" t="s">
        <v>35</v>
      </c>
      <c r="B3" s="134" t="s">
        <v>25</v>
      </c>
      <c r="C3" s="136" t="s">
        <v>41</v>
      </c>
      <c r="D3" s="136"/>
      <c r="E3" s="136" t="s">
        <v>31</v>
      </c>
      <c r="F3" s="136"/>
      <c r="G3" s="136" t="s">
        <v>30</v>
      </c>
      <c r="H3" s="136"/>
      <c r="I3" s="137" t="s">
        <v>40</v>
      </c>
      <c r="J3" s="137"/>
      <c r="K3" s="137" t="s">
        <v>39</v>
      </c>
      <c r="L3" s="137"/>
      <c r="M3"/>
      <c r="N3"/>
      <c r="O3"/>
      <c r="P3"/>
    </row>
    <row r="4" spans="1:16" x14ac:dyDescent="0.2">
      <c r="A4" s="125"/>
      <c r="B4" s="135"/>
      <c r="C4" s="25" t="s">
        <v>27</v>
      </c>
      <c r="D4" s="78" t="s">
        <v>46</v>
      </c>
      <c r="E4" s="25" t="s">
        <v>27</v>
      </c>
      <c r="F4" s="78" t="s">
        <v>46</v>
      </c>
      <c r="G4" s="25" t="s">
        <v>27</v>
      </c>
      <c r="H4" s="78" t="s">
        <v>46</v>
      </c>
      <c r="I4" s="25" t="s">
        <v>27</v>
      </c>
      <c r="J4" s="78" t="s">
        <v>46</v>
      </c>
      <c r="K4" s="25" t="s">
        <v>27</v>
      </c>
      <c r="L4" s="78" t="s">
        <v>46</v>
      </c>
      <c r="M4"/>
      <c r="N4"/>
      <c r="O4"/>
      <c r="P4"/>
    </row>
    <row r="5" spans="1:16" x14ac:dyDescent="0.2">
      <c r="A5" s="28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/>
      <c r="N5"/>
      <c r="O5"/>
      <c r="P5"/>
    </row>
    <row r="6" spans="1:16" x14ac:dyDescent="0.2">
      <c r="A6" s="7" t="s">
        <v>43</v>
      </c>
      <c r="B6" s="85">
        <f>+B9+B13</f>
        <v>1909338.0659546182</v>
      </c>
      <c r="C6" s="79">
        <f>+C9+C13</f>
        <v>202453.73157034745</v>
      </c>
      <c r="D6" s="86">
        <f>IF(ISNUMBER(C6/$B6*100),C6/$B6*100,0)</f>
        <v>10.603346530417911</v>
      </c>
      <c r="E6" s="79">
        <f>+E9+E13</f>
        <v>434799.7562303755</v>
      </c>
      <c r="F6" s="86">
        <f>IF(ISNUMBER(E6/$B6*100),E6/$B6*100,0)</f>
        <v>22.772277156323661</v>
      </c>
      <c r="G6" s="79">
        <f>+G9+G13</f>
        <v>1056285.2759168737</v>
      </c>
      <c r="H6" s="86">
        <f>IF(ISNUMBER(G6/$B6*100),G6/$B6*100,0)</f>
        <v>55.322066571210335</v>
      </c>
      <c r="I6" s="79">
        <f>+I9+I13</f>
        <v>5728.4277647512918</v>
      </c>
      <c r="J6" s="86">
        <f>IF(ISNUMBER(I6/$B6*100),I6/$B6*100,0)</f>
        <v>0.30002166022323712</v>
      </c>
      <c r="K6" s="79">
        <f>+K9+K13</f>
        <v>210070.87447227008</v>
      </c>
      <c r="L6" s="86">
        <f>IF(ISNUMBER(K6/$B6*100),K6/$B6*100,0)</f>
        <v>11.002288081824851</v>
      </c>
      <c r="M6" s="81"/>
      <c r="N6"/>
      <c r="O6"/>
      <c r="P6"/>
    </row>
    <row r="7" spans="1:16" x14ac:dyDescent="0.2">
      <c r="A7" s="7"/>
      <c r="B7" s="24"/>
      <c r="C7" s="18"/>
      <c r="D7" s="23"/>
      <c r="E7" s="18"/>
      <c r="F7" s="23"/>
      <c r="G7" s="18"/>
      <c r="H7" s="23"/>
      <c r="I7" s="18"/>
      <c r="J7" s="23"/>
      <c r="K7" s="18"/>
      <c r="L7" s="23"/>
      <c r="M7"/>
      <c r="N7"/>
      <c r="O7"/>
      <c r="P7"/>
    </row>
    <row r="8" spans="1:16" x14ac:dyDescent="0.2">
      <c r="A8" s="7" t="s">
        <v>24</v>
      </c>
      <c r="B8" s="79"/>
      <c r="C8" s="79"/>
      <c r="D8" s="88"/>
      <c r="E8" s="79"/>
      <c r="F8" s="88"/>
      <c r="G8" s="79"/>
      <c r="H8" s="88"/>
      <c r="I8" s="79"/>
      <c r="J8" s="88"/>
      <c r="K8" s="79"/>
      <c r="L8" s="88"/>
      <c r="M8"/>
      <c r="N8"/>
      <c r="O8"/>
      <c r="P8"/>
    </row>
    <row r="9" spans="1:16" x14ac:dyDescent="0.2">
      <c r="A9" s="5" t="s">
        <v>23</v>
      </c>
      <c r="B9" s="20">
        <f>SUM(C9,E9,G9,I9,K9)</f>
        <v>978300.3877974787</v>
      </c>
      <c r="C9" s="20">
        <f>SUM(C10:C12)</f>
        <v>105166.23062688147</v>
      </c>
      <c r="D9" s="19">
        <f t="shared" ref="D9:D13" si="0">IF(ISNUMBER(C9/$B9*100),C9/$B9*100,0)</f>
        <v>10.749891540332527</v>
      </c>
      <c r="E9" s="20">
        <f>SUM(E10:E12)</f>
        <v>217293.27037435671</v>
      </c>
      <c r="F9" s="19">
        <f t="shared" ref="F9:F13" si="1">IF(ISNUMBER(E9/$B9*100),E9/$B9*100,0)</f>
        <v>22.211303714553914</v>
      </c>
      <c r="G9" s="20">
        <f>SUM(G10:G12)</f>
        <v>570082.46169866482</v>
      </c>
      <c r="H9" s="19">
        <f t="shared" ref="H9:H13" si="2">IF(ISNUMBER(G9/$B9*100),G9/$B9*100,0)</f>
        <v>58.272742074868674</v>
      </c>
      <c r="I9" s="20">
        <f>SUM(I10:I12)</f>
        <v>3526.4253177624837</v>
      </c>
      <c r="J9" s="19">
        <f t="shared" ref="J9:J13" si="3">IF(ISNUMBER(I9/$B9*100),I9/$B9*100,0)</f>
        <v>0.36046447100995127</v>
      </c>
      <c r="K9" s="20">
        <f>SUM(K10:K12)</f>
        <v>82231.999779813254</v>
      </c>
      <c r="L9" s="19">
        <f t="shared" ref="L9:L13" si="4">IF(ISNUMBER(K9/$B9*100),K9/$B9*100,0)</f>
        <v>8.4055981992349338</v>
      </c>
      <c r="M9"/>
      <c r="N9"/>
      <c r="O9"/>
      <c r="P9"/>
    </row>
    <row r="10" spans="1:16" x14ac:dyDescent="0.2">
      <c r="A10" s="17" t="s">
        <v>22</v>
      </c>
      <c r="B10" s="20">
        <f>SUM(C10,E10,G10,I10,K10)</f>
        <v>195513.97760742152</v>
      </c>
      <c r="C10" s="6">
        <v>26722.527850555791</v>
      </c>
      <c r="D10" s="19">
        <f t="shared" si="0"/>
        <v>13.667834994494751</v>
      </c>
      <c r="E10" s="6">
        <v>43527.794923038346</v>
      </c>
      <c r="F10" s="19">
        <f t="shared" si="1"/>
        <v>22.263264987856331</v>
      </c>
      <c r="G10" s="6">
        <v>102864.12159470175</v>
      </c>
      <c r="H10" s="19">
        <f t="shared" si="2"/>
        <v>52.612157377947554</v>
      </c>
      <c r="I10" s="6">
        <v>222.19860524425974</v>
      </c>
      <c r="J10" s="19">
        <f t="shared" si="3"/>
        <v>0.11364845008187553</v>
      </c>
      <c r="K10" s="6">
        <v>22177.334633881364</v>
      </c>
      <c r="L10" s="19">
        <f t="shared" si="4"/>
        <v>11.343094189619482</v>
      </c>
      <c r="M10"/>
      <c r="N10"/>
      <c r="O10"/>
      <c r="P10"/>
    </row>
    <row r="11" spans="1:16" x14ac:dyDescent="0.2">
      <c r="A11" s="17" t="s">
        <v>21</v>
      </c>
      <c r="B11" s="20">
        <f>SUM(C11,E11,G11,I11,K11)</f>
        <v>110673.33669936395</v>
      </c>
      <c r="C11" s="6">
        <v>10365.12627411314</v>
      </c>
      <c r="D11" s="19">
        <f t="shared" si="0"/>
        <v>9.3655134861156739</v>
      </c>
      <c r="E11" s="6">
        <v>23378.224582958959</v>
      </c>
      <c r="F11" s="19">
        <f t="shared" si="1"/>
        <v>21.123628581348552</v>
      </c>
      <c r="G11" s="6">
        <v>67103.563741323087</v>
      </c>
      <c r="H11" s="19">
        <f t="shared" si="2"/>
        <v>60.63209598858036</v>
      </c>
      <c r="I11" s="6">
        <v>233.48570992230461</v>
      </c>
      <c r="J11" s="19">
        <f t="shared" si="3"/>
        <v>0.2109683478293887</v>
      </c>
      <c r="K11" s="6">
        <v>9592.9363910464617</v>
      </c>
      <c r="L11" s="19">
        <f t="shared" si="4"/>
        <v>8.6677935961260246</v>
      </c>
      <c r="M11"/>
      <c r="N11"/>
      <c r="O11"/>
      <c r="P11"/>
    </row>
    <row r="12" spans="1:16" x14ac:dyDescent="0.2">
      <c r="A12" s="17" t="s">
        <v>20</v>
      </c>
      <c r="B12" s="20">
        <f>SUM(C12,E12,G12,I12,K12)</f>
        <v>672113.07349069323</v>
      </c>
      <c r="C12" s="6">
        <v>68078.576502212542</v>
      </c>
      <c r="D12" s="19">
        <f t="shared" si="0"/>
        <v>10.129036197531311</v>
      </c>
      <c r="E12" s="6">
        <v>150387.25086835941</v>
      </c>
      <c r="F12" s="19">
        <f t="shared" si="1"/>
        <v>22.375290230155272</v>
      </c>
      <c r="G12" s="6">
        <v>400114.77636264003</v>
      </c>
      <c r="H12" s="19">
        <f t="shared" si="2"/>
        <v>59.530872429634485</v>
      </c>
      <c r="I12" s="6">
        <v>3070.7410025959193</v>
      </c>
      <c r="J12" s="19">
        <f t="shared" si="3"/>
        <v>0.45687863005664925</v>
      </c>
      <c r="K12" s="6">
        <v>50461.728754885437</v>
      </c>
      <c r="L12" s="19">
        <f t="shared" si="4"/>
        <v>7.5079225126223017</v>
      </c>
      <c r="M12"/>
      <c r="N12"/>
      <c r="O12"/>
      <c r="P12"/>
    </row>
    <row r="13" spans="1:16" x14ac:dyDescent="0.2">
      <c r="A13" s="5" t="s">
        <v>19</v>
      </c>
      <c r="B13" s="20">
        <f>SUM(C13,E13,G13,I13,K13)</f>
        <v>931037.67815713934</v>
      </c>
      <c r="C13" s="6">
        <v>97287.500943465959</v>
      </c>
      <c r="D13" s="19">
        <f t="shared" si="0"/>
        <v>10.449362386282061</v>
      </c>
      <c r="E13" s="6">
        <v>217506.48585601881</v>
      </c>
      <c r="F13" s="19">
        <f t="shared" si="1"/>
        <v>23.361727560429447</v>
      </c>
      <c r="G13" s="6">
        <v>486202.81421820889</v>
      </c>
      <c r="H13" s="19">
        <f t="shared" si="2"/>
        <v>52.221604519870809</v>
      </c>
      <c r="I13" s="6">
        <v>2202.0024469888076</v>
      </c>
      <c r="J13" s="19">
        <f t="shared" si="3"/>
        <v>0.23651056220918659</v>
      </c>
      <c r="K13" s="6">
        <v>127838.87469245683</v>
      </c>
      <c r="L13" s="19">
        <f t="shared" si="4"/>
        <v>13.730794971208496</v>
      </c>
      <c r="M13"/>
      <c r="N13"/>
      <c r="O13"/>
      <c r="P13"/>
    </row>
    <row r="14" spans="1:16" x14ac:dyDescent="0.2">
      <c r="A14" s="5"/>
      <c r="B14" s="20"/>
      <c r="C14" s="20"/>
      <c r="D14" s="19"/>
      <c r="E14" s="20"/>
      <c r="F14" s="19"/>
      <c r="G14" s="20"/>
      <c r="H14" s="19"/>
      <c r="I14" s="20"/>
      <c r="J14" s="19"/>
      <c r="K14" s="20"/>
      <c r="L14" s="19"/>
      <c r="M14"/>
      <c r="N14"/>
      <c r="O14"/>
      <c r="P14"/>
    </row>
    <row r="15" spans="1:16" x14ac:dyDescent="0.2">
      <c r="A15" s="7" t="s">
        <v>18</v>
      </c>
      <c r="M15" s="81"/>
      <c r="N15"/>
      <c r="O15"/>
      <c r="P15"/>
    </row>
    <row r="16" spans="1:16" x14ac:dyDescent="0.2">
      <c r="A16" s="95" t="s">
        <v>17</v>
      </c>
      <c r="B16" s="20">
        <f>SUM(C16,E16,G16,I16,K16)</f>
        <v>182267.13919229704</v>
      </c>
      <c r="C16" s="6">
        <v>17699.858512469717</v>
      </c>
      <c r="D16" s="19">
        <f>IF(ISNUMBER(C16/$B16*100),C16/$B16*100,0)</f>
        <v>9.710943284074844</v>
      </c>
      <c r="E16" s="6">
        <v>55018.13464634517</v>
      </c>
      <c r="F16" s="19">
        <f>IF(ISNUMBER(E16/$B16*100),E16/$B16*100,0)</f>
        <v>30.185438192618729</v>
      </c>
      <c r="G16" s="6">
        <v>71992.294243270735</v>
      </c>
      <c r="H16" s="19">
        <f>IF(ISNUMBER(G16/$B16*100),G16/$B16*100,0)</f>
        <v>39.498230214343138</v>
      </c>
      <c r="I16" s="6">
        <v>0</v>
      </c>
      <c r="J16" s="19">
        <f>IF(ISNUMBER(I16/$B16*100),I16/$B16*100,0)</f>
        <v>0</v>
      </c>
      <c r="K16" s="6">
        <v>37556.851790211425</v>
      </c>
      <c r="L16" s="19">
        <f>IF(ISNUMBER(K16/$B16*100),K16/$B16*100,0)</f>
        <v>20.605388308963292</v>
      </c>
      <c r="M16"/>
      <c r="N16"/>
      <c r="O16"/>
      <c r="P16"/>
    </row>
    <row r="17" spans="1:16" x14ac:dyDescent="0.2">
      <c r="A17" s="95" t="s">
        <v>16</v>
      </c>
      <c r="B17" s="20">
        <f t="shared" ref="B17:B26" si="5">SUM(C17,E17,G17,I17,K17)</f>
        <v>307154.83873345796</v>
      </c>
      <c r="C17" s="6">
        <v>42547.673764985062</v>
      </c>
      <c r="D17" s="19">
        <f t="shared" ref="D17:D26" si="6">IF(ISNUMBER(C17/$B17*100),C17/$B17*100,0)</f>
        <v>13.85219062165157</v>
      </c>
      <c r="E17" s="6">
        <v>59017.264653590384</v>
      </c>
      <c r="F17" s="19">
        <f t="shared" ref="F17:F26" si="7">IF(ISNUMBER(E17/$B17*100),E17/$B17*100,0)</f>
        <v>19.214173833935345</v>
      </c>
      <c r="G17" s="6">
        <v>174296.96687719479</v>
      </c>
      <c r="H17" s="19">
        <f t="shared" ref="H17:H26" si="8">IF(ISNUMBER(G17/$B17*100),G17/$B17*100,0)</f>
        <v>56.745636043339623</v>
      </c>
      <c r="I17" s="6">
        <v>2174.6231768260104</v>
      </c>
      <c r="J17" s="19">
        <f t="shared" ref="J17:J26" si="9">IF(ISNUMBER(I17/$B17*100),I17/$B17*100,0)</f>
        <v>0.70798922972953693</v>
      </c>
      <c r="K17" s="6">
        <v>29118.310260861705</v>
      </c>
      <c r="L17" s="19">
        <f t="shared" ref="L17:L26" si="10">IF(ISNUMBER(K17/$B17*100),K17/$B17*100,0)</f>
        <v>9.4800102713439323</v>
      </c>
      <c r="M17"/>
      <c r="N17"/>
      <c r="O17"/>
      <c r="P17"/>
    </row>
    <row r="18" spans="1:16" x14ac:dyDescent="0.2">
      <c r="A18" s="95" t="s">
        <v>15</v>
      </c>
      <c r="B18" s="20">
        <f t="shared" si="5"/>
        <v>209343.83597329992</v>
      </c>
      <c r="C18" s="6">
        <v>25843.858230226691</v>
      </c>
      <c r="D18" s="19">
        <f t="shared" si="6"/>
        <v>12.345172768078475</v>
      </c>
      <c r="E18" s="6">
        <v>39954.341276664993</v>
      </c>
      <c r="F18" s="19">
        <f t="shared" si="7"/>
        <v>19.085511207390333</v>
      </c>
      <c r="G18" s="6">
        <v>125668.30807995737</v>
      </c>
      <c r="H18" s="19">
        <f t="shared" si="8"/>
        <v>60.029619451506235</v>
      </c>
      <c r="I18" s="6">
        <v>475.74879931011264</v>
      </c>
      <c r="J18" s="19">
        <f t="shared" si="9"/>
        <v>0.2272571327921929</v>
      </c>
      <c r="K18" s="6">
        <v>17401.579587140775</v>
      </c>
      <c r="L18" s="19">
        <f t="shared" si="10"/>
        <v>8.312439440232767</v>
      </c>
      <c r="M18"/>
      <c r="N18"/>
      <c r="O18"/>
      <c r="P18"/>
    </row>
    <row r="19" spans="1:16" x14ac:dyDescent="0.2">
      <c r="A19" s="95" t="s">
        <v>14</v>
      </c>
      <c r="B19" s="20">
        <f t="shared" si="5"/>
        <v>190393.3307508076</v>
      </c>
      <c r="C19" s="6">
        <v>15966.108267039297</v>
      </c>
      <c r="D19" s="19">
        <f t="shared" si="6"/>
        <v>8.3858548007315505</v>
      </c>
      <c r="E19" s="6">
        <v>26458.955769857977</v>
      </c>
      <c r="F19" s="19">
        <f t="shared" si="7"/>
        <v>13.896997161359732</v>
      </c>
      <c r="G19" s="6">
        <v>138731.81596105199</v>
      </c>
      <c r="H19" s="19">
        <f t="shared" si="8"/>
        <v>72.865901034437115</v>
      </c>
      <c r="I19" s="6">
        <v>86.711650827028194</v>
      </c>
      <c r="J19" s="19">
        <f t="shared" si="9"/>
        <v>4.5543428693160984E-2</v>
      </c>
      <c r="K19" s="6">
        <v>9149.7391020313171</v>
      </c>
      <c r="L19" s="19">
        <f t="shared" si="10"/>
        <v>4.8057035747784491</v>
      </c>
      <c r="M19"/>
      <c r="N19"/>
      <c r="O19"/>
      <c r="P19"/>
    </row>
    <row r="20" spans="1:16" x14ac:dyDescent="0.2">
      <c r="A20" s="95" t="s">
        <v>13</v>
      </c>
      <c r="B20" s="20">
        <f t="shared" si="5"/>
        <v>162773.63440762155</v>
      </c>
      <c r="C20" s="6">
        <v>12919.867607702869</v>
      </c>
      <c r="D20" s="19">
        <f t="shared" si="6"/>
        <v>7.9373220698314286</v>
      </c>
      <c r="E20" s="6">
        <v>30215.944629153721</v>
      </c>
      <c r="F20" s="19">
        <f t="shared" si="7"/>
        <v>18.563168868912914</v>
      </c>
      <c r="G20" s="6">
        <v>108941.74500251842</v>
      </c>
      <c r="H20" s="19">
        <f t="shared" si="8"/>
        <v>66.92837288974205</v>
      </c>
      <c r="I20" s="6">
        <v>0</v>
      </c>
      <c r="J20" s="19">
        <f t="shared" si="9"/>
        <v>0</v>
      </c>
      <c r="K20" s="6">
        <v>10696.077168246517</v>
      </c>
      <c r="L20" s="19">
        <f t="shared" si="10"/>
        <v>6.5711361715135936</v>
      </c>
      <c r="M20"/>
      <c r="N20"/>
      <c r="O20"/>
      <c r="P20"/>
    </row>
    <row r="21" spans="1:16" x14ac:dyDescent="0.2">
      <c r="A21" s="95" t="s">
        <v>12</v>
      </c>
      <c r="B21" s="20">
        <f t="shared" si="5"/>
        <v>199667.0670574329</v>
      </c>
      <c r="C21" s="6">
        <v>26917.049690396922</v>
      </c>
      <c r="D21" s="19">
        <f t="shared" si="6"/>
        <v>13.480966133816356</v>
      </c>
      <c r="E21" s="6">
        <v>36670.365721418035</v>
      </c>
      <c r="F21" s="19">
        <f t="shared" si="7"/>
        <v>18.365755686124267</v>
      </c>
      <c r="G21" s="6">
        <v>117952.48558111796</v>
      </c>
      <c r="H21" s="19">
        <f t="shared" si="8"/>
        <v>59.074582162911085</v>
      </c>
      <c r="I21" s="6">
        <v>0</v>
      </c>
      <c r="J21" s="19">
        <f t="shared" si="9"/>
        <v>0</v>
      </c>
      <c r="K21" s="6">
        <v>18127.166064499979</v>
      </c>
      <c r="L21" s="19">
        <f t="shared" si="10"/>
        <v>9.078696017148296</v>
      </c>
      <c r="M21"/>
      <c r="N21"/>
      <c r="O21"/>
      <c r="P21"/>
    </row>
    <row r="22" spans="1:16" x14ac:dyDescent="0.2">
      <c r="A22" s="95" t="s">
        <v>11</v>
      </c>
      <c r="B22" s="20">
        <f t="shared" si="5"/>
        <v>141695.05438476652</v>
      </c>
      <c r="C22" s="6">
        <v>7175.4882533920854</v>
      </c>
      <c r="D22" s="19">
        <f t="shared" si="6"/>
        <v>5.064035780604855</v>
      </c>
      <c r="E22" s="6">
        <v>39287.977923863778</v>
      </c>
      <c r="F22" s="19">
        <f t="shared" si="7"/>
        <v>27.727134228114302</v>
      </c>
      <c r="G22" s="6">
        <v>84468.060671624509</v>
      </c>
      <c r="H22" s="19">
        <f t="shared" si="8"/>
        <v>59.612568016845039</v>
      </c>
      <c r="I22" s="6">
        <v>1297.4961016429033</v>
      </c>
      <c r="J22" s="19">
        <f t="shared" si="9"/>
        <v>0.91569611040877352</v>
      </c>
      <c r="K22" s="6">
        <v>9466.0314342432484</v>
      </c>
      <c r="L22" s="19">
        <f t="shared" si="10"/>
        <v>6.68056586402703</v>
      </c>
      <c r="M22"/>
      <c r="N22"/>
      <c r="O22"/>
      <c r="P22"/>
    </row>
    <row r="23" spans="1:16" x14ac:dyDescent="0.2">
      <c r="A23" s="95" t="s">
        <v>10</v>
      </c>
      <c r="B23" s="20">
        <f t="shared" si="5"/>
        <v>124403.45479138076</v>
      </c>
      <c r="C23" s="6">
        <v>14546.509743728309</v>
      </c>
      <c r="D23" s="19">
        <f t="shared" si="6"/>
        <v>11.693011072821232</v>
      </c>
      <c r="E23" s="6">
        <v>29612.769006343366</v>
      </c>
      <c r="F23" s="19">
        <f t="shared" si="7"/>
        <v>23.803815622325526</v>
      </c>
      <c r="G23" s="6">
        <v>72934.828205865604</v>
      </c>
      <c r="H23" s="19">
        <f t="shared" si="8"/>
        <v>58.627654937858573</v>
      </c>
      <c r="I23" s="6">
        <v>0</v>
      </c>
      <c r="J23" s="19">
        <f t="shared" si="9"/>
        <v>0</v>
      </c>
      <c r="K23" s="6">
        <v>7309.3478354434783</v>
      </c>
      <c r="L23" s="19">
        <f t="shared" si="10"/>
        <v>5.8755183669946627</v>
      </c>
      <c r="M23"/>
      <c r="N23"/>
      <c r="O23"/>
      <c r="P23"/>
    </row>
    <row r="24" spans="1:16" x14ac:dyDescent="0.2">
      <c r="A24" s="95" t="s">
        <v>9</v>
      </c>
      <c r="B24" s="20">
        <f t="shared" si="5"/>
        <v>108198.47137370036</v>
      </c>
      <c r="C24" s="6">
        <v>12522.529411423873</v>
      </c>
      <c r="D24" s="19">
        <f t="shared" si="6"/>
        <v>11.573665738929936</v>
      </c>
      <c r="E24" s="6">
        <v>32079.516190141905</v>
      </c>
      <c r="F24" s="19">
        <f t="shared" si="7"/>
        <v>29.648770248651985</v>
      </c>
      <c r="G24" s="6">
        <v>50419.03882150451</v>
      </c>
      <c r="H24" s="19">
        <f t="shared" si="8"/>
        <v>46.598660943522155</v>
      </c>
      <c r="I24" s="6">
        <v>0</v>
      </c>
      <c r="J24" s="19">
        <f t="shared" si="9"/>
        <v>0</v>
      </c>
      <c r="K24" s="6">
        <v>13177.386950630076</v>
      </c>
      <c r="L24" s="19">
        <f t="shared" si="10"/>
        <v>12.178903068895929</v>
      </c>
      <c r="M24"/>
      <c r="N24"/>
      <c r="O24"/>
      <c r="P24"/>
    </row>
    <row r="25" spans="1:16" x14ac:dyDescent="0.2">
      <c r="A25" s="95" t="s">
        <v>8</v>
      </c>
      <c r="B25" s="20">
        <f t="shared" si="5"/>
        <v>98425.632780317916</v>
      </c>
      <c r="C25" s="6">
        <v>8132.0961279386165</v>
      </c>
      <c r="D25" s="19">
        <f t="shared" si="6"/>
        <v>8.2621730724242646</v>
      </c>
      <c r="E25" s="6">
        <v>32976.175942952061</v>
      </c>
      <c r="F25" s="19">
        <f t="shared" si="7"/>
        <v>33.503646368780345</v>
      </c>
      <c r="G25" s="6">
        <v>40071.29681572433</v>
      </c>
      <c r="H25" s="19">
        <f t="shared" si="8"/>
        <v>40.712257248233158</v>
      </c>
      <c r="I25" s="6">
        <v>1693.8480361452366</v>
      </c>
      <c r="J25" s="19">
        <f t="shared" si="9"/>
        <v>1.7209419825888626</v>
      </c>
      <c r="K25" s="6">
        <v>15552.215857557663</v>
      </c>
      <c r="L25" s="19">
        <f t="shared" si="10"/>
        <v>15.800981327973362</v>
      </c>
      <c r="M25"/>
      <c r="N25"/>
      <c r="O25"/>
      <c r="P25"/>
    </row>
    <row r="26" spans="1:16" x14ac:dyDescent="0.2">
      <c r="A26" s="95" t="s">
        <v>7</v>
      </c>
      <c r="B26" s="20">
        <f t="shared" si="5"/>
        <v>185015.60650953773</v>
      </c>
      <c r="C26" s="6">
        <v>18182.691961044009</v>
      </c>
      <c r="D26" s="19">
        <f t="shared" si="6"/>
        <v>9.8276530850961876</v>
      </c>
      <c r="E26" s="6">
        <v>53508.310470044242</v>
      </c>
      <c r="F26" s="19">
        <f t="shared" si="7"/>
        <v>28.920971305891342</v>
      </c>
      <c r="G26" s="6">
        <v>70808.435657045469</v>
      </c>
      <c r="H26" s="19">
        <f t="shared" si="8"/>
        <v>38.271601511300197</v>
      </c>
      <c r="I26" s="6">
        <v>0</v>
      </c>
      <c r="J26" s="19">
        <f t="shared" si="9"/>
        <v>0</v>
      </c>
      <c r="K26" s="6">
        <v>42516.168421404014</v>
      </c>
      <c r="L26" s="19">
        <f t="shared" si="10"/>
        <v>22.979774097712273</v>
      </c>
      <c r="M26"/>
      <c r="N26"/>
      <c r="O26"/>
      <c r="P26"/>
    </row>
    <row r="27" spans="1:16" x14ac:dyDescent="0.2">
      <c r="A27" s="5"/>
      <c r="B27" s="20"/>
      <c r="C27" s="6"/>
      <c r="D27" s="19"/>
      <c r="E27" s="6"/>
      <c r="F27" s="19"/>
      <c r="G27" s="6"/>
      <c r="H27" s="19"/>
      <c r="I27" s="6"/>
      <c r="J27" s="19"/>
      <c r="K27" s="6"/>
      <c r="L27" s="19"/>
      <c r="M27"/>
      <c r="N27"/>
      <c r="O27"/>
      <c r="P27"/>
    </row>
    <row r="28" spans="1:16" x14ac:dyDescent="0.2">
      <c r="A28" s="5"/>
      <c r="M28"/>
      <c r="N28"/>
      <c r="O28"/>
      <c r="P28"/>
    </row>
    <row r="29" spans="1:16" x14ac:dyDescent="0.2">
      <c r="A29" s="69"/>
      <c r="B29" s="64"/>
      <c r="C29" s="64"/>
      <c r="D29" s="70"/>
      <c r="E29" s="64"/>
      <c r="F29" s="70"/>
      <c r="G29" s="64"/>
      <c r="H29" s="71"/>
      <c r="I29" s="64"/>
      <c r="J29" s="70"/>
      <c r="K29" s="64"/>
      <c r="L29" s="70"/>
      <c r="M29"/>
      <c r="N29"/>
      <c r="O29"/>
      <c r="P29"/>
    </row>
    <row r="30" spans="1:16" x14ac:dyDescent="0.2">
      <c r="A30" s="1" t="str">
        <f>'C01'!$A$30</f>
        <v>Fuente: Instituto Nacional de Estadística (INE). Encuesta Telefónica de Hogares para medir Empleo 2020.</v>
      </c>
      <c r="B30" s="121"/>
      <c r="C30" s="121"/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/>
      <c r="O30"/>
      <c r="P30"/>
    </row>
    <row r="31" spans="1:16" x14ac:dyDescent="0.2">
      <c r="A31" s="1" t="s">
        <v>47</v>
      </c>
      <c r="B31" s="121"/>
      <c r="C31" s="121"/>
      <c r="D31" s="121"/>
      <c r="E31" s="121"/>
      <c r="F31" s="121"/>
      <c r="G31" s="121"/>
      <c r="H31" s="121"/>
      <c r="I31" s="121"/>
      <c r="J31" s="121"/>
      <c r="K31" s="121"/>
      <c r="L31" s="121"/>
      <c r="M31" s="121"/>
      <c r="N31"/>
      <c r="O31"/>
      <c r="P31"/>
    </row>
    <row r="32" spans="1:16" x14ac:dyDescent="0.2">
      <c r="A32" s="121"/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</row>
    <row r="33" spans="1:16" x14ac:dyDescent="0.2">
      <c r="A33" s="140" t="str">
        <f>A1</f>
        <v>Cuadro No. 5  Población con problemas de empleo, según dominio, rama de actividad  y ocupación</v>
      </c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21"/>
      <c r="N33"/>
      <c r="O33"/>
      <c r="P33"/>
    </row>
    <row r="34" spans="1:16" ht="26.25" customHeight="1" x14ac:dyDescent="0.35">
      <c r="A34" s="142" t="str">
        <f>A2</f>
        <v>HOMBRES</v>
      </c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21"/>
      <c r="N34"/>
      <c r="O34"/>
      <c r="P34"/>
    </row>
    <row r="35" spans="1:16" x14ac:dyDescent="0.2">
      <c r="A35" s="15" t="s">
        <v>6</v>
      </c>
      <c r="C35" s="26"/>
      <c r="M35"/>
      <c r="N35"/>
      <c r="O35"/>
      <c r="P35"/>
    </row>
    <row r="36" spans="1:16" x14ac:dyDescent="0.2">
      <c r="A36" s="138" t="str">
        <f>A3</f>
        <v>Categorías</v>
      </c>
      <c r="B36" s="134" t="s">
        <v>25</v>
      </c>
      <c r="C36" s="136" t="s">
        <v>41</v>
      </c>
      <c r="D36" s="136"/>
      <c r="E36" s="136" t="s">
        <v>31</v>
      </c>
      <c r="F36" s="136"/>
      <c r="G36" s="136" t="s">
        <v>30</v>
      </c>
      <c r="H36" s="136"/>
      <c r="I36" s="136" t="s">
        <v>40</v>
      </c>
      <c r="J36" s="136"/>
      <c r="K36" s="136" t="s">
        <v>39</v>
      </c>
      <c r="L36" s="136"/>
      <c r="M36"/>
      <c r="N36"/>
      <c r="O36"/>
      <c r="P36"/>
    </row>
    <row r="37" spans="1:16" x14ac:dyDescent="0.2">
      <c r="A37" s="139"/>
      <c r="B37" s="135"/>
      <c r="C37" s="25" t="s">
        <v>27</v>
      </c>
      <c r="D37" s="78" t="s">
        <v>46</v>
      </c>
      <c r="E37" s="25" t="s">
        <v>27</v>
      </c>
      <c r="F37" s="78" t="s">
        <v>46</v>
      </c>
      <c r="G37" s="25" t="s">
        <v>27</v>
      </c>
      <c r="H37" s="78" t="s">
        <v>46</v>
      </c>
      <c r="I37" s="25" t="s">
        <v>27</v>
      </c>
      <c r="J37" s="78" t="s">
        <v>46</v>
      </c>
      <c r="K37" s="25" t="s">
        <v>27</v>
      </c>
      <c r="L37" s="78" t="s">
        <v>46</v>
      </c>
      <c r="M37"/>
      <c r="N37"/>
      <c r="O37"/>
      <c r="P37"/>
    </row>
    <row r="39" spans="1:16" x14ac:dyDescent="0.2">
      <c r="A39" s="7" t="str">
        <f t="shared" ref="A39:H39" si="11">A6</f>
        <v>Total Nacional</v>
      </c>
      <c r="B39" s="24">
        <f t="shared" si="11"/>
        <v>1909338.0659546182</v>
      </c>
      <c r="C39" s="24">
        <f t="shared" si="11"/>
        <v>202453.73157034745</v>
      </c>
      <c r="D39" s="23">
        <f t="shared" si="11"/>
        <v>10.603346530417911</v>
      </c>
      <c r="E39" s="24">
        <f t="shared" si="11"/>
        <v>434799.7562303755</v>
      </c>
      <c r="F39" s="23">
        <f t="shared" si="11"/>
        <v>22.772277156323661</v>
      </c>
      <c r="G39" s="24">
        <f t="shared" si="11"/>
        <v>1056285.2759168737</v>
      </c>
      <c r="H39" s="23">
        <f t="shared" si="11"/>
        <v>55.322066571210335</v>
      </c>
      <c r="I39" s="109"/>
      <c r="J39" s="110"/>
      <c r="K39" s="109"/>
      <c r="L39" s="110"/>
      <c r="M39"/>
      <c r="N39"/>
      <c r="O39"/>
      <c r="P39"/>
    </row>
    <row r="40" spans="1:16" x14ac:dyDescent="0.2">
      <c r="A40" s="22"/>
      <c r="B40" s="87"/>
      <c r="C40" s="87"/>
      <c r="D40" s="91"/>
      <c r="E40" s="87"/>
      <c r="F40" s="91"/>
      <c r="G40" s="87"/>
      <c r="H40" s="91"/>
      <c r="I40" s="111"/>
      <c r="J40" s="112"/>
      <c r="K40" s="111"/>
      <c r="L40" s="112"/>
      <c r="M40"/>
      <c r="N40"/>
      <c r="O40"/>
      <c r="P40"/>
    </row>
    <row r="41" spans="1:16" x14ac:dyDescent="0.2">
      <c r="A41" s="7" t="s">
        <v>5</v>
      </c>
      <c r="B41" s="79"/>
      <c r="C41" s="79"/>
      <c r="D41" s="88"/>
      <c r="E41" s="79"/>
      <c r="F41" s="88"/>
      <c r="G41" s="79"/>
      <c r="H41" s="88"/>
      <c r="I41" s="113"/>
      <c r="J41" s="114"/>
      <c r="K41" s="113"/>
      <c r="L41" s="114"/>
      <c r="M41"/>
      <c r="N41"/>
      <c r="O41"/>
      <c r="P41"/>
    </row>
    <row r="42" spans="1:16" x14ac:dyDescent="0.2">
      <c r="A42" s="96" t="s">
        <v>50</v>
      </c>
      <c r="B42" s="20">
        <f t="shared" ref="B42:B62" si="12">SUM(C42,E42,G42,I42,K42)</f>
        <v>491726.25975069404</v>
      </c>
      <c r="C42" s="6">
        <v>0</v>
      </c>
      <c r="D42" s="19">
        <f>IF(ISNUMBER(C42/$B42*100),C42/$B42*100,0)</f>
        <v>0</v>
      </c>
      <c r="E42" s="6">
        <v>150665.60912769326</v>
      </c>
      <c r="F42" s="19">
        <f>IF(ISNUMBER(E42/$B42*100),E42/$B42*100,0)</f>
        <v>30.640138926906396</v>
      </c>
      <c r="G42" s="6">
        <v>341060.65062300081</v>
      </c>
      <c r="H42" s="19">
        <f>IF(ISNUMBER(G42/$B42*100),G42/$B42*100,0)</f>
        <v>69.359861073093612</v>
      </c>
      <c r="I42" s="115"/>
      <c r="J42" s="116"/>
      <c r="K42" s="115"/>
      <c r="L42" s="116"/>
      <c r="M42"/>
      <c r="N42"/>
      <c r="O42"/>
      <c r="P42"/>
    </row>
    <row r="43" spans="1:16" x14ac:dyDescent="0.2">
      <c r="A43" s="96" t="s">
        <v>51</v>
      </c>
      <c r="B43" s="20">
        <f t="shared" si="12"/>
        <v>12028.403275939121</v>
      </c>
      <c r="C43" s="6">
        <v>0</v>
      </c>
      <c r="D43" s="19">
        <f t="shared" ref="D43:D65" si="13">IF(ISNUMBER(C43/$B43*100),C43/$B43*100,0)</f>
        <v>0</v>
      </c>
      <c r="E43" s="6">
        <v>3462.5067166025251</v>
      </c>
      <c r="F43" s="19">
        <f t="shared" ref="F43:F65" si="14">IF(ISNUMBER(E43/$B43*100),E43/$B43*100,0)</f>
        <v>28.786087705661739</v>
      </c>
      <c r="G43" s="6">
        <v>8565.8965593365956</v>
      </c>
      <c r="H43" s="19">
        <f t="shared" ref="H43:H65" si="15">IF(ISNUMBER(G43/$B43*100),G43/$B43*100,0)</f>
        <v>71.213912294338257</v>
      </c>
      <c r="I43" s="115"/>
      <c r="J43" s="116"/>
      <c r="K43" s="115"/>
      <c r="L43" s="116"/>
      <c r="M43"/>
      <c r="N43"/>
      <c r="O43"/>
      <c r="P43"/>
    </row>
    <row r="44" spans="1:16" x14ac:dyDescent="0.2">
      <c r="A44" s="96" t="s">
        <v>4</v>
      </c>
      <c r="B44" s="20">
        <f t="shared" si="12"/>
        <v>242097.90387493069</v>
      </c>
      <c r="C44" s="6">
        <v>0</v>
      </c>
      <c r="D44" s="19">
        <f t="shared" si="13"/>
        <v>0</v>
      </c>
      <c r="E44" s="6">
        <v>41056.118350991586</v>
      </c>
      <c r="F44" s="19">
        <f t="shared" si="14"/>
        <v>16.958477415071481</v>
      </c>
      <c r="G44" s="6">
        <v>201041.78552393909</v>
      </c>
      <c r="H44" s="19">
        <f t="shared" si="15"/>
        <v>83.041522584928515</v>
      </c>
      <c r="I44" s="115"/>
      <c r="J44" s="116"/>
      <c r="K44" s="115"/>
      <c r="L44" s="116"/>
      <c r="M44"/>
      <c r="N44"/>
      <c r="O44"/>
      <c r="P44"/>
    </row>
    <row r="45" spans="1:16" x14ac:dyDescent="0.2">
      <c r="A45" s="96" t="s">
        <v>52</v>
      </c>
      <c r="B45" s="20">
        <f t="shared" si="12"/>
        <v>3293.4351988951112</v>
      </c>
      <c r="C45" s="6">
        <v>0</v>
      </c>
      <c r="D45" s="19">
        <f t="shared" si="13"/>
        <v>0</v>
      </c>
      <c r="E45" s="6">
        <v>2162.4935027381721</v>
      </c>
      <c r="F45" s="19">
        <f t="shared" si="14"/>
        <v>65.660727238952504</v>
      </c>
      <c r="G45" s="6">
        <v>1130.9416961569393</v>
      </c>
      <c r="H45" s="19">
        <f t="shared" si="15"/>
        <v>34.339272761047496</v>
      </c>
      <c r="I45" s="115"/>
      <c r="J45" s="116"/>
      <c r="K45" s="115"/>
      <c r="L45" s="116"/>
      <c r="M45"/>
      <c r="N45"/>
      <c r="O45"/>
      <c r="P45"/>
    </row>
    <row r="46" spans="1:16" x14ac:dyDescent="0.2">
      <c r="A46" s="96" t="s">
        <v>53</v>
      </c>
      <c r="B46" s="20">
        <f t="shared" si="12"/>
        <v>9731.0095288557623</v>
      </c>
      <c r="C46" s="6">
        <v>0</v>
      </c>
      <c r="D46" s="19">
        <f t="shared" si="13"/>
        <v>0</v>
      </c>
      <c r="E46" s="6">
        <v>5493.9336223253304</v>
      </c>
      <c r="F46" s="19">
        <f t="shared" si="14"/>
        <v>56.458002697807906</v>
      </c>
      <c r="G46" s="6">
        <v>4237.0759065304319</v>
      </c>
      <c r="H46" s="19">
        <f t="shared" si="15"/>
        <v>43.541997302192101</v>
      </c>
      <c r="I46" s="115"/>
      <c r="J46" s="116"/>
      <c r="K46" s="115"/>
      <c r="L46" s="116"/>
      <c r="M46"/>
      <c r="N46"/>
      <c r="O46"/>
      <c r="P46"/>
    </row>
    <row r="47" spans="1:16" x14ac:dyDescent="0.2">
      <c r="A47" s="96" t="s">
        <v>54</v>
      </c>
      <c r="B47" s="20">
        <f t="shared" si="12"/>
        <v>154399.08172021987</v>
      </c>
      <c r="C47" s="6">
        <v>0</v>
      </c>
      <c r="D47" s="19">
        <f t="shared" si="13"/>
        <v>0</v>
      </c>
      <c r="E47" s="6">
        <v>24363.912402903676</v>
      </c>
      <c r="F47" s="19">
        <f t="shared" si="14"/>
        <v>15.779829861328128</v>
      </c>
      <c r="G47" s="6">
        <v>130035.16931731619</v>
      </c>
      <c r="H47" s="19">
        <f t="shared" si="15"/>
        <v>84.220170138671875</v>
      </c>
      <c r="I47" s="115"/>
      <c r="J47" s="116"/>
      <c r="K47" s="115"/>
      <c r="L47" s="116"/>
      <c r="M47"/>
      <c r="N47"/>
      <c r="O47"/>
      <c r="P47"/>
    </row>
    <row r="48" spans="1:16" x14ac:dyDescent="0.2">
      <c r="A48" s="96" t="s">
        <v>55</v>
      </c>
      <c r="B48" s="20">
        <f t="shared" si="12"/>
        <v>240584.85909370024</v>
      </c>
      <c r="C48" s="6">
        <v>0</v>
      </c>
      <c r="D48" s="19">
        <f t="shared" si="13"/>
        <v>0</v>
      </c>
      <c r="E48" s="6">
        <v>66241.618992749121</v>
      </c>
      <c r="F48" s="19">
        <f t="shared" si="14"/>
        <v>27.533577650017488</v>
      </c>
      <c r="G48" s="6">
        <v>174343.24010095114</v>
      </c>
      <c r="H48" s="19">
        <f t="shared" si="15"/>
        <v>72.466422349982523</v>
      </c>
      <c r="I48" s="115"/>
      <c r="J48" s="116"/>
      <c r="K48" s="115"/>
      <c r="L48" s="116"/>
      <c r="M48"/>
      <c r="N48"/>
      <c r="O48"/>
      <c r="P48"/>
    </row>
    <row r="49" spans="1:16" x14ac:dyDescent="0.2">
      <c r="A49" s="96" t="s">
        <v>56</v>
      </c>
      <c r="B49" s="20">
        <f t="shared" si="12"/>
        <v>67439.361661315401</v>
      </c>
      <c r="C49" s="6">
        <v>0</v>
      </c>
      <c r="D49" s="19">
        <f t="shared" si="13"/>
        <v>0</v>
      </c>
      <c r="E49" s="6">
        <v>27124.005634102657</v>
      </c>
      <c r="F49" s="19">
        <f t="shared" si="14"/>
        <v>40.219843376218584</v>
      </c>
      <c r="G49" s="6">
        <v>40315.356027212743</v>
      </c>
      <c r="H49" s="19">
        <f t="shared" si="15"/>
        <v>59.780156623781409</v>
      </c>
      <c r="I49" s="115"/>
      <c r="J49" s="116"/>
      <c r="K49" s="115"/>
      <c r="L49" s="116"/>
      <c r="M49"/>
      <c r="N49"/>
      <c r="O49"/>
      <c r="P49"/>
    </row>
    <row r="50" spans="1:16" x14ac:dyDescent="0.2">
      <c r="A50" s="96" t="s">
        <v>57</v>
      </c>
      <c r="B50" s="20">
        <f t="shared" si="12"/>
        <v>38623.797257179031</v>
      </c>
      <c r="C50" s="6">
        <v>0</v>
      </c>
      <c r="D50" s="19">
        <f t="shared" si="13"/>
        <v>0</v>
      </c>
      <c r="E50" s="6">
        <v>16287.87987111718</v>
      </c>
      <c r="F50" s="19">
        <f t="shared" si="14"/>
        <v>42.170581423321188</v>
      </c>
      <c r="G50" s="6">
        <v>22335.917386061854</v>
      </c>
      <c r="H50" s="19">
        <f t="shared" si="15"/>
        <v>57.829418576678812</v>
      </c>
      <c r="I50" s="115"/>
      <c r="J50" s="116"/>
      <c r="K50" s="115"/>
      <c r="L50" s="116"/>
      <c r="M50"/>
      <c r="N50"/>
      <c r="O50"/>
      <c r="P50"/>
    </row>
    <row r="51" spans="1:16" x14ac:dyDescent="0.2">
      <c r="A51" s="96" t="s">
        <v>58</v>
      </c>
      <c r="B51" s="20">
        <f t="shared" si="12"/>
        <v>12091.352215518364</v>
      </c>
      <c r="C51" s="6">
        <v>0</v>
      </c>
      <c r="D51" s="19">
        <f t="shared" si="13"/>
        <v>0</v>
      </c>
      <c r="E51" s="6">
        <v>5295.5726758644896</v>
      </c>
      <c r="F51" s="19">
        <f t="shared" si="14"/>
        <v>43.796364388988771</v>
      </c>
      <c r="G51" s="6">
        <v>6795.779539653875</v>
      </c>
      <c r="H51" s="19">
        <f t="shared" si="15"/>
        <v>56.203635611011237</v>
      </c>
      <c r="I51" s="115"/>
      <c r="J51" s="116"/>
      <c r="K51" s="115"/>
      <c r="L51" s="116"/>
      <c r="M51"/>
      <c r="N51"/>
      <c r="O51"/>
      <c r="P51"/>
    </row>
    <row r="52" spans="1:16" x14ac:dyDescent="0.2">
      <c r="A52" s="96" t="s">
        <v>59</v>
      </c>
      <c r="B52" s="20">
        <f t="shared" si="12"/>
        <v>14204.134430353279</v>
      </c>
      <c r="C52" s="6">
        <v>0</v>
      </c>
      <c r="D52" s="19">
        <f t="shared" si="13"/>
        <v>0</v>
      </c>
      <c r="E52" s="6">
        <v>2949.2922021580698</v>
      </c>
      <c r="F52" s="19">
        <f t="shared" si="14"/>
        <v>20.76361792138232</v>
      </c>
      <c r="G52" s="6">
        <v>11254.84222819521</v>
      </c>
      <c r="H52" s="19">
        <f t="shared" si="15"/>
        <v>79.23638207861768</v>
      </c>
      <c r="I52" s="115"/>
      <c r="J52" s="116"/>
      <c r="K52" s="115"/>
      <c r="L52" s="116"/>
      <c r="M52"/>
      <c r="N52"/>
      <c r="O52"/>
      <c r="P52"/>
    </row>
    <row r="53" spans="1:16" x14ac:dyDescent="0.2">
      <c r="A53" s="96" t="s">
        <v>60</v>
      </c>
      <c r="B53" s="20">
        <f t="shared" si="12"/>
        <v>2978.5659151567729</v>
      </c>
      <c r="C53" s="6">
        <v>0</v>
      </c>
      <c r="D53" s="19">
        <f t="shared" si="13"/>
        <v>0</v>
      </c>
      <c r="E53" s="6">
        <v>1531.6994498495346</v>
      </c>
      <c r="F53" s="19">
        <f t="shared" si="14"/>
        <v>51.424057532361701</v>
      </c>
      <c r="G53" s="6">
        <v>1446.8664653072383</v>
      </c>
      <c r="H53" s="19">
        <f t="shared" si="15"/>
        <v>48.575942467638299</v>
      </c>
      <c r="I53" s="115"/>
      <c r="J53" s="116"/>
      <c r="K53" s="115"/>
      <c r="L53" s="116"/>
      <c r="M53"/>
      <c r="N53"/>
      <c r="O53"/>
      <c r="P53"/>
    </row>
    <row r="54" spans="1:16" x14ac:dyDescent="0.2">
      <c r="A54" s="96" t="s">
        <v>61</v>
      </c>
      <c r="B54" s="20">
        <f t="shared" si="12"/>
        <v>21899.6288671484</v>
      </c>
      <c r="C54" s="6">
        <v>0</v>
      </c>
      <c r="D54" s="19">
        <f t="shared" si="13"/>
        <v>0</v>
      </c>
      <c r="E54" s="6">
        <v>10488.591877320285</v>
      </c>
      <c r="F54" s="19">
        <f t="shared" si="14"/>
        <v>47.893925239318577</v>
      </c>
      <c r="G54" s="6">
        <v>11411.036989828115</v>
      </c>
      <c r="H54" s="19">
        <f t="shared" si="15"/>
        <v>52.106074760681423</v>
      </c>
      <c r="I54" s="115"/>
      <c r="J54" s="116"/>
      <c r="K54" s="115"/>
      <c r="L54" s="116"/>
      <c r="M54"/>
      <c r="N54"/>
      <c r="O54"/>
      <c r="P54"/>
    </row>
    <row r="55" spans="1:16" x14ac:dyDescent="0.2">
      <c r="A55" s="96" t="s">
        <v>62</v>
      </c>
      <c r="B55" s="20">
        <f t="shared" si="12"/>
        <v>40267.394762434262</v>
      </c>
      <c r="C55" s="6">
        <v>0</v>
      </c>
      <c r="D55" s="19">
        <f t="shared" si="13"/>
        <v>0</v>
      </c>
      <c r="E55" s="6">
        <v>6574.5696144967242</v>
      </c>
      <c r="F55" s="19">
        <f t="shared" si="14"/>
        <v>16.327278318562062</v>
      </c>
      <c r="G55" s="6">
        <v>33692.825147937539</v>
      </c>
      <c r="H55" s="19">
        <f t="shared" si="15"/>
        <v>83.672721681437949</v>
      </c>
      <c r="I55" s="115"/>
      <c r="J55" s="116"/>
      <c r="K55" s="115"/>
      <c r="L55" s="116"/>
      <c r="M55"/>
      <c r="N55"/>
      <c r="O55"/>
      <c r="P55"/>
    </row>
    <row r="56" spans="1:16" x14ac:dyDescent="0.2">
      <c r="A56" s="96" t="s">
        <v>63</v>
      </c>
      <c r="B56" s="20">
        <f t="shared" si="12"/>
        <v>20333.078659229341</v>
      </c>
      <c r="C56" s="6">
        <v>0</v>
      </c>
      <c r="D56" s="19">
        <f t="shared" si="13"/>
        <v>0</v>
      </c>
      <c r="E56" s="6">
        <v>5913.8601237888879</v>
      </c>
      <c r="F56" s="19">
        <f t="shared" si="14"/>
        <v>29.084922273216808</v>
      </c>
      <c r="G56" s="6">
        <v>14419.218535440454</v>
      </c>
      <c r="H56" s="19">
        <f t="shared" si="15"/>
        <v>70.915077726783196</v>
      </c>
      <c r="I56" s="115"/>
      <c r="J56" s="116"/>
      <c r="K56" s="115"/>
      <c r="L56" s="116"/>
      <c r="M56"/>
      <c r="N56"/>
      <c r="O56"/>
      <c r="P56"/>
    </row>
    <row r="57" spans="1:16" x14ac:dyDescent="0.2">
      <c r="A57" s="96" t="s">
        <v>64</v>
      </c>
      <c r="B57" s="20">
        <f t="shared" si="12"/>
        <v>14398.921935061648</v>
      </c>
      <c r="C57" s="6">
        <v>0</v>
      </c>
      <c r="D57" s="19">
        <f t="shared" si="13"/>
        <v>0</v>
      </c>
      <c r="E57" s="6">
        <v>8269.2156209894893</v>
      </c>
      <c r="F57" s="19">
        <f t="shared" si="14"/>
        <v>57.429407967368675</v>
      </c>
      <c r="G57" s="6">
        <v>6129.7063140721593</v>
      </c>
      <c r="H57" s="19">
        <f t="shared" si="15"/>
        <v>42.570592032631332</v>
      </c>
      <c r="I57" s="115"/>
      <c r="J57" s="116"/>
      <c r="K57" s="115"/>
      <c r="L57" s="116"/>
      <c r="M57"/>
      <c r="N57"/>
      <c r="O57"/>
      <c r="P57"/>
    </row>
    <row r="58" spans="1:16" x14ac:dyDescent="0.2">
      <c r="A58" s="96" t="s">
        <v>65</v>
      </c>
      <c r="B58" s="20">
        <f t="shared" si="12"/>
        <v>14140.522421639009</v>
      </c>
      <c r="C58" s="6">
        <v>0</v>
      </c>
      <c r="D58" s="19">
        <f t="shared" si="13"/>
        <v>0</v>
      </c>
      <c r="E58" s="6">
        <v>5265.6985423862943</v>
      </c>
      <c r="F58" s="19">
        <f t="shared" si="14"/>
        <v>37.238359272556174</v>
      </c>
      <c r="G58" s="6">
        <v>8874.8238792527154</v>
      </c>
      <c r="H58" s="19">
        <f t="shared" si="15"/>
        <v>62.761640727443833</v>
      </c>
      <c r="I58" s="115"/>
      <c r="J58" s="116"/>
      <c r="K58" s="115"/>
      <c r="L58" s="116"/>
      <c r="M58"/>
      <c r="N58"/>
      <c r="O58"/>
      <c r="P58"/>
    </row>
    <row r="59" spans="1:16" x14ac:dyDescent="0.2">
      <c r="A59" s="96" t="s">
        <v>66</v>
      </c>
      <c r="B59" s="20">
        <f t="shared" si="12"/>
        <v>5140.645974002362</v>
      </c>
      <c r="C59" s="6">
        <v>0</v>
      </c>
      <c r="D59" s="19">
        <f t="shared" si="13"/>
        <v>0</v>
      </c>
      <c r="E59" s="6">
        <v>4508.3735200552819</v>
      </c>
      <c r="F59" s="19">
        <f t="shared" si="14"/>
        <v>87.700525242456834</v>
      </c>
      <c r="G59" s="6">
        <v>632.27245394708052</v>
      </c>
      <c r="H59" s="19">
        <f t="shared" si="15"/>
        <v>12.299474757543186</v>
      </c>
      <c r="I59" s="115"/>
      <c r="J59" s="116"/>
      <c r="K59" s="115"/>
      <c r="L59" s="116"/>
      <c r="M59"/>
      <c r="N59"/>
      <c r="O59"/>
      <c r="P59"/>
    </row>
    <row r="60" spans="1:16" x14ac:dyDescent="0.2">
      <c r="A60" s="96" t="s">
        <v>67</v>
      </c>
      <c r="B60" s="20">
        <f t="shared" si="12"/>
        <v>68087.254918144856</v>
      </c>
      <c r="C60" s="6">
        <v>0</v>
      </c>
      <c r="D60" s="19">
        <f t="shared" si="13"/>
        <v>0</v>
      </c>
      <c r="E60" s="6">
        <v>39195.643322063515</v>
      </c>
      <c r="F60" s="19">
        <f t="shared" si="14"/>
        <v>57.566784516698299</v>
      </c>
      <c r="G60" s="6">
        <v>28891.611596081344</v>
      </c>
      <c r="H60" s="19">
        <f t="shared" si="15"/>
        <v>42.433215483301709</v>
      </c>
      <c r="I60" s="115"/>
      <c r="J60" s="116"/>
      <c r="K60" s="115"/>
      <c r="L60" s="116"/>
      <c r="M60"/>
      <c r="N60"/>
      <c r="O60"/>
      <c r="P60"/>
    </row>
    <row r="61" spans="1:16" x14ac:dyDescent="0.2">
      <c r="A61" s="96" t="s">
        <v>82</v>
      </c>
      <c r="B61" s="20">
        <f t="shared" si="12"/>
        <v>9719.487178700796</v>
      </c>
      <c r="C61" s="6">
        <v>0</v>
      </c>
      <c r="D61" s="19">
        <f t="shared" si="13"/>
        <v>0</v>
      </c>
      <c r="E61" s="6">
        <v>3013.0308836672325</v>
      </c>
      <c r="F61" s="19">
        <f t="shared" si="14"/>
        <v>30.999895655708702</v>
      </c>
      <c r="G61" s="6">
        <v>6706.4562950335639</v>
      </c>
      <c r="H61" s="19">
        <f t="shared" si="15"/>
        <v>69.000104344291302</v>
      </c>
      <c r="I61" s="115"/>
      <c r="J61" s="116"/>
      <c r="K61" s="115"/>
      <c r="L61" s="116"/>
      <c r="M61"/>
      <c r="N61"/>
      <c r="O61"/>
      <c r="P61"/>
    </row>
    <row r="62" spans="1:16" x14ac:dyDescent="0.2">
      <c r="A62" s="96" t="s">
        <v>68</v>
      </c>
      <c r="B62" s="20">
        <f t="shared" si="12"/>
        <v>254.07720542178555</v>
      </c>
      <c r="C62" s="6">
        <v>0</v>
      </c>
      <c r="D62" s="19">
        <f t="shared" si="13"/>
        <v>0</v>
      </c>
      <c r="E62" s="6">
        <v>254.07720542178555</v>
      </c>
      <c r="F62" s="19">
        <f t="shared" si="14"/>
        <v>100</v>
      </c>
      <c r="G62" s="6">
        <v>0</v>
      </c>
      <c r="H62" s="19">
        <f t="shared" si="15"/>
        <v>0</v>
      </c>
      <c r="I62" s="115"/>
      <c r="J62" s="116"/>
      <c r="K62" s="115"/>
      <c r="L62" s="116"/>
      <c r="M62"/>
      <c r="N62"/>
      <c r="O62"/>
      <c r="P62"/>
    </row>
    <row r="63" spans="1:16" x14ac:dyDescent="0.2">
      <c r="A63" s="96" t="s">
        <v>85</v>
      </c>
      <c r="B63" s="20"/>
      <c r="C63" s="6">
        <v>0</v>
      </c>
      <c r="D63" s="19"/>
      <c r="E63" s="6">
        <v>0</v>
      </c>
      <c r="F63" s="19"/>
      <c r="G63" s="6">
        <v>0</v>
      </c>
      <c r="H63" s="19"/>
      <c r="I63" s="115"/>
      <c r="J63" s="116"/>
      <c r="K63" s="115"/>
      <c r="L63" s="116"/>
      <c r="M63"/>
      <c r="N63"/>
      <c r="O63"/>
      <c r="P63"/>
    </row>
    <row r="64" spans="1:16" x14ac:dyDescent="0.2">
      <c r="A64" s="98" t="s">
        <v>83</v>
      </c>
      <c r="B64" s="20">
        <f>SUM(C64,E64,G64,I64,K64)</f>
        <v>21087.655759270958</v>
      </c>
      <c r="C64" s="6">
        <v>21087.655759270958</v>
      </c>
      <c r="D64" s="19">
        <f t="shared" si="13"/>
        <v>100</v>
      </c>
      <c r="E64" s="6">
        <v>0</v>
      </c>
      <c r="F64" s="19">
        <f t="shared" si="14"/>
        <v>0</v>
      </c>
      <c r="G64" s="6">
        <v>0</v>
      </c>
      <c r="H64" s="19">
        <f t="shared" si="15"/>
        <v>0</v>
      </c>
      <c r="I64" s="115"/>
      <c r="J64" s="116"/>
      <c r="K64" s="115"/>
      <c r="L64" s="116"/>
      <c r="M64"/>
      <c r="N64"/>
      <c r="O64"/>
      <c r="P64"/>
    </row>
    <row r="65" spans="1:16" x14ac:dyDescent="0.2">
      <c r="A65" s="97" t="s">
        <v>71</v>
      </c>
      <c r="B65" s="20">
        <f>SUM(C65,E65,G65,I65,K65)</f>
        <v>7645.8563027095042</v>
      </c>
      <c r="C65" s="6">
        <v>0</v>
      </c>
      <c r="D65" s="19">
        <f t="shared" si="13"/>
        <v>0</v>
      </c>
      <c r="E65" s="6">
        <v>4682.0529710903775</v>
      </c>
      <c r="F65" s="19">
        <f t="shared" si="14"/>
        <v>61.236476147624863</v>
      </c>
      <c r="G65" s="6">
        <v>2963.8033316191263</v>
      </c>
      <c r="H65" s="19">
        <f t="shared" si="15"/>
        <v>38.763523852375137</v>
      </c>
      <c r="I65" s="115"/>
      <c r="J65" s="116"/>
      <c r="K65" s="115"/>
      <c r="L65" s="116"/>
      <c r="M65"/>
      <c r="N65"/>
      <c r="O65"/>
      <c r="P65"/>
    </row>
    <row r="66" spans="1:16" x14ac:dyDescent="0.2">
      <c r="A66" s="97"/>
      <c r="I66" s="115"/>
      <c r="J66" s="116"/>
      <c r="K66" s="115"/>
      <c r="L66" s="116"/>
      <c r="M66"/>
      <c r="N66"/>
      <c r="O66"/>
      <c r="P66"/>
    </row>
    <row r="67" spans="1:16" x14ac:dyDescent="0.2">
      <c r="A67" s="7" t="s">
        <v>3</v>
      </c>
      <c r="B67" s="20"/>
      <c r="C67" s="6"/>
      <c r="D67" s="19"/>
      <c r="E67" s="6"/>
      <c r="F67" s="19"/>
      <c r="G67" s="6"/>
      <c r="H67" s="19"/>
      <c r="I67" s="115"/>
      <c r="J67" s="116"/>
      <c r="K67" s="115"/>
      <c r="L67" s="116"/>
      <c r="M67"/>
      <c r="N67"/>
      <c r="O67"/>
      <c r="P67"/>
    </row>
    <row r="68" spans="1:16" x14ac:dyDescent="0.2">
      <c r="A68" s="96" t="s">
        <v>72</v>
      </c>
      <c r="B68" s="20">
        <f>SUM(C68,E68,G68,I66,K66)</f>
        <v>22551.078992106777</v>
      </c>
      <c r="C68" s="6">
        <v>0</v>
      </c>
      <c r="D68" s="19">
        <f>IF(ISNUMBER(C68/$B68*100),C68/$B68*100,0)</f>
        <v>0</v>
      </c>
      <c r="E68" s="6">
        <v>4777.38525624879</v>
      </c>
      <c r="F68" s="19">
        <f>IF(ISNUMBER(E68/$B68*100),E68/$B68*100,0)</f>
        <v>21.184730264662495</v>
      </c>
      <c r="G68" s="6">
        <v>17773.693735857989</v>
      </c>
      <c r="H68" s="19">
        <f>IF(ISNUMBER(G68/$B68*100),G68/$B68*100,0)</f>
        <v>78.815269735337509</v>
      </c>
      <c r="I68" s="115"/>
      <c r="J68" s="116"/>
      <c r="K68" s="115"/>
      <c r="L68" s="116"/>
      <c r="M68"/>
      <c r="N68"/>
      <c r="O68"/>
      <c r="P68"/>
    </row>
    <row r="69" spans="1:16" x14ac:dyDescent="0.2">
      <c r="A69" s="96" t="s">
        <v>73</v>
      </c>
      <c r="B69" s="20">
        <f t="shared" ref="B69:B80" si="16">SUM(C69,E69,G69,I67,K67)</f>
        <v>35525.402560163471</v>
      </c>
      <c r="C69" s="6">
        <v>0</v>
      </c>
      <c r="D69" s="19">
        <f t="shared" ref="D69:D80" si="17">IF(ISNUMBER(C69/$B69*100),C69/$B69*100,0)</f>
        <v>0</v>
      </c>
      <c r="E69" s="6">
        <v>14719.294706784465</v>
      </c>
      <c r="F69" s="19">
        <f t="shared" ref="F69:F80" si="18">IF(ISNUMBER(E69/$B69*100),E69/$B69*100,0)</f>
        <v>41.433153873082347</v>
      </c>
      <c r="G69" s="6">
        <v>20806.107853379006</v>
      </c>
      <c r="H69" s="19">
        <f t="shared" ref="H69:H80" si="19">IF(ISNUMBER(G69/$B69*100),G69/$B69*100,0)</f>
        <v>58.56684612691766</v>
      </c>
      <c r="I69" s="115"/>
      <c r="J69" s="116"/>
      <c r="K69" s="115"/>
      <c r="L69" s="116"/>
      <c r="M69"/>
      <c r="N69"/>
      <c r="O69"/>
      <c r="P69"/>
    </row>
    <row r="70" spans="1:16" x14ac:dyDescent="0.2">
      <c r="A70" s="96" t="s">
        <v>74</v>
      </c>
      <c r="B70" s="20">
        <f t="shared" si="16"/>
        <v>64122.778219076485</v>
      </c>
      <c r="C70" s="6">
        <v>0</v>
      </c>
      <c r="D70" s="19">
        <f t="shared" si="17"/>
        <v>0</v>
      </c>
      <c r="E70" s="6">
        <v>25781.224448159683</v>
      </c>
      <c r="F70" s="19">
        <f t="shared" si="18"/>
        <v>40.206031560388297</v>
      </c>
      <c r="G70" s="6">
        <v>38341.553770916798</v>
      </c>
      <c r="H70" s="19">
        <f t="shared" si="19"/>
        <v>59.793968439611703</v>
      </c>
      <c r="I70" s="115"/>
      <c r="J70" s="116"/>
      <c r="K70" s="115"/>
      <c r="L70" s="116"/>
      <c r="M70"/>
      <c r="N70"/>
      <c r="O70"/>
      <c r="P70"/>
    </row>
    <row r="71" spans="1:16" x14ac:dyDescent="0.2">
      <c r="A71" s="96" t="s">
        <v>75</v>
      </c>
      <c r="B71" s="20">
        <f t="shared" si="16"/>
        <v>40074.018006355604</v>
      </c>
      <c r="C71" s="6">
        <v>0</v>
      </c>
      <c r="D71" s="19">
        <f t="shared" si="17"/>
        <v>0</v>
      </c>
      <c r="E71" s="6">
        <v>1580.1349280030122</v>
      </c>
      <c r="F71" s="19">
        <f t="shared" si="18"/>
        <v>3.9430409193118798</v>
      </c>
      <c r="G71" s="6">
        <v>38493.883078352592</v>
      </c>
      <c r="H71" s="19">
        <f t="shared" si="19"/>
        <v>96.056959080688117</v>
      </c>
      <c r="I71" s="115"/>
      <c r="J71" s="116"/>
      <c r="K71" s="115"/>
      <c r="L71" s="116"/>
      <c r="M71"/>
      <c r="N71"/>
      <c r="O71"/>
      <c r="P71"/>
    </row>
    <row r="72" spans="1:16" x14ac:dyDescent="0.2">
      <c r="A72" s="96" t="s">
        <v>76</v>
      </c>
      <c r="B72" s="20">
        <f t="shared" si="16"/>
        <v>203766.15842968106</v>
      </c>
      <c r="C72" s="6">
        <v>0</v>
      </c>
      <c r="D72" s="19">
        <f t="shared" si="17"/>
        <v>0</v>
      </c>
      <c r="E72" s="6">
        <v>68275.16329844587</v>
      </c>
      <c r="F72" s="19">
        <f t="shared" si="18"/>
        <v>33.506625351631868</v>
      </c>
      <c r="G72" s="6">
        <v>135490.99513123519</v>
      </c>
      <c r="H72" s="19">
        <f t="shared" si="19"/>
        <v>66.493374648368132</v>
      </c>
      <c r="I72" s="115"/>
      <c r="J72" s="116"/>
      <c r="K72" s="115"/>
      <c r="L72" s="116"/>
      <c r="M72"/>
      <c r="N72"/>
      <c r="O72"/>
      <c r="P72"/>
    </row>
    <row r="73" spans="1:16" x14ac:dyDescent="0.2">
      <c r="A73" s="96" t="s">
        <v>77</v>
      </c>
      <c r="B73" s="20">
        <f t="shared" si="16"/>
        <v>140946.59301921289</v>
      </c>
      <c r="C73" s="6">
        <v>0</v>
      </c>
      <c r="D73" s="19">
        <f t="shared" si="17"/>
        <v>0</v>
      </c>
      <c r="E73" s="6">
        <v>38307.251943942407</v>
      </c>
      <c r="F73" s="19">
        <f t="shared" si="18"/>
        <v>27.178558291735804</v>
      </c>
      <c r="G73" s="6">
        <v>102639.34107527049</v>
      </c>
      <c r="H73" s="19">
        <f t="shared" si="19"/>
        <v>72.821441708264203</v>
      </c>
      <c r="I73" s="115"/>
      <c r="J73" s="116"/>
      <c r="K73" s="115"/>
      <c r="L73" s="116"/>
      <c r="M73"/>
      <c r="N73"/>
      <c r="O73"/>
      <c r="P73"/>
    </row>
    <row r="74" spans="1:16" x14ac:dyDescent="0.2">
      <c r="A74" s="96" t="s">
        <v>78</v>
      </c>
      <c r="B74" s="20">
        <f t="shared" si="16"/>
        <v>297676.12432522199</v>
      </c>
      <c r="C74" s="6">
        <v>0</v>
      </c>
      <c r="D74" s="19">
        <f t="shared" si="17"/>
        <v>0</v>
      </c>
      <c r="E74" s="6">
        <v>75124.38500813306</v>
      </c>
      <c r="F74" s="19">
        <f t="shared" si="18"/>
        <v>25.236953477013476</v>
      </c>
      <c r="G74" s="6">
        <v>222551.73931708894</v>
      </c>
      <c r="H74" s="19">
        <f t="shared" si="19"/>
        <v>74.763046522986528</v>
      </c>
      <c r="I74" s="115"/>
      <c r="J74" s="116"/>
      <c r="K74" s="115"/>
      <c r="L74" s="116"/>
      <c r="M74"/>
      <c r="N74"/>
      <c r="O74"/>
      <c r="P74"/>
    </row>
    <row r="75" spans="1:16" x14ac:dyDescent="0.2">
      <c r="A75" s="96" t="s">
        <v>79</v>
      </c>
      <c r="B75" s="20">
        <f t="shared" si="16"/>
        <v>121388.77100573669</v>
      </c>
      <c r="C75" s="6">
        <v>0</v>
      </c>
      <c r="D75" s="19">
        <f t="shared" si="17"/>
        <v>0</v>
      </c>
      <c r="E75" s="6">
        <v>32436.704952892342</v>
      </c>
      <c r="F75" s="19">
        <f t="shared" si="18"/>
        <v>26.72133895429209</v>
      </c>
      <c r="G75" s="6">
        <v>88952.066052844355</v>
      </c>
      <c r="H75" s="19">
        <f t="shared" si="19"/>
        <v>73.278661045707921</v>
      </c>
      <c r="I75" s="115"/>
      <c r="J75" s="116"/>
      <c r="K75" s="115"/>
      <c r="L75" s="116"/>
      <c r="M75"/>
      <c r="N75"/>
      <c r="O75"/>
      <c r="P75"/>
    </row>
    <row r="76" spans="1:16" x14ac:dyDescent="0.2">
      <c r="A76" s="96" t="s">
        <v>80</v>
      </c>
      <c r="B76" s="20">
        <f t="shared" si="16"/>
        <v>564610.64558065799</v>
      </c>
      <c r="C76" s="6">
        <v>0</v>
      </c>
      <c r="D76" s="19">
        <f t="shared" si="17"/>
        <v>0</v>
      </c>
      <c r="E76" s="6">
        <v>173798.21168776581</v>
      </c>
      <c r="F76" s="19">
        <f t="shared" si="18"/>
        <v>30.78195798257185</v>
      </c>
      <c r="G76" s="6">
        <v>390812.43389289215</v>
      </c>
      <c r="H76" s="19">
        <f t="shared" si="19"/>
        <v>69.218042017428147</v>
      </c>
      <c r="I76" s="115"/>
      <c r="J76" s="116"/>
      <c r="K76" s="115"/>
      <c r="L76" s="116"/>
      <c r="M76"/>
      <c r="N76"/>
      <c r="O76"/>
      <c r="P76"/>
    </row>
    <row r="77" spans="1:16" x14ac:dyDescent="0.2">
      <c r="A77" s="96" t="s">
        <v>81</v>
      </c>
      <c r="B77" s="20">
        <f t="shared" si="16"/>
        <v>0</v>
      </c>
      <c r="C77" s="6">
        <v>0</v>
      </c>
      <c r="D77" s="19">
        <f t="shared" si="17"/>
        <v>0</v>
      </c>
      <c r="E77" s="6">
        <v>0</v>
      </c>
      <c r="F77" s="19">
        <f t="shared" si="18"/>
        <v>0</v>
      </c>
      <c r="G77" s="6">
        <v>0</v>
      </c>
      <c r="H77" s="19">
        <f t="shared" si="19"/>
        <v>0</v>
      </c>
      <c r="I77" s="115"/>
      <c r="J77" s="116"/>
      <c r="K77" s="115"/>
      <c r="L77" s="116"/>
      <c r="M77"/>
      <c r="N77"/>
      <c r="O77"/>
      <c r="P77"/>
    </row>
    <row r="78" spans="1:16" x14ac:dyDescent="0.2">
      <c r="A78" s="96" t="s">
        <v>69</v>
      </c>
      <c r="B78" s="20">
        <f t="shared" si="16"/>
        <v>0</v>
      </c>
      <c r="C78" s="6">
        <v>0</v>
      </c>
      <c r="D78" s="19">
        <f t="shared" si="17"/>
        <v>0</v>
      </c>
      <c r="E78" s="6">
        <v>0</v>
      </c>
      <c r="F78" s="19">
        <f t="shared" si="18"/>
        <v>0</v>
      </c>
      <c r="G78" s="6">
        <v>0</v>
      </c>
      <c r="H78" s="19">
        <f t="shared" si="19"/>
        <v>0</v>
      </c>
      <c r="I78" s="115"/>
      <c r="J78" s="116"/>
      <c r="K78" s="115"/>
      <c r="L78" s="116"/>
      <c r="M78"/>
      <c r="N78"/>
      <c r="O78"/>
      <c r="P78"/>
    </row>
    <row r="79" spans="1:16" x14ac:dyDescent="0.2">
      <c r="A79" s="17" t="s">
        <v>70</v>
      </c>
      <c r="B79" s="20">
        <f t="shared" si="16"/>
        <v>21087.655759270958</v>
      </c>
      <c r="C79" s="6">
        <v>21087.655759270958</v>
      </c>
      <c r="D79" s="19">
        <f t="shared" si="17"/>
        <v>100</v>
      </c>
      <c r="E79" s="6">
        <v>0</v>
      </c>
      <c r="F79" s="19">
        <f t="shared" si="18"/>
        <v>0</v>
      </c>
      <c r="G79" s="6">
        <v>0</v>
      </c>
      <c r="H79" s="19">
        <f t="shared" si="19"/>
        <v>0</v>
      </c>
      <c r="I79" s="115"/>
      <c r="J79" s="116"/>
      <c r="K79" s="115"/>
      <c r="L79" s="116"/>
      <c r="M79"/>
      <c r="N79"/>
      <c r="O79"/>
      <c r="P79"/>
    </row>
    <row r="80" spans="1:16" x14ac:dyDescent="0.2">
      <c r="A80" s="17" t="s">
        <v>71</v>
      </c>
      <c r="B80" s="20">
        <f t="shared" si="16"/>
        <v>423.46200903630915</v>
      </c>
      <c r="C80" s="6">
        <v>0</v>
      </c>
      <c r="D80" s="19">
        <f t="shared" si="17"/>
        <v>0</v>
      </c>
      <c r="E80" s="6">
        <v>0</v>
      </c>
      <c r="F80" s="19">
        <f t="shared" si="18"/>
        <v>0</v>
      </c>
      <c r="G80" s="6">
        <v>423.46200903630915</v>
      </c>
      <c r="H80" s="19">
        <f t="shared" si="19"/>
        <v>100</v>
      </c>
      <c r="I80" s="115"/>
      <c r="J80" s="116"/>
      <c r="K80" s="115"/>
      <c r="L80" s="116"/>
      <c r="M80"/>
      <c r="N80"/>
      <c r="O80"/>
      <c r="P80"/>
    </row>
    <row r="81" spans="1:16" x14ac:dyDescent="0.2">
      <c r="A81" s="48"/>
      <c r="B81" s="64"/>
      <c r="C81" s="72"/>
      <c r="D81" s="72"/>
      <c r="E81" s="72"/>
      <c r="F81" s="72"/>
      <c r="G81" s="72"/>
      <c r="H81" s="72"/>
      <c r="I81" s="72"/>
      <c r="J81" s="72"/>
      <c r="K81" s="72"/>
      <c r="L81" s="72"/>
      <c r="M81"/>
      <c r="N81"/>
      <c r="O81"/>
      <c r="P81"/>
    </row>
    <row r="82" spans="1:16" x14ac:dyDescent="0.2">
      <c r="A82" s="1" t="str">
        <f>A30</f>
        <v>Fuente: Instituto Nacional de Estadística (INE). Encuesta Telefónica de Hogares para medir Empleo 2020.</v>
      </c>
      <c r="B82" s="121"/>
      <c r="C82" s="121"/>
      <c r="D82" s="121"/>
      <c r="E82" s="121"/>
      <c r="F82" s="121"/>
      <c r="M82"/>
      <c r="N82"/>
      <c r="O82"/>
      <c r="P82"/>
    </row>
    <row r="83" spans="1:16" x14ac:dyDescent="0.2">
      <c r="A83" s="1" t="s">
        <v>47</v>
      </c>
      <c r="M83"/>
      <c r="N83"/>
      <c r="O83"/>
      <c r="P83"/>
    </row>
  </sheetData>
  <mergeCells count="18">
    <mergeCell ref="A33:L33"/>
    <mergeCell ref="A36:A37"/>
    <mergeCell ref="B36:B37"/>
    <mergeCell ref="C36:D36"/>
    <mergeCell ref="E36:F36"/>
    <mergeCell ref="G36:H36"/>
    <mergeCell ref="I36:J36"/>
    <mergeCell ref="K36:L36"/>
    <mergeCell ref="A34:L34"/>
    <mergeCell ref="A1:L1"/>
    <mergeCell ref="A3:A4"/>
    <mergeCell ref="B3:B4"/>
    <mergeCell ref="C3:D3"/>
    <mergeCell ref="E3:F3"/>
    <mergeCell ref="G3:H3"/>
    <mergeCell ref="I3:J3"/>
    <mergeCell ref="K3:L3"/>
    <mergeCell ref="A2:L2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3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P81"/>
  <sheetViews>
    <sheetView workbookViewId="0">
      <selection activeCell="C66" sqref="C66"/>
    </sheetView>
  </sheetViews>
  <sheetFormatPr baseColWidth="10" defaultColWidth="12" defaultRowHeight="11.25" x14ac:dyDescent="0.2"/>
  <cols>
    <col min="1" max="1" width="46.1640625" style="30" customWidth="1"/>
    <col min="2" max="2" width="11.6640625" style="41" bestFit="1" customWidth="1"/>
    <col min="3" max="12" width="13" style="41" customWidth="1"/>
    <col min="13" max="13" width="48.5" style="41" bestFit="1" customWidth="1"/>
    <col min="14" max="14" width="10.5" style="41" bestFit="1" customWidth="1"/>
    <col min="15" max="15" width="10.6640625" style="41" bestFit="1" customWidth="1"/>
    <col min="16" max="16" width="6" style="41" bestFit="1" customWidth="1"/>
    <col min="17" max="17" width="7" style="30" bestFit="1" customWidth="1"/>
    <col min="18" max="18" width="9" style="30" bestFit="1" customWidth="1"/>
    <col min="19" max="19" width="6" style="30" bestFit="1" customWidth="1"/>
    <col min="20" max="20" width="7" style="30" bestFit="1" customWidth="1"/>
    <col min="21" max="21" width="9" style="30" bestFit="1" customWidth="1"/>
    <col min="22" max="22" width="6" style="30" bestFit="1" customWidth="1"/>
    <col min="23" max="23" width="7" style="30" bestFit="1" customWidth="1"/>
    <col min="24" max="24" width="9" style="30" bestFit="1" customWidth="1"/>
    <col min="25" max="25" width="6" style="30" bestFit="1" customWidth="1"/>
    <col min="26" max="26" width="7" style="30" bestFit="1" customWidth="1"/>
    <col min="27" max="27" width="8" style="30" bestFit="1" customWidth="1"/>
    <col min="28" max="28" width="6" style="30" bestFit="1" customWidth="1"/>
    <col min="29" max="29" width="7" style="30" bestFit="1" customWidth="1"/>
    <col min="30" max="16384" width="12" style="30"/>
  </cols>
  <sheetData>
    <row r="1" spans="1:16" x14ac:dyDescent="0.2">
      <c r="A1" s="143" t="s">
        <v>89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30"/>
      <c r="N1" s="30"/>
      <c r="O1" s="30"/>
      <c r="P1" s="30"/>
    </row>
    <row r="2" spans="1:16" ht="26.25" customHeight="1" x14ac:dyDescent="0.35">
      <c r="A2" s="130" t="s">
        <v>84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30"/>
      <c r="N2" s="30"/>
      <c r="O2" s="30"/>
      <c r="P2" s="30"/>
    </row>
    <row r="3" spans="1:16" x14ac:dyDescent="0.2">
      <c r="A3" s="131" t="s">
        <v>35</v>
      </c>
      <c r="B3" s="144" t="s">
        <v>25</v>
      </c>
      <c r="C3" s="146" t="s">
        <v>41</v>
      </c>
      <c r="D3" s="146"/>
      <c r="E3" s="146" t="s">
        <v>31</v>
      </c>
      <c r="F3" s="146"/>
      <c r="G3" s="146" t="s">
        <v>30</v>
      </c>
      <c r="H3" s="146"/>
      <c r="I3" s="147" t="s">
        <v>40</v>
      </c>
      <c r="J3" s="147"/>
      <c r="K3" s="147" t="s">
        <v>39</v>
      </c>
      <c r="L3" s="147"/>
      <c r="M3" s="30"/>
      <c r="N3" s="30"/>
      <c r="O3" s="30"/>
      <c r="P3" s="30"/>
    </row>
    <row r="4" spans="1:16" x14ac:dyDescent="0.2">
      <c r="A4" s="132"/>
      <c r="B4" s="145"/>
      <c r="C4" s="42" t="s">
        <v>27</v>
      </c>
      <c r="D4" s="42" t="s">
        <v>38</v>
      </c>
      <c r="E4" s="42" t="s">
        <v>27</v>
      </c>
      <c r="F4" s="42" t="s">
        <v>38</v>
      </c>
      <c r="G4" s="42" t="s">
        <v>27</v>
      </c>
      <c r="H4" s="42" t="s">
        <v>38</v>
      </c>
      <c r="I4" s="42" t="s">
        <v>27</v>
      </c>
      <c r="J4" s="42" t="s">
        <v>38</v>
      </c>
      <c r="K4" s="42" t="s">
        <v>27</v>
      </c>
      <c r="L4" s="42" t="s">
        <v>38</v>
      </c>
      <c r="M4" s="30"/>
      <c r="N4" s="30"/>
      <c r="O4" s="30"/>
      <c r="P4" s="30"/>
    </row>
    <row r="5" spans="1:16" x14ac:dyDescent="0.2">
      <c r="A5" s="43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30"/>
      <c r="N5" s="30"/>
      <c r="O5" s="30"/>
      <c r="P5" s="30"/>
    </row>
    <row r="6" spans="1:16" x14ac:dyDescent="0.2">
      <c r="A6" s="7" t="s">
        <v>49</v>
      </c>
      <c r="B6" s="92">
        <f>+B9+B13</f>
        <v>1837004.0714936457</v>
      </c>
      <c r="C6" s="79">
        <f>+C9+C13</f>
        <v>245320.34165326649</v>
      </c>
      <c r="D6" s="88">
        <f>IF(ISNUMBER(C6/$B6*100),C6/$B6*100,0)</f>
        <v>13.354371144849967</v>
      </c>
      <c r="E6" s="79">
        <f>+E9+E13</f>
        <v>561537.11639637803</v>
      </c>
      <c r="F6" s="88">
        <f>IF(ISNUMBER(E6/$B6*100),E6/$B6*100,0)</f>
        <v>30.56809318554199</v>
      </c>
      <c r="G6" s="79">
        <f>+G9+G13</f>
        <v>529686.43844468659</v>
      </c>
      <c r="H6" s="88">
        <f>IF(ISNUMBER(G6/$B6*100),G6/$B6*100,0)</f>
        <v>28.834255005978566</v>
      </c>
      <c r="I6" s="79">
        <f>+I9+I13</f>
        <v>1923.5036747419481</v>
      </c>
      <c r="J6" s="88">
        <f>IF(ISNUMBER(I6/$B6*100),I6/$B6*100,0)</f>
        <v>0.10470873225544736</v>
      </c>
      <c r="K6" s="79">
        <f>+K9+K13</f>
        <v>498536.67132457253</v>
      </c>
      <c r="L6" s="88">
        <f>IF(ISNUMBER(K6/$B6*100),K6/$B6*100,0)</f>
        <v>27.138571931374024</v>
      </c>
      <c r="M6" s="30"/>
      <c r="N6" s="30"/>
      <c r="O6" s="30"/>
      <c r="P6" s="30"/>
    </row>
    <row r="7" spans="1:16" x14ac:dyDescent="0.2">
      <c r="A7" s="7"/>
      <c r="B7" s="92"/>
      <c r="C7" s="87"/>
      <c r="D7" s="88"/>
      <c r="E7" s="87"/>
      <c r="F7" s="88"/>
      <c r="G7" s="87"/>
      <c r="H7" s="88"/>
      <c r="I7" s="87"/>
      <c r="J7" s="88"/>
      <c r="K7" s="87"/>
      <c r="L7" s="88"/>
      <c r="M7" s="30"/>
      <c r="N7" s="30"/>
      <c r="O7" s="30"/>
      <c r="P7" s="30"/>
    </row>
    <row r="8" spans="1:16" x14ac:dyDescent="0.2">
      <c r="A8" s="7" t="s">
        <v>24</v>
      </c>
      <c r="B8" s="79"/>
      <c r="C8" s="79"/>
      <c r="D8" s="88"/>
      <c r="E8" s="79"/>
      <c r="F8" s="88"/>
      <c r="G8" s="79"/>
      <c r="H8" s="88"/>
      <c r="I8" s="79"/>
      <c r="J8" s="88"/>
      <c r="K8" s="79"/>
      <c r="L8" s="88"/>
      <c r="M8" s="30"/>
      <c r="N8" s="30"/>
      <c r="O8" s="30"/>
      <c r="P8" s="30"/>
    </row>
    <row r="9" spans="1:16" x14ac:dyDescent="0.2">
      <c r="A9" s="33" t="s">
        <v>23</v>
      </c>
      <c r="B9" s="87">
        <f>SUM(C9,E9,G9,I9,K9)</f>
        <v>1013423.2399295146</v>
      </c>
      <c r="C9" s="87">
        <f>SUM(C10:C12)</f>
        <v>158642.13398078232</v>
      </c>
      <c r="D9" s="91">
        <f t="shared" ref="D9:D10" si="0">IF(ISNUMBER(C9/$B9*100),C9/$B9*100,0)</f>
        <v>15.654084861110562</v>
      </c>
      <c r="E9" s="87">
        <f>SUM(E10:E12)</f>
        <v>324939.36188600177</v>
      </c>
      <c r="F9" s="91">
        <f t="shared" ref="F9:F10" si="1">IF(ISNUMBER(E9/$B9*100),E9/$B9*100,0)</f>
        <v>32.06353960351273</v>
      </c>
      <c r="G9" s="87">
        <f>SUM(G10:G12)</f>
        <v>318719.56372632878</v>
      </c>
      <c r="H9" s="91">
        <f t="shared" ref="H9:H10" si="2">IF(ISNUMBER(G9/$B9*100),G9/$B9*100,0)</f>
        <v>31.44979818584941</v>
      </c>
      <c r="I9" s="87">
        <f>SUM(I10:I12)</f>
        <v>1923.5036747419481</v>
      </c>
      <c r="J9" s="91">
        <f t="shared" ref="J9:J10" si="3">IF(ISNUMBER(I9/$B9*100),I9/$B9*100,0)</f>
        <v>0.18980260161349086</v>
      </c>
      <c r="K9" s="87">
        <f>SUM(K10:K12)</f>
        <v>209198.67666165976</v>
      </c>
      <c r="L9" s="91">
        <f t="shared" ref="L9:L10" si="4">IF(ISNUMBER(K9/$B9*100),K9/$B9*100,0)</f>
        <v>20.642774747913801</v>
      </c>
      <c r="M9" s="30"/>
      <c r="N9" s="30"/>
      <c r="O9" s="30"/>
      <c r="P9" s="30"/>
    </row>
    <row r="10" spans="1:16" x14ac:dyDescent="0.2">
      <c r="A10" s="36" t="s">
        <v>22</v>
      </c>
      <c r="B10" s="87">
        <f>SUM(C10,E10,G10,I10,K10)</f>
        <v>194099.27409794237</v>
      </c>
      <c r="C10" s="37">
        <v>31903.278889957492</v>
      </c>
      <c r="D10" s="91">
        <f t="shared" si="0"/>
        <v>16.436578157350098</v>
      </c>
      <c r="E10" s="37">
        <v>76003.782154200409</v>
      </c>
      <c r="F10" s="91">
        <f t="shared" si="1"/>
        <v>39.15716970474034</v>
      </c>
      <c r="G10" s="37">
        <v>49910.232373711646</v>
      </c>
      <c r="H10" s="91">
        <f t="shared" si="2"/>
        <v>25.713765600445765</v>
      </c>
      <c r="I10" s="37">
        <v>528.05171977997941</v>
      </c>
      <c r="J10" s="91">
        <f t="shared" si="3"/>
        <v>0.27205239289742261</v>
      </c>
      <c r="K10" s="37">
        <v>35753.928960292833</v>
      </c>
      <c r="L10" s="91">
        <f t="shared" si="4"/>
        <v>18.420434144566364</v>
      </c>
      <c r="M10" s="30"/>
      <c r="N10" s="30"/>
      <c r="O10" s="30"/>
      <c r="P10" s="30"/>
    </row>
    <row r="11" spans="1:16" x14ac:dyDescent="0.2">
      <c r="A11" s="36" t="s">
        <v>21</v>
      </c>
      <c r="B11" s="87">
        <f>SUM(C11,E11,G11,I11,K11)</f>
        <v>134387.95505750872</v>
      </c>
      <c r="C11" s="37">
        <v>24889.472723281655</v>
      </c>
      <c r="D11" s="91">
        <f t="shared" ref="D11:D13" si="5">IF(ISNUMBER(C11/$B11*100),C11/$B11*100,0)</f>
        <v>18.520612738418922</v>
      </c>
      <c r="E11" s="37">
        <v>36292.967914179477</v>
      </c>
      <c r="F11" s="91">
        <f t="shared" ref="F11:F13" si="6">IF(ISNUMBER(E11/$B11*100),E11/$B11*100,0)</f>
        <v>27.006116655803421</v>
      </c>
      <c r="G11" s="37">
        <v>44382.007673877852</v>
      </c>
      <c r="H11" s="91">
        <f t="shared" ref="H11:H13" si="7">IF(ISNUMBER(G11/$B11*100),G11/$B11*100,0)</f>
        <v>33.025286868071937</v>
      </c>
      <c r="I11" s="37">
        <v>285.3714232383723</v>
      </c>
      <c r="J11" s="91">
        <f t="shared" ref="J11:J13" si="8">IF(ISNUMBER(I11/$B11*100),I11/$B11*100,0)</f>
        <v>0.21234895874131959</v>
      </c>
      <c r="K11" s="37">
        <v>28538.135322931364</v>
      </c>
      <c r="L11" s="91">
        <f t="shared" ref="L11:L13" si="9">IF(ISNUMBER(K11/$B11*100),K11/$B11*100,0)</f>
        <v>21.235634778964396</v>
      </c>
      <c r="M11" s="30"/>
      <c r="N11" s="30"/>
      <c r="O11" s="30"/>
      <c r="P11" s="30"/>
    </row>
    <row r="12" spans="1:16" x14ac:dyDescent="0.2">
      <c r="A12" s="36" t="s">
        <v>20</v>
      </c>
      <c r="B12" s="87">
        <f>SUM(C12,E12,G12,I12,K12)</f>
        <v>684936.01077406353</v>
      </c>
      <c r="C12" s="37">
        <v>101849.38236754318</v>
      </c>
      <c r="D12" s="91">
        <f t="shared" si="5"/>
        <v>14.869912045132597</v>
      </c>
      <c r="E12" s="37">
        <v>212642.61181762192</v>
      </c>
      <c r="F12" s="91">
        <f t="shared" si="6"/>
        <v>31.045617177772435</v>
      </c>
      <c r="G12" s="37">
        <v>224427.32367873925</v>
      </c>
      <c r="H12" s="91">
        <f t="shared" si="7"/>
        <v>32.766173795579569</v>
      </c>
      <c r="I12" s="37">
        <v>1110.0805317235963</v>
      </c>
      <c r="J12" s="91">
        <f t="shared" si="8"/>
        <v>0.1620706918985127</v>
      </c>
      <c r="K12" s="37">
        <v>144906.61237843556</v>
      </c>
      <c r="L12" s="91">
        <f t="shared" si="9"/>
        <v>21.156226289616882</v>
      </c>
      <c r="M12" s="30"/>
      <c r="N12" s="30"/>
      <c r="O12" s="30"/>
      <c r="P12" s="30"/>
    </row>
    <row r="13" spans="1:16" x14ac:dyDescent="0.2">
      <c r="A13" s="33" t="s">
        <v>19</v>
      </c>
      <c r="B13" s="87">
        <f>SUM(C13,E13,G13,I13,K13)</f>
        <v>823580.83156413096</v>
      </c>
      <c r="C13" s="37">
        <v>86678.207672484161</v>
      </c>
      <c r="D13" s="91">
        <f t="shared" si="5"/>
        <v>10.524553796118148</v>
      </c>
      <c r="E13" s="37">
        <v>236597.75451037619</v>
      </c>
      <c r="F13" s="91">
        <f t="shared" si="6"/>
        <v>28.727933609265005</v>
      </c>
      <c r="G13" s="37">
        <v>210966.87471835778</v>
      </c>
      <c r="H13" s="91">
        <f t="shared" si="7"/>
        <v>25.615806807656394</v>
      </c>
      <c r="I13" s="37">
        <v>0</v>
      </c>
      <c r="J13" s="91">
        <f t="shared" si="8"/>
        <v>0</v>
      </c>
      <c r="K13" s="37">
        <v>289337.9946629128</v>
      </c>
      <c r="L13" s="91">
        <f t="shared" si="9"/>
        <v>35.131705786960445</v>
      </c>
      <c r="M13" s="30"/>
      <c r="N13" s="30"/>
      <c r="O13" s="30"/>
      <c r="P13" s="30"/>
    </row>
    <row r="14" spans="1:16" x14ac:dyDescent="0.2">
      <c r="A14" s="33"/>
      <c r="B14" s="87"/>
      <c r="C14" s="87"/>
      <c r="D14" s="91"/>
      <c r="E14" s="87"/>
      <c r="F14" s="91"/>
      <c r="G14" s="87"/>
      <c r="H14" s="91"/>
      <c r="I14" s="87"/>
      <c r="J14" s="91"/>
      <c r="K14" s="87"/>
      <c r="L14" s="91"/>
      <c r="M14" s="30"/>
      <c r="N14" s="30"/>
      <c r="O14" s="30"/>
      <c r="P14" s="30"/>
    </row>
    <row r="15" spans="1:16" x14ac:dyDescent="0.2">
      <c r="A15" s="7" t="s">
        <v>18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</row>
    <row r="16" spans="1:16" x14ac:dyDescent="0.2">
      <c r="A16" s="95" t="s">
        <v>17</v>
      </c>
      <c r="B16" s="87">
        <f t="shared" ref="B16:B26" si="10">SUM(C16,E16,G16,I16,K16)</f>
        <v>129415.03737265812</v>
      </c>
      <c r="C16" s="37">
        <v>27005.266152007778</v>
      </c>
      <c r="D16" s="91">
        <f>IF(ISNUMBER(C16/$B16*100),C16/$B16*100,0)</f>
        <v>20.86717795726052</v>
      </c>
      <c r="E16" s="37">
        <v>30351.464962470131</v>
      </c>
      <c r="F16" s="91">
        <f>IF(ISNUMBER(E16/$B16*100),E16/$B16*100,0)</f>
        <v>23.452811650528158</v>
      </c>
      <c r="G16" s="37">
        <v>25540.612926678568</v>
      </c>
      <c r="H16" s="91">
        <f>IF(ISNUMBER(G16/$B16*100),G16/$B16*100,0)</f>
        <v>19.735429085518781</v>
      </c>
      <c r="I16" s="37">
        <v>0</v>
      </c>
      <c r="J16" s="91">
        <f>IF(ISNUMBER(I16/$B16*100),I16/$B16*100,0)</f>
        <v>0</v>
      </c>
      <c r="K16" s="37">
        <v>46517.693331501629</v>
      </c>
      <c r="L16" s="91">
        <f>IF(ISNUMBER(K16/$B16*100),K16/$B16*100,0)</f>
        <v>35.944581306692534</v>
      </c>
      <c r="M16" s="30"/>
      <c r="N16" s="30"/>
      <c r="O16" s="30"/>
      <c r="P16" s="30"/>
    </row>
    <row r="17" spans="1:16" x14ac:dyDescent="0.2">
      <c r="A17" s="95" t="s">
        <v>16</v>
      </c>
      <c r="B17" s="87">
        <f t="shared" si="10"/>
        <v>274555.52331656741</v>
      </c>
      <c r="C17" s="37">
        <v>77345.910993865808</v>
      </c>
      <c r="D17" s="91">
        <f t="shared" ref="D17:D26" si="11">IF(ISNUMBER(C17/$B17*100),C17/$B17*100,0)</f>
        <v>28.171318522222766</v>
      </c>
      <c r="E17" s="37">
        <v>63807.527954985038</v>
      </c>
      <c r="F17" s="91">
        <f t="shared" ref="F17:F26" si="12">IF(ISNUMBER(E17/$B17*100),E17/$B17*100,0)</f>
        <v>23.240300243901419</v>
      </c>
      <c r="G17" s="37">
        <v>75082.968984400766</v>
      </c>
      <c r="H17" s="91">
        <f t="shared" ref="H17:H26" si="13">IF(ISNUMBER(G17/$B17*100),G17/$B17*100,0)</f>
        <v>27.347098349148403</v>
      </c>
      <c r="I17" s="37">
        <v>0</v>
      </c>
      <c r="J17" s="91">
        <f t="shared" ref="J17:J26" si="14">IF(ISNUMBER(I17/$B17*100),I17/$B17*100,0)</f>
        <v>0</v>
      </c>
      <c r="K17" s="37">
        <v>58319.115383315788</v>
      </c>
      <c r="L17" s="91">
        <f t="shared" ref="L17:L26" si="15">IF(ISNUMBER(K17/$B17*100),K17/$B17*100,0)</f>
        <v>21.241282884727404</v>
      </c>
      <c r="M17" s="30"/>
      <c r="N17" s="30"/>
      <c r="O17" s="30"/>
      <c r="P17" s="30"/>
    </row>
    <row r="18" spans="1:16" x14ac:dyDescent="0.2">
      <c r="A18" s="95" t="s">
        <v>15</v>
      </c>
      <c r="B18" s="87">
        <f t="shared" si="10"/>
        <v>213834.39187479077</v>
      </c>
      <c r="C18" s="37">
        <v>40954.917455893788</v>
      </c>
      <c r="D18" s="91">
        <f t="shared" si="11"/>
        <v>19.15263353889053</v>
      </c>
      <c r="E18" s="37">
        <v>75681.266003340104</v>
      </c>
      <c r="F18" s="91">
        <f t="shared" si="12"/>
        <v>35.392466730821646</v>
      </c>
      <c r="G18" s="37">
        <v>61183.852309407579</v>
      </c>
      <c r="H18" s="91">
        <f t="shared" si="13"/>
        <v>28.612727715583446</v>
      </c>
      <c r="I18" s="37">
        <v>0</v>
      </c>
      <c r="J18" s="91">
        <f t="shared" si="14"/>
        <v>0</v>
      </c>
      <c r="K18" s="37">
        <v>36014.356106149287</v>
      </c>
      <c r="L18" s="91">
        <f t="shared" si="15"/>
        <v>16.842172014704371</v>
      </c>
      <c r="M18" s="30"/>
      <c r="N18" s="30"/>
      <c r="O18" s="30"/>
      <c r="P18" s="30"/>
    </row>
    <row r="19" spans="1:16" x14ac:dyDescent="0.2">
      <c r="A19" s="95" t="s">
        <v>14</v>
      </c>
      <c r="B19" s="87">
        <f t="shared" si="10"/>
        <v>208367.63230629388</v>
      </c>
      <c r="C19" s="37">
        <v>25468.592710708428</v>
      </c>
      <c r="D19" s="91">
        <f t="shared" si="11"/>
        <v>12.222912181134927</v>
      </c>
      <c r="E19" s="37">
        <v>60966.957412276781</v>
      </c>
      <c r="F19" s="91">
        <f t="shared" si="12"/>
        <v>29.259322447287435</v>
      </c>
      <c r="G19" s="37">
        <v>65326.704212090655</v>
      </c>
      <c r="H19" s="91">
        <f t="shared" si="13"/>
        <v>31.351656439644355</v>
      </c>
      <c r="I19" s="37">
        <v>285.3714232383723</v>
      </c>
      <c r="J19" s="91">
        <f t="shared" si="14"/>
        <v>0.13695573543729922</v>
      </c>
      <c r="K19" s="37">
        <v>56320.006547979676</v>
      </c>
      <c r="L19" s="91">
        <f t="shared" si="15"/>
        <v>27.029153196496008</v>
      </c>
      <c r="M19" s="30"/>
      <c r="N19" s="30"/>
      <c r="O19" s="30"/>
      <c r="P19" s="30"/>
    </row>
    <row r="20" spans="1:16" x14ac:dyDescent="0.2">
      <c r="A20" s="95" t="s">
        <v>13</v>
      </c>
      <c r="B20" s="87">
        <f t="shared" si="10"/>
        <v>200038.76018065339</v>
      </c>
      <c r="C20" s="37">
        <v>28656.396944590881</v>
      </c>
      <c r="D20" s="91">
        <f t="shared" si="11"/>
        <v>14.325422192534845</v>
      </c>
      <c r="E20" s="37">
        <v>58783.250206971847</v>
      </c>
      <c r="F20" s="91">
        <f t="shared" si="12"/>
        <v>29.385930083692362</v>
      </c>
      <c r="G20" s="37">
        <v>65490.685365554964</v>
      </c>
      <c r="H20" s="91">
        <f t="shared" si="13"/>
        <v>32.738997835424918</v>
      </c>
      <c r="I20" s="37">
        <v>0</v>
      </c>
      <c r="J20" s="91">
        <f t="shared" si="14"/>
        <v>0</v>
      </c>
      <c r="K20" s="37">
        <v>47108.427663535687</v>
      </c>
      <c r="L20" s="91">
        <f t="shared" si="15"/>
        <v>23.549649888347862</v>
      </c>
      <c r="M20" s="30"/>
      <c r="N20" s="30"/>
      <c r="O20" s="30"/>
      <c r="P20" s="30"/>
    </row>
    <row r="21" spans="1:16" x14ac:dyDescent="0.2">
      <c r="A21" s="95" t="s">
        <v>12</v>
      </c>
      <c r="B21" s="87">
        <f t="shared" si="10"/>
        <v>194993.03366581758</v>
      </c>
      <c r="C21" s="37">
        <v>18526.49674391111</v>
      </c>
      <c r="D21" s="91">
        <f t="shared" si="11"/>
        <v>9.5011069860383515</v>
      </c>
      <c r="E21" s="37">
        <v>61658.761243050321</v>
      </c>
      <c r="F21" s="91">
        <f t="shared" si="12"/>
        <v>31.621007214402425</v>
      </c>
      <c r="G21" s="37">
        <v>59759.938819036484</v>
      </c>
      <c r="H21" s="91">
        <f t="shared" si="13"/>
        <v>30.647217336725014</v>
      </c>
      <c r="I21" s="37">
        <v>166.75317466736189</v>
      </c>
      <c r="J21" s="91">
        <f t="shared" si="14"/>
        <v>8.5517503642282097E-2</v>
      </c>
      <c r="K21" s="37">
        <v>54881.083685152298</v>
      </c>
      <c r="L21" s="91">
        <f t="shared" si="15"/>
        <v>28.145150959191927</v>
      </c>
      <c r="M21" s="30"/>
      <c r="N21" s="30"/>
      <c r="O21" s="30"/>
      <c r="P21" s="30"/>
    </row>
    <row r="22" spans="1:16" x14ac:dyDescent="0.2">
      <c r="A22" s="95" t="s">
        <v>11</v>
      </c>
      <c r="B22" s="87">
        <f t="shared" si="10"/>
        <v>144242.57256981998</v>
      </c>
      <c r="C22" s="37">
        <v>9721.3735278722124</v>
      </c>
      <c r="D22" s="91">
        <f t="shared" si="11"/>
        <v>6.739600767427123</v>
      </c>
      <c r="E22" s="37">
        <v>58491.898172725792</v>
      </c>
      <c r="F22" s="91">
        <f t="shared" si="12"/>
        <v>40.551064176571764</v>
      </c>
      <c r="G22" s="37">
        <v>42299.062309624518</v>
      </c>
      <c r="H22" s="91">
        <f t="shared" si="13"/>
        <v>29.324950017200951</v>
      </c>
      <c r="I22" s="37">
        <v>0</v>
      </c>
      <c r="J22" s="91">
        <f t="shared" si="14"/>
        <v>0</v>
      </c>
      <c r="K22" s="37">
        <v>33730.23855959747</v>
      </c>
      <c r="L22" s="91">
        <f t="shared" si="15"/>
        <v>23.384385038800175</v>
      </c>
      <c r="M22" s="30"/>
      <c r="N22" s="30"/>
      <c r="O22" s="30"/>
      <c r="P22" s="30"/>
    </row>
    <row r="23" spans="1:16" x14ac:dyDescent="0.2">
      <c r="A23" s="95" t="s">
        <v>10</v>
      </c>
      <c r="B23" s="87">
        <f t="shared" si="10"/>
        <v>157046.10657791368</v>
      </c>
      <c r="C23" s="37">
        <v>6133.1512951667773</v>
      </c>
      <c r="D23" s="91">
        <f t="shared" si="11"/>
        <v>3.9053189084468003</v>
      </c>
      <c r="E23" s="37">
        <v>47719.331051426489</v>
      </c>
      <c r="F23" s="91">
        <f t="shared" si="12"/>
        <v>30.385554975698799</v>
      </c>
      <c r="G23" s="37">
        <v>47121.071195002442</v>
      </c>
      <c r="H23" s="91">
        <f t="shared" si="13"/>
        <v>30.004609615472859</v>
      </c>
      <c r="I23" s="37">
        <v>1110.0805317235963</v>
      </c>
      <c r="J23" s="91">
        <f t="shared" si="14"/>
        <v>0.70685008110841852</v>
      </c>
      <c r="K23" s="37">
        <v>54962.472504594378</v>
      </c>
      <c r="L23" s="91">
        <f t="shared" si="15"/>
        <v>34.997666419273123</v>
      </c>
      <c r="M23" s="30"/>
      <c r="N23" s="30"/>
      <c r="O23" s="30"/>
      <c r="P23" s="30"/>
    </row>
    <row r="24" spans="1:16" x14ac:dyDescent="0.2">
      <c r="A24" s="95" t="s">
        <v>9</v>
      </c>
      <c r="B24" s="87">
        <f t="shared" si="10"/>
        <v>107111.16707982321</v>
      </c>
      <c r="C24" s="37">
        <v>2475.8983261592712</v>
      </c>
      <c r="D24" s="91">
        <f t="shared" si="11"/>
        <v>2.3115221257127558</v>
      </c>
      <c r="E24" s="37">
        <v>33454.230079309433</v>
      </c>
      <c r="F24" s="91">
        <f t="shared" si="12"/>
        <v>31.233186035941614</v>
      </c>
      <c r="G24" s="37">
        <v>33349.686720605911</v>
      </c>
      <c r="H24" s="91">
        <f t="shared" si="13"/>
        <v>31.135583366160592</v>
      </c>
      <c r="I24" s="37">
        <v>0</v>
      </c>
      <c r="J24" s="91">
        <f t="shared" si="14"/>
        <v>0</v>
      </c>
      <c r="K24" s="37">
        <v>37831.351953748592</v>
      </c>
      <c r="L24" s="91">
        <f t="shared" si="15"/>
        <v>35.319708472185042</v>
      </c>
      <c r="M24" s="30"/>
      <c r="N24" s="30"/>
      <c r="O24" s="30"/>
      <c r="P24" s="30"/>
    </row>
    <row r="25" spans="1:16" x14ac:dyDescent="0.2">
      <c r="A25" s="95" t="s">
        <v>8</v>
      </c>
      <c r="B25" s="87">
        <f t="shared" si="10"/>
        <v>82794.914464654925</v>
      </c>
      <c r="C25" s="37">
        <v>4986.9373933021443</v>
      </c>
      <c r="D25" s="91">
        <f t="shared" si="11"/>
        <v>6.0232411924660703</v>
      </c>
      <c r="E25" s="37">
        <v>31683.809396668348</v>
      </c>
      <c r="F25" s="91">
        <f t="shared" si="12"/>
        <v>38.267820676587739</v>
      </c>
      <c r="G25" s="37">
        <v>18313.520137876469</v>
      </c>
      <c r="H25" s="91">
        <f t="shared" si="13"/>
        <v>22.119136490797988</v>
      </c>
      <c r="I25" s="37">
        <v>0</v>
      </c>
      <c r="J25" s="91">
        <f t="shared" si="14"/>
        <v>0</v>
      </c>
      <c r="K25" s="37">
        <v>27810.647536807955</v>
      </c>
      <c r="L25" s="91">
        <f t="shared" si="15"/>
        <v>33.589801640148195</v>
      </c>
      <c r="M25" s="30"/>
      <c r="N25" s="30"/>
      <c r="O25" s="30"/>
      <c r="P25" s="30"/>
    </row>
    <row r="26" spans="1:16" x14ac:dyDescent="0.2">
      <c r="A26" s="95" t="s">
        <v>7</v>
      </c>
      <c r="B26" s="87">
        <f t="shared" si="10"/>
        <v>124604.93208465255</v>
      </c>
      <c r="C26" s="37">
        <v>4045.4001097884016</v>
      </c>
      <c r="D26" s="91">
        <f t="shared" si="11"/>
        <v>3.2465810478834718</v>
      </c>
      <c r="E26" s="37">
        <v>38938.619913153743</v>
      </c>
      <c r="F26" s="91">
        <f t="shared" si="12"/>
        <v>31.249661840592395</v>
      </c>
      <c r="G26" s="37">
        <v>36218.335464408185</v>
      </c>
      <c r="H26" s="91">
        <f t="shared" si="13"/>
        <v>29.066534412781209</v>
      </c>
      <c r="I26" s="37">
        <v>361.29854511261749</v>
      </c>
      <c r="J26" s="91">
        <f t="shared" si="14"/>
        <v>0.28995525222642304</v>
      </c>
      <c r="K26" s="37">
        <v>45041.278052189606</v>
      </c>
      <c r="L26" s="91">
        <f t="shared" si="15"/>
        <v>36.147267446516501</v>
      </c>
      <c r="M26" s="30"/>
      <c r="N26" s="30"/>
      <c r="O26" s="30"/>
      <c r="P26" s="30"/>
    </row>
    <row r="27" spans="1:16" x14ac:dyDescent="0.2">
      <c r="A27" s="73"/>
      <c r="B27" s="64"/>
      <c r="C27" s="64"/>
      <c r="D27" s="74"/>
      <c r="E27" s="64"/>
      <c r="F27" s="74"/>
      <c r="G27" s="64"/>
      <c r="H27" s="71"/>
      <c r="I27" s="64"/>
      <c r="J27" s="74"/>
      <c r="K27" s="64"/>
      <c r="L27" s="74"/>
      <c r="M27" s="30"/>
      <c r="N27" s="30"/>
      <c r="O27" s="30"/>
      <c r="P27" s="30"/>
    </row>
    <row r="28" spans="1:16" x14ac:dyDescent="0.2">
      <c r="A28" s="1" t="str">
        <f>'C01'!$A$30</f>
        <v>Fuente: Instituto Nacional de Estadística (INE). Encuesta Telefónica de Hogares para medir Empleo 2020.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30"/>
      <c r="N28" s="30"/>
      <c r="O28" s="30"/>
      <c r="P28" s="30"/>
    </row>
    <row r="29" spans="1:16" x14ac:dyDescent="0.2">
      <c r="A29" s="40" t="s">
        <v>37</v>
      </c>
      <c r="B29" s="122"/>
      <c r="C29" s="122"/>
      <c r="D29" s="122"/>
      <c r="E29" s="122"/>
      <c r="F29" s="122"/>
      <c r="G29" s="122"/>
      <c r="H29" s="122"/>
      <c r="I29" s="122"/>
      <c r="J29" s="122"/>
      <c r="K29" s="122"/>
      <c r="L29" s="122"/>
      <c r="M29" s="30"/>
      <c r="N29" s="30"/>
      <c r="O29" s="30"/>
      <c r="P29" s="30"/>
    </row>
    <row r="30" spans="1:16" x14ac:dyDescent="0.2">
      <c r="A30" s="122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</row>
    <row r="31" spans="1:16" x14ac:dyDescent="0.2">
      <c r="A31" s="143" t="str">
        <f>A1</f>
        <v>Cuadro No. 6.  Población con problemas de empleo y según dominio, rama de actividad  y ocupación</v>
      </c>
      <c r="B31" s="143"/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30"/>
      <c r="N31" s="30"/>
      <c r="O31" s="30"/>
      <c r="P31" s="30"/>
    </row>
    <row r="32" spans="1:16" ht="21.75" customHeight="1" x14ac:dyDescent="0.35">
      <c r="A32" s="130" t="str">
        <f>A2</f>
        <v>MUJERES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30"/>
      <c r="N32" s="30"/>
      <c r="O32" s="30"/>
      <c r="P32" s="30"/>
    </row>
    <row r="33" spans="1:16" x14ac:dyDescent="0.2">
      <c r="A33" s="41" t="s">
        <v>6</v>
      </c>
      <c r="C33" s="46"/>
      <c r="M33" s="30"/>
      <c r="N33" s="30"/>
      <c r="O33" s="30"/>
      <c r="P33" s="30"/>
    </row>
    <row r="34" spans="1:16" x14ac:dyDescent="0.2">
      <c r="A34" s="144" t="str">
        <f>A3</f>
        <v>Categorías</v>
      </c>
      <c r="B34" s="144" t="s">
        <v>25</v>
      </c>
      <c r="C34" s="146" t="s">
        <v>41</v>
      </c>
      <c r="D34" s="146"/>
      <c r="E34" s="146" t="s">
        <v>31</v>
      </c>
      <c r="F34" s="146"/>
      <c r="G34" s="146" t="s">
        <v>30</v>
      </c>
      <c r="H34" s="146"/>
      <c r="I34" s="146" t="s">
        <v>40</v>
      </c>
      <c r="J34" s="146"/>
      <c r="K34" s="146" t="s">
        <v>39</v>
      </c>
      <c r="L34" s="146"/>
      <c r="M34" s="30"/>
      <c r="N34" s="30"/>
      <c r="O34" s="30"/>
      <c r="P34" s="30"/>
    </row>
    <row r="35" spans="1:16" x14ac:dyDescent="0.2">
      <c r="A35" s="145"/>
      <c r="B35" s="145"/>
      <c r="C35" s="42" t="s">
        <v>27</v>
      </c>
      <c r="D35" s="42" t="s">
        <v>38</v>
      </c>
      <c r="E35" s="42" t="s">
        <v>27</v>
      </c>
      <c r="F35" s="42" t="s">
        <v>38</v>
      </c>
      <c r="G35" s="42" t="s">
        <v>27</v>
      </c>
      <c r="H35" s="42" t="s">
        <v>38</v>
      </c>
      <c r="I35" s="42" t="s">
        <v>27</v>
      </c>
      <c r="J35" s="42" t="s">
        <v>38</v>
      </c>
      <c r="K35" s="42" t="s">
        <v>27</v>
      </c>
      <c r="L35" s="42" t="s">
        <v>38</v>
      </c>
      <c r="M35" s="30"/>
      <c r="N35" s="30"/>
      <c r="O35" s="30"/>
      <c r="P35" s="30"/>
    </row>
    <row r="37" spans="1:16" x14ac:dyDescent="0.2">
      <c r="A37" s="7" t="str">
        <f t="shared" ref="A37:H37" si="16">A6</f>
        <v>Total Nacional/2</v>
      </c>
      <c r="B37" s="44">
        <f t="shared" si="16"/>
        <v>1837004.0714936457</v>
      </c>
      <c r="C37" s="44">
        <f t="shared" si="16"/>
        <v>245320.34165326649</v>
      </c>
      <c r="D37" s="45">
        <f t="shared" si="16"/>
        <v>13.354371144849967</v>
      </c>
      <c r="E37" s="44">
        <f t="shared" si="16"/>
        <v>561537.11639637803</v>
      </c>
      <c r="F37" s="45">
        <f t="shared" si="16"/>
        <v>30.56809318554199</v>
      </c>
      <c r="G37" s="44">
        <f t="shared" si="16"/>
        <v>529686.43844468659</v>
      </c>
      <c r="H37" s="45">
        <f t="shared" si="16"/>
        <v>28.834255005978566</v>
      </c>
      <c r="I37" s="117"/>
      <c r="J37" s="114"/>
      <c r="K37" s="117"/>
      <c r="L37" s="114"/>
      <c r="M37" s="30"/>
      <c r="N37" s="30"/>
      <c r="O37" s="30"/>
      <c r="P37" s="30"/>
    </row>
    <row r="38" spans="1:16" x14ac:dyDescent="0.2">
      <c r="A38" s="47"/>
      <c r="B38" s="18"/>
      <c r="C38" s="18"/>
      <c r="D38" s="21"/>
      <c r="E38" s="18"/>
      <c r="F38" s="21"/>
      <c r="G38" s="18"/>
      <c r="H38" s="21"/>
      <c r="I38" s="111"/>
      <c r="J38" s="112"/>
      <c r="K38" s="111"/>
      <c r="L38" s="112"/>
      <c r="M38" s="30"/>
      <c r="N38" s="30"/>
      <c r="O38" s="30"/>
      <c r="P38" s="30"/>
    </row>
    <row r="39" spans="1:16" x14ac:dyDescent="0.2">
      <c r="A39" s="7" t="s">
        <v>5</v>
      </c>
      <c r="B39" s="79"/>
      <c r="C39" s="79"/>
      <c r="D39" s="88"/>
      <c r="E39" s="79"/>
      <c r="F39" s="88"/>
      <c r="G39" s="79"/>
      <c r="H39" s="88"/>
      <c r="I39" s="113"/>
      <c r="J39" s="114"/>
      <c r="K39" s="113"/>
      <c r="L39" s="114"/>
      <c r="M39" s="30"/>
      <c r="N39" s="30"/>
      <c r="O39" s="30"/>
      <c r="P39" s="30"/>
    </row>
    <row r="40" spans="1:16" x14ac:dyDescent="0.2">
      <c r="A40" s="96" t="s">
        <v>50</v>
      </c>
      <c r="B40" s="87">
        <f t="shared" ref="B40:B63" si="17">SUM(C40,E40,G40,I40,K40)</f>
        <v>90513.636751269383</v>
      </c>
      <c r="C40" s="37">
        <v>0</v>
      </c>
      <c r="D40" s="91">
        <f>IF(ISNUMBER(C40/$B40*100),C40/$B40*100,0)</f>
        <v>0</v>
      </c>
      <c r="E40" s="37">
        <v>41387.775720009209</v>
      </c>
      <c r="F40" s="91">
        <f>IF(ISNUMBER(E40/$B40*100),E40/$B40*100,0)</f>
        <v>45.725458843005526</v>
      </c>
      <c r="G40" s="37">
        <v>49125.861031260174</v>
      </c>
      <c r="H40" s="91">
        <f>IF(ISNUMBER(G40/$B40*100),G40/$B40*100,0)</f>
        <v>54.274541156994474</v>
      </c>
      <c r="I40" s="118"/>
      <c r="J40" s="112"/>
      <c r="K40" s="118"/>
      <c r="L40" s="112"/>
      <c r="M40" s="30"/>
      <c r="N40" s="30"/>
      <c r="O40" s="30"/>
      <c r="P40" s="30"/>
    </row>
    <row r="41" spans="1:16" x14ac:dyDescent="0.2">
      <c r="A41" s="96" t="s">
        <v>51</v>
      </c>
      <c r="B41" s="87">
        <f t="shared" si="17"/>
        <v>0</v>
      </c>
      <c r="C41" s="37">
        <v>0</v>
      </c>
      <c r="D41" s="91">
        <f t="shared" ref="D41:D63" si="18">IF(ISNUMBER(C41/$B41*100),C41/$B41*100,0)</f>
        <v>0</v>
      </c>
      <c r="E41" s="37">
        <v>0</v>
      </c>
      <c r="F41" s="91">
        <f t="shared" ref="F41:F63" si="19">IF(ISNUMBER(E41/$B41*100),E41/$B41*100,0)</f>
        <v>0</v>
      </c>
      <c r="G41" s="37">
        <v>0</v>
      </c>
      <c r="H41" s="91">
        <f t="shared" ref="H41:H63" si="20">IF(ISNUMBER(G41/$B41*100),G41/$B41*100,0)</f>
        <v>0</v>
      </c>
      <c r="I41" s="118"/>
      <c r="J41" s="112"/>
      <c r="K41" s="118"/>
      <c r="L41" s="112"/>
      <c r="M41" s="30"/>
      <c r="N41" s="30"/>
      <c r="O41" s="30"/>
      <c r="P41" s="30"/>
    </row>
    <row r="42" spans="1:16" x14ac:dyDescent="0.2">
      <c r="A42" s="96" t="s">
        <v>4</v>
      </c>
      <c r="B42" s="87">
        <f t="shared" si="17"/>
        <v>208059.71829817269</v>
      </c>
      <c r="C42" s="37">
        <v>0</v>
      </c>
      <c r="D42" s="91">
        <f t="shared" si="18"/>
        <v>0</v>
      </c>
      <c r="E42" s="37">
        <v>109132.56034902041</v>
      </c>
      <c r="F42" s="91">
        <f t="shared" si="19"/>
        <v>52.452517595271054</v>
      </c>
      <c r="G42" s="37">
        <v>98927.157949152272</v>
      </c>
      <c r="H42" s="91">
        <f t="shared" si="20"/>
        <v>47.547482404728946</v>
      </c>
      <c r="I42" s="118"/>
      <c r="J42" s="112"/>
      <c r="K42" s="118"/>
      <c r="L42" s="112"/>
      <c r="M42" s="30"/>
      <c r="N42" s="30"/>
      <c r="O42" s="30"/>
      <c r="P42" s="30"/>
    </row>
    <row r="43" spans="1:16" x14ac:dyDescent="0.2">
      <c r="A43" s="96" t="s">
        <v>52</v>
      </c>
      <c r="B43" s="87">
        <f t="shared" si="17"/>
        <v>1416.4335353760489</v>
      </c>
      <c r="C43" s="37">
        <v>0</v>
      </c>
      <c r="D43" s="91">
        <f t="shared" si="18"/>
        <v>0</v>
      </c>
      <c r="E43" s="37">
        <v>0</v>
      </c>
      <c r="F43" s="91">
        <f t="shared" si="19"/>
        <v>0</v>
      </c>
      <c r="G43" s="37">
        <v>1416.4335353760489</v>
      </c>
      <c r="H43" s="91">
        <f t="shared" si="20"/>
        <v>100</v>
      </c>
      <c r="I43" s="118"/>
      <c r="J43" s="112"/>
      <c r="K43" s="118"/>
      <c r="L43" s="112"/>
      <c r="M43" s="30"/>
      <c r="N43" s="30"/>
      <c r="O43" s="30"/>
      <c r="P43" s="30"/>
    </row>
    <row r="44" spans="1:16" x14ac:dyDescent="0.2">
      <c r="A44" s="96" t="s">
        <v>53</v>
      </c>
      <c r="B44" s="87">
        <f t="shared" si="17"/>
        <v>700.57247558059498</v>
      </c>
      <c r="C44" s="37">
        <v>0</v>
      </c>
      <c r="D44" s="91">
        <f t="shared" si="18"/>
        <v>0</v>
      </c>
      <c r="E44" s="37">
        <v>700.57247558059498</v>
      </c>
      <c r="F44" s="91">
        <f t="shared" si="19"/>
        <v>100</v>
      </c>
      <c r="G44" s="37">
        <v>0</v>
      </c>
      <c r="H44" s="91">
        <f t="shared" si="20"/>
        <v>0</v>
      </c>
      <c r="I44" s="118"/>
      <c r="J44" s="112"/>
      <c r="K44" s="118"/>
      <c r="L44" s="112"/>
      <c r="M44" s="30"/>
      <c r="N44" s="30"/>
      <c r="O44" s="30"/>
      <c r="P44" s="30"/>
    </row>
    <row r="45" spans="1:16" x14ac:dyDescent="0.2">
      <c r="A45" s="96" t="s">
        <v>54</v>
      </c>
      <c r="B45" s="87">
        <f t="shared" si="17"/>
        <v>5786.6242390219013</v>
      </c>
      <c r="C45" s="37">
        <v>0</v>
      </c>
      <c r="D45" s="91">
        <f t="shared" si="18"/>
        <v>0</v>
      </c>
      <c r="E45" s="37">
        <v>1737.1399892665327</v>
      </c>
      <c r="F45" s="91">
        <f t="shared" si="19"/>
        <v>30.019920380386701</v>
      </c>
      <c r="G45" s="37">
        <v>4049.4842497553691</v>
      </c>
      <c r="H45" s="91">
        <f t="shared" si="20"/>
        <v>69.980079619613306</v>
      </c>
      <c r="I45" s="118"/>
      <c r="J45" s="112"/>
      <c r="K45" s="118"/>
      <c r="L45" s="112"/>
      <c r="M45" s="30"/>
      <c r="N45" s="30"/>
      <c r="O45" s="30"/>
      <c r="P45" s="30"/>
    </row>
    <row r="46" spans="1:16" x14ac:dyDescent="0.2">
      <c r="A46" s="96" t="s">
        <v>55</v>
      </c>
      <c r="B46" s="87">
        <f t="shared" si="17"/>
        <v>285173.06058664445</v>
      </c>
      <c r="C46" s="37">
        <v>0</v>
      </c>
      <c r="D46" s="91">
        <f t="shared" si="18"/>
        <v>0</v>
      </c>
      <c r="E46" s="37">
        <v>111836.82311655814</v>
      </c>
      <c r="F46" s="91">
        <f t="shared" si="19"/>
        <v>39.217176715953727</v>
      </c>
      <c r="G46" s="37">
        <v>173336.23747008631</v>
      </c>
      <c r="H46" s="91">
        <f t="shared" si="20"/>
        <v>60.782823284046273</v>
      </c>
      <c r="I46" s="118"/>
      <c r="J46" s="112"/>
      <c r="K46" s="118"/>
      <c r="L46" s="112"/>
      <c r="M46" s="30"/>
      <c r="N46" s="30"/>
      <c r="O46" s="30"/>
      <c r="P46" s="30"/>
    </row>
    <row r="47" spans="1:16" x14ac:dyDescent="0.2">
      <c r="A47" s="96" t="s">
        <v>56</v>
      </c>
      <c r="B47" s="87">
        <f t="shared" si="17"/>
        <v>1533.3955976892305</v>
      </c>
      <c r="C47" s="37">
        <v>0</v>
      </c>
      <c r="D47" s="91">
        <f t="shared" si="18"/>
        <v>0</v>
      </c>
      <c r="E47" s="37">
        <v>142.68571161918615</v>
      </c>
      <c r="F47" s="91">
        <f t="shared" si="19"/>
        <v>9.3052120297076719</v>
      </c>
      <c r="G47" s="37">
        <v>1390.7098860700444</v>
      </c>
      <c r="H47" s="91">
        <f t="shared" si="20"/>
        <v>90.694787970292325</v>
      </c>
      <c r="I47" s="118"/>
      <c r="J47" s="112"/>
      <c r="K47" s="118"/>
      <c r="L47" s="112"/>
      <c r="M47" s="30"/>
      <c r="N47" s="30"/>
      <c r="O47" s="30"/>
      <c r="P47" s="30"/>
    </row>
    <row r="48" spans="1:16" x14ac:dyDescent="0.2">
      <c r="A48" s="96" t="s">
        <v>57</v>
      </c>
      <c r="B48" s="87">
        <f t="shared" si="17"/>
        <v>125958.12433401975</v>
      </c>
      <c r="C48" s="37">
        <v>0</v>
      </c>
      <c r="D48" s="91">
        <f t="shared" si="18"/>
        <v>0</v>
      </c>
      <c r="E48" s="37">
        <v>70963.981527204509</v>
      </c>
      <c r="F48" s="91">
        <f t="shared" si="19"/>
        <v>56.339344446746424</v>
      </c>
      <c r="G48" s="37">
        <v>54994.142806815253</v>
      </c>
      <c r="H48" s="91">
        <f t="shared" si="20"/>
        <v>43.660655553253584</v>
      </c>
      <c r="I48" s="118"/>
      <c r="J48" s="112"/>
      <c r="K48" s="118"/>
      <c r="L48" s="112"/>
      <c r="M48" s="30"/>
      <c r="N48" s="30"/>
      <c r="O48" s="30"/>
      <c r="P48" s="30"/>
    </row>
    <row r="49" spans="1:16" x14ac:dyDescent="0.2">
      <c r="A49" s="96" t="s">
        <v>58</v>
      </c>
      <c r="B49" s="87">
        <f t="shared" si="17"/>
        <v>2132.6189014026841</v>
      </c>
      <c r="C49" s="37">
        <v>0</v>
      </c>
      <c r="D49" s="91">
        <f t="shared" si="18"/>
        <v>0</v>
      </c>
      <c r="E49" s="37">
        <v>1202.411216239183</v>
      </c>
      <c r="F49" s="91">
        <f t="shared" si="19"/>
        <v>56.381907496380293</v>
      </c>
      <c r="G49" s="37">
        <v>930.20768516350131</v>
      </c>
      <c r="H49" s="91">
        <f t="shared" si="20"/>
        <v>43.618092503619714</v>
      </c>
      <c r="I49" s="118"/>
      <c r="J49" s="112"/>
      <c r="K49" s="118"/>
      <c r="L49" s="112"/>
      <c r="M49" s="30"/>
      <c r="N49" s="30"/>
      <c r="O49" s="30"/>
      <c r="P49" s="30"/>
    </row>
    <row r="50" spans="1:16" x14ac:dyDescent="0.2">
      <c r="A50" s="96" t="s">
        <v>59</v>
      </c>
      <c r="B50" s="87">
        <f t="shared" si="17"/>
        <v>4381.7257142067338</v>
      </c>
      <c r="C50" s="37">
        <v>0</v>
      </c>
      <c r="D50" s="91">
        <f t="shared" si="18"/>
        <v>0</v>
      </c>
      <c r="E50" s="37">
        <v>317.59650677723192</v>
      </c>
      <c r="F50" s="91">
        <f t="shared" si="19"/>
        <v>7.2482060149839729</v>
      </c>
      <c r="G50" s="37">
        <v>4064.1292074295015</v>
      </c>
      <c r="H50" s="91">
        <f t="shared" si="20"/>
        <v>92.751793985016022</v>
      </c>
      <c r="I50" s="118"/>
      <c r="J50" s="112"/>
      <c r="K50" s="118"/>
      <c r="L50" s="112"/>
      <c r="M50" s="30"/>
      <c r="N50" s="30"/>
      <c r="O50" s="30"/>
      <c r="P50" s="30"/>
    </row>
    <row r="51" spans="1:16" x14ac:dyDescent="0.2">
      <c r="A51" s="96" t="s">
        <v>60</v>
      </c>
      <c r="B51" s="87">
        <f t="shared" si="17"/>
        <v>1636.8427644212427</v>
      </c>
      <c r="C51" s="37">
        <v>0</v>
      </c>
      <c r="D51" s="91">
        <f t="shared" si="18"/>
        <v>0</v>
      </c>
      <c r="E51" s="37">
        <v>197.07193369779134</v>
      </c>
      <c r="F51" s="91">
        <f t="shared" si="19"/>
        <v>12.039759589704532</v>
      </c>
      <c r="G51" s="37">
        <v>1439.7708307234514</v>
      </c>
      <c r="H51" s="91">
        <f t="shared" si="20"/>
        <v>87.960240410295469</v>
      </c>
      <c r="I51" s="118"/>
      <c r="J51" s="112"/>
      <c r="K51" s="118"/>
      <c r="L51" s="112"/>
      <c r="M51" s="30"/>
      <c r="N51" s="30"/>
      <c r="O51" s="30"/>
      <c r="P51" s="30"/>
    </row>
    <row r="52" spans="1:16" x14ac:dyDescent="0.2">
      <c r="A52" s="96" t="s">
        <v>61</v>
      </c>
      <c r="B52" s="87">
        <f t="shared" si="17"/>
        <v>13005.768557421652</v>
      </c>
      <c r="C52" s="37">
        <v>0</v>
      </c>
      <c r="D52" s="91">
        <f t="shared" si="18"/>
        <v>0</v>
      </c>
      <c r="E52" s="37">
        <v>10400.296371098222</v>
      </c>
      <c r="F52" s="91">
        <f t="shared" si="19"/>
        <v>79.966795696693865</v>
      </c>
      <c r="G52" s="37">
        <v>2605.4721863234308</v>
      </c>
      <c r="H52" s="91">
        <f t="shared" si="20"/>
        <v>20.033204303306139</v>
      </c>
      <c r="I52" s="118"/>
      <c r="J52" s="112"/>
      <c r="K52" s="118"/>
      <c r="L52" s="112"/>
      <c r="M52" s="30"/>
      <c r="N52" s="30"/>
      <c r="O52" s="30"/>
      <c r="P52" s="30"/>
    </row>
    <row r="53" spans="1:16" x14ac:dyDescent="0.2">
      <c r="A53" s="96" t="s">
        <v>62</v>
      </c>
      <c r="B53" s="87">
        <f t="shared" si="17"/>
        <v>28754.085501088768</v>
      </c>
      <c r="C53" s="37">
        <v>0</v>
      </c>
      <c r="D53" s="91">
        <f t="shared" si="18"/>
        <v>0</v>
      </c>
      <c r="E53" s="37">
        <v>15871.468983528266</v>
      </c>
      <c r="F53" s="91">
        <f t="shared" si="19"/>
        <v>55.197265734385105</v>
      </c>
      <c r="G53" s="37">
        <v>12882.616517560502</v>
      </c>
      <c r="H53" s="91">
        <f t="shared" si="20"/>
        <v>44.802734265614895</v>
      </c>
      <c r="I53" s="118"/>
      <c r="J53" s="112"/>
      <c r="K53" s="118"/>
      <c r="L53" s="112"/>
      <c r="M53" s="30"/>
      <c r="N53" s="30"/>
      <c r="O53" s="30"/>
      <c r="P53" s="30"/>
    </row>
    <row r="54" spans="1:16" x14ac:dyDescent="0.2">
      <c r="A54" s="96" t="s">
        <v>63</v>
      </c>
      <c r="B54" s="87">
        <f t="shared" si="17"/>
        <v>18706.118683530283</v>
      </c>
      <c r="C54" s="37">
        <v>0</v>
      </c>
      <c r="D54" s="91">
        <f t="shared" si="18"/>
        <v>0</v>
      </c>
      <c r="E54" s="37">
        <v>12009.278207265317</v>
      </c>
      <c r="F54" s="91">
        <f t="shared" si="19"/>
        <v>64.199732774275788</v>
      </c>
      <c r="G54" s="37">
        <v>6696.8404762649661</v>
      </c>
      <c r="H54" s="91">
        <f t="shared" si="20"/>
        <v>35.800267225724212</v>
      </c>
      <c r="I54" s="118"/>
      <c r="J54" s="112"/>
      <c r="K54" s="118"/>
      <c r="L54" s="112"/>
      <c r="M54" s="30"/>
      <c r="N54" s="30"/>
      <c r="O54" s="30"/>
      <c r="P54" s="30"/>
    </row>
    <row r="55" spans="1:16" x14ac:dyDescent="0.2">
      <c r="A55" s="96" t="s">
        <v>64</v>
      </c>
      <c r="B55" s="87">
        <f t="shared" si="17"/>
        <v>36666.996051144124</v>
      </c>
      <c r="C55" s="37">
        <v>0</v>
      </c>
      <c r="D55" s="91">
        <f t="shared" si="18"/>
        <v>0</v>
      </c>
      <c r="E55" s="37">
        <v>30685.839506931407</v>
      </c>
      <c r="F55" s="91">
        <f t="shared" si="19"/>
        <v>83.687901414476286</v>
      </c>
      <c r="G55" s="37">
        <v>5981.1565442127167</v>
      </c>
      <c r="H55" s="91">
        <f t="shared" si="20"/>
        <v>16.312098585523714</v>
      </c>
      <c r="I55" s="118"/>
      <c r="J55" s="112"/>
      <c r="K55" s="118"/>
      <c r="L55" s="112"/>
      <c r="M55" s="30"/>
      <c r="N55" s="30"/>
      <c r="O55" s="30"/>
      <c r="P55" s="30"/>
    </row>
    <row r="56" spans="1:16" x14ac:dyDescent="0.2">
      <c r="A56" s="96" t="s">
        <v>65</v>
      </c>
      <c r="B56" s="87">
        <f t="shared" si="17"/>
        <v>27889.659069893609</v>
      </c>
      <c r="C56" s="37">
        <v>0</v>
      </c>
      <c r="D56" s="91">
        <f t="shared" si="18"/>
        <v>0</v>
      </c>
      <c r="E56" s="37">
        <v>14662.447552920432</v>
      </c>
      <c r="F56" s="91">
        <f t="shared" si="19"/>
        <v>52.573061277569664</v>
      </c>
      <c r="G56" s="37">
        <v>13227.211516973177</v>
      </c>
      <c r="H56" s="91">
        <f t="shared" si="20"/>
        <v>47.426938722430343</v>
      </c>
      <c r="I56" s="118"/>
      <c r="J56" s="112"/>
      <c r="K56" s="118"/>
      <c r="L56" s="112"/>
      <c r="M56" s="30"/>
      <c r="N56" s="30"/>
      <c r="O56" s="30"/>
      <c r="P56" s="30"/>
    </row>
    <row r="57" spans="1:16" x14ac:dyDescent="0.2">
      <c r="A57" s="96" t="s">
        <v>66</v>
      </c>
      <c r="B57" s="87">
        <f t="shared" si="17"/>
        <v>3793.6701756076041</v>
      </c>
      <c r="C57" s="37">
        <v>0</v>
      </c>
      <c r="D57" s="91">
        <f t="shared" si="18"/>
        <v>0</v>
      </c>
      <c r="E57" s="37">
        <v>3793.6701756076041</v>
      </c>
      <c r="F57" s="91">
        <f t="shared" si="19"/>
        <v>100</v>
      </c>
      <c r="G57" s="37">
        <v>0</v>
      </c>
      <c r="H57" s="91">
        <f t="shared" si="20"/>
        <v>0</v>
      </c>
      <c r="I57" s="118"/>
      <c r="J57" s="112"/>
      <c r="K57" s="118"/>
      <c r="L57" s="112"/>
      <c r="M57" s="30"/>
      <c r="N57" s="30"/>
      <c r="O57" s="30"/>
      <c r="P57" s="30"/>
    </row>
    <row r="58" spans="1:16" x14ac:dyDescent="0.2">
      <c r="A58" s="96" t="s">
        <v>67</v>
      </c>
      <c r="B58" s="87">
        <f t="shared" si="17"/>
        <v>152777.31932129641</v>
      </c>
      <c r="C58" s="37">
        <v>0</v>
      </c>
      <c r="D58" s="91">
        <f t="shared" si="18"/>
        <v>0</v>
      </c>
      <c r="E58" s="37">
        <v>116431.08469038027</v>
      </c>
      <c r="F58" s="91">
        <f t="shared" si="19"/>
        <v>76.209665942312654</v>
      </c>
      <c r="G58" s="37">
        <v>36346.234630916137</v>
      </c>
      <c r="H58" s="91">
        <f t="shared" si="20"/>
        <v>23.79033405768735</v>
      </c>
      <c r="I58" s="118"/>
      <c r="J58" s="112"/>
      <c r="K58" s="118"/>
      <c r="L58" s="112"/>
      <c r="M58" s="30"/>
      <c r="N58" s="30"/>
      <c r="O58" s="30"/>
      <c r="P58" s="30"/>
    </row>
    <row r="59" spans="1:16" x14ac:dyDescent="0.2">
      <c r="A59" s="96" t="s">
        <v>82</v>
      </c>
      <c r="B59" s="87">
        <f t="shared" si="17"/>
        <v>79050.04390678498</v>
      </c>
      <c r="C59" s="37">
        <v>0</v>
      </c>
      <c r="D59" s="91">
        <f t="shared" si="18"/>
        <v>0</v>
      </c>
      <c r="E59" s="37">
        <v>18129.698629786766</v>
      </c>
      <c r="F59" s="91">
        <f t="shared" si="19"/>
        <v>22.934457381409079</v>
      </c>
      <c r="G59" s="37">
        <v>60920.34527699821</v>
      </c>
      <c r="H59" s="91">
        <f t="shared" si="20"/>
        <v>77.065542618590925</v>
      </c>
      <c r="I59" s="118"/>
      <c r="J59" s="112"/>
      <c r="K59" s="118"/>
      <c r="L59" s="112"/>
      <c r="M59" s="30"/>
      <c r="N59" s="30"/>
      <c r="O59" s="30"/>
      <c r="P59" s="30"/>
    </row>
    <row r="60" spans="1:16" x14ac:dyDescent="0.2">
      <c r="A60" s="96" t="s">
        <v>68</v>
      </c>
      <c r="B60" s="87">
        <f t="shared" si="17"/>
        <v>0</v>
      </c>
      <c r="C60" s="37">
        <v>0</v>
      </c>
      <c r="D60" s="91">
        <f t="shared" si="18"/>
        <v>0</v>
      </c>
      <c r="E60" s="37">
        <v>0</v>
      </c>
      <c r="F60" s="91">
        <f t="shared" si="19"/>
        <v>0</v>
      </c>
      <c r="G60" s="37">
        <v>0</v>
      </c>
      <c r="H60" s="91">
        <f t="shared" si="20"/>
        <v>0</v>
      </c>
      <c r="I60" s="118"/>
      <c r="J60" s="112"/>
      <c r="K60" s="118"/>
      <c r="L60" s="112"/>
      <c r="M60" s="30"/>
      <c r="N60" s="30"/>
      <c r="O60" s="30"/>
      <c r="P60" s="30"/>
    </row>
    <row r="61" spans="1:16" x14ac:dyDescent="0.2">
      <c r="A61" s="96" t="s">
        <v>85</v>
      </c>
      <c r="B61" s="87">
        <f t="shared" si="17"/>
        <v>0</v>
      </c>
      <c r="C61" s="37">
        <v>0</v>
      </c>
      <c r="D61" s="91">
        <f t="shared" si="18"/>
        <v>0</v>
      </c>
      <c r="E61" s="37">
        <v>0</v>
      </c>
      <c r="F61" s="91">
        <f t="shared" si="19"/>
        <v>0</v>
      </c>
      <c r="G61" s="37">
        <v>0</v>
      </c>
      <c r="H61" s="91">
        <f t="shared" si="20"/>
        <v>0</v>
      </c>
      <c r="I61" s="118"/>
      <c r="J61" s="112"/>
      <c r="K61" s="118"/>
      <c r="L61" s="112"/>
      <c r="M61" s="30"/>
      <c r="N61" s="30"/>
      <c r="O61" s="30"/>
      <c r="P61" s="30"/>
    </row>
    <row r="62" spans="1:16" x14ac:dyDescent="0.2">
      <c r="A62" s="98" t="s">
        <v>83</v>
      </c>
      <c r="B62" s="87">
        <f t="shared" si="17"/>
        <v>55426.787691241087</v>
      </c>
      <c r="C62" s="37">
        <v>55426.787691241087</v>
      </c>
      <c r="D62" s="91">
        <f t="shared" si="18"/>
        <v>100</v>
      </c>
      <c r="E62" s="37">
        <v>0</v>
      </c>
      <c r="F62" s="91">
        <f t="shared" si="19"/>
        <v>0</v>
      </c>
      <c r="G62" s="37">
        <v>0</v>
      </c>
      <c r="H62" s="91">
        <f t="shared" si="20"/>
        <v>0</v>
      </c>
      <c r="I62" s="118"/>
      <c r="J62" s="112"/>
      <c r="K62" s="118"/>
      <c r="L62" s="112"/>
      <c r="M62" s="30"/>
      <c r="N62" s="30"/>
      <c r="O62" s="30"/>
      <c r="P62" s="30"/>
    </row>
    <row r="63" spans="1:16" x14ac:dyDescent="0.2">
      <c r="A63" s="97" t="s">
        <v>71</v>
      </c>
      <c r="B63" s="87">
        <f t="shared" si="17"/>
        <v>3287.1403764924853</v>
      </c>
      <c r="C63" s="37">
        <v>0</v>
      </c>
      <c r="D63" s="91">
        <f t="shared" si="18"/>
        <v>0</v>
      </c>
      <c r="E63" s="37">
        <v>1934.7137328869817</v>
      </c>
      <c r="F63" s="91">
        <f t="shared" si="19"/>
        <v>58.857046286273942</v>
      </c>
      <c r="G63" s="37">
        <v>1352.4266436055036</v>
      </c>
      <c r="H63" s="91">
        <f t="shared" si="20"/>
        <v>41.142953713726058</v>
      </c>
      <c r="I63" s="118"/>
      <c r="J63" s="112"/>
      <c r="K63" s="118"/>
      <c r="L63" s="112"/>
      <c r="M63" s="30"/>
      <c r="N63" s="30"/>
      <c r="O63" s="30"/>
      <c r="P63" s="30"/>
    </row>
    <row r="64" spans="1:16" x14ac:dyDescent="0.2">
      <c r="A64" s="5"/>
      <c r="B64" s="30"/>
      <c r="C64" s="30"/>
      <c r="D64" s="30"/>
      <c r="E64" s="30"/>
      <c r="F64" s="30"/>
      <c r="G64" s="30"/>
      <c r="H64" s="30"/>
      <c r="I64" s="118"/>
      <c r="J64" s="112"/>
      <c r="K64" s="118"/>
      <c r="L64" s="112"/>
      <c r="M64" s="30"/>
      <c r="N64" s="30"/>
      <c r="O64" s="30"/>
      <c r="P64" s="30"/>
    </row>
    <row r="65" spans="1:16" x14ac:dyDescent="0.2">
      <c r="A65" s="7" t="s">
        <v>3</v>
      </c>
      <c r="B65" s="87"/>
      <c r="C65" s="37"/>
      <c r="D65" s="91"/>
      <c r="E65" s="37"/>
      <c r="F65" s="91"/>
      <c r="G65" s="37"/>
      <c r="H65" s="91"/>
      <c r="I65" s="118"/>
      <c r="J65" s="112"/>
      <c r="K65" s="118"/>
      <c r="L65" s="112"/>
      <c r="M65" s="30"/>
      <c r="N65" s="30"/>
      <c r="O65" s="30"/>
      <c r="P65" s="30"/>
    </row>
    <row r="66" spans="1:16" x14ac:dyDescent="0.2">
      <c r="A66" s="5" t="s">
        <v>72</v>
      </c>
      <c r="B66" s="87">
        <f>SUM(C66,E66,G66,I64,K64)</f>
        <v>21474.248659001569</v>
      </c>
      <c r="C66" s="37">
        <v>0</v>
      </c>
      <c r="D66" s="91">
        <f>IF(ISNUMBER(C66/$B66*100),C66/$B66*100,0)</f>
        <v>0</v>
      </c>
      <c r="E66" s="37">
        <v>8412.0073430306984</v>
      </c>
      <c r="F66" s="91">
        <f>IF(ISNUMBER(E66/$B66*100),E66/$B66*100,0)</f>
        <v>39.172533934054805</v>
      </c>
      <c r="G66" s="37">
        <v>13062.241315970869</v>
      </c>
      <c r="H66" s="91">
        <f>IF(ISNUMBER(G66/$B66*100),G66/$B66*100,0)</f>
        <v>60.827466065945188</v>
      </c>
      <c r="I66" s="118"/>
      <c r="J66" s="112"/>
      <c r="K66" s="118"/>
      <c r="L66" s="112"/>
      <c r="M66" s="30"/>
      <c r="N66" s="30"/>
      <c r="O66" s="30"/>
      <c r="P66" s="30"/>
    </row>
    <row r="67" spans="1:16" x14ac:dyDescent="0.2">
      <c r="A67" s="5" t="s">
        <v>73</v>
      </c>
      <c r="B67" s="87">
        <f t="shared" ref="B67:B78" si="21">SUM(C67,E67,G67,I65,K65)</f>
        <v>21916.203645781239</v>
      </c>
      <c r="C67" s="37">
        <v>0</v>
      </c>
      <c r="D67" s="91">
        <f t="shared" ref="D67:D78" si="22">IF(ISNUMBER(C67/$B67*100),C67/$B67*100,0)</f>
        <v>0</v>
      </c>
      <c r="E67" s="37">
        <v>17240.734568893466</v>
      </c>
      <c r="F67" s="91">
        <f t="shared" ref="F67:F78" si="23">IF(ISNUMBER(E67/$B67*100),E67/$B67*100,0)</f>
        <v>78.666610547818223</v>
      </c>
      <c r="G67" s="37">
        <v>4675.4690768877745</v>
      </c>
      <c r="H67" s="91">
        <f t="shared" ref="H67:H78" si="24">IF(ISNUMBER(G67/$B67*100),G67/$B67*100,0)</f>
        <v>21.333389452181784</v>
      </c>
      <c r="I67" s="118"/>
      <c r="J67" s="112"/>
      <c r="K67" s="118"/>
      <c r="L67" s="112"/>
      <c r="M67" s="30"/>
      <c r="N67" s="30"/>
      <c r="O67" s="30"/>
      <c r="P67" s="30"/>
    </row>
    <row r="68" spans="1:16" x14ac:dyDescent="0.2">
      <c r="A68" s="5" t="s">
        <v>74</v>
      </c>
      <c r="B68" s="87">
        <f t="shared" si="21"/>
        <v>67379.55734620853</v>
      </c>
      <c r="C68" s="37">
        <v>0</v>
      </c>
      <c r="D68" s="91">
        <f t="shared" si="22"/>
        <v>0</v>
      </c>
      <c r="E68" s="37">
        <v>47093.354565110996</v>
      </c>
      <c r="F68" s="91">
        <f t="shared" si="23"/>
        <v>69.892644623853343</v>
      </c>
      <c r="G68" s="37">
        <v>20286.202781097531</v>
      </c>
      <c r="H68" s="91">
        <f t="shared" si="24"/>
        <v>30.10735537614665</v>
      </c>
      <c r="I68" s="118"/>
      <c r="J68" s="112"/>
      <c r="K68" s="118"/>
      <c r="L68" s="112"/>
      <c r="M68" s="30"/>
      <c r="N68" s="30"/>
      <c r="O68" s="30"/>
      <c r="P68" s="30"/>
    </row>
    <row r="69" spans="1:16" x14ac:dyDescent="0.2">
      <c r="A69" s="5" t="s">
        <v>75</v>
      </c>
      <c r="B69" s="87">
        <f t="shared" si="21"/>
        <v>25918.588147351507</v>
      </c>
      <c r="C69" s="37">
        <v>0</v>
      </c>
      <c r="D69" s="91">
        <f t="shared" si="22"/>
        <v>0</v>
      </c>
      <c r="E69" s="37">
        <v>5553.4957269485303</v>
      </c>
      <c r="F69" s="91">
        <f t="shared" si="23"/>
        <v>21.426690741702359</v>
      </c>
      <c r="G69" s="37">
        <v>20365.092420402976</v>
      </c>
      <c r="H69" s="91">
        <f t="shared" si="24"/>
        <v>78.573309258297641</v>
      </c>
      <c r="I69" s="118"/>
      <c r="J69" s="112"/>
      <c r="K69" s="118"/>
      <c r="L69" s="112"/>
      <c r="M69" s="30"/>
      <c r="N69" s="30"/>
      <c r="O69" s="30"/>
      <c r="P69" s="30"/>
    </row>
    <row r="70" spans="1:16" x14ac:dyDescent="0.2">
      <c r="A70" s="5" t="s">
        <v>76</v>
      </c>
      <c r="B70" s="87">
        <f t="shared" si="21"/>
        <v>441159.78754601418</v>
      </c>
      <c r="C70" s="37">
        <v>0</v>
      </c>
      <c r="D70" s="91">
        <f t="shared" si="22"/>
        <v>0</v>
      </c>
      <c r="E70" s="37">
        <v>193129.61147226518</v>
      </c>
      <c r="F70" s="91">
        <f t="shared" si="23"/>
        <v>43.777700716233397</v>
      </c>
      <c r="G70" s="37">
        <v>248030.176073749</v>
      </c>
      <c r="H70" s="91">
        <f t="shared" si="24"/>
        <v>56.22229928376661</v>
      </c>
      <c r="I70" s="118"/>
      <c r="J70" s="112"/>
      <c r="K70" s="118"/>
      <c r="L70" s="112"/>
      <c r="M70" s="30"/>
      <c r="N70" s="30"/>
      <c r="O70" s="30"/>
      <c r="P70" s="30"/>
    </row>
    <row r="71" spans="1:16" x14ac:dyDescent="0.2">
      <c r="A71" s="5" t="s">
        <v>77</v>
      </c>
      <c r="B71" s="87">
        <f t="shared" si="21"/>
        <v>22719.598839212325</v>
      </c>
      <c r="C71" s="37">
        <v>0</v>
      </c>
      <c r="D71" s="91">
        <f t="shared" si="22"/>
        <v>0</v>
      </c>
      <c r="E71" s="37">
        <v>14630.095928872444</v>
      </c>
      <c r="F71" s="91">
        <f t="shared" si="23"/>
        <v>64.394164846000692</v>
      </c>
      <c r="G71" s="37">
        <v>8089.5029103398801</v>
      </c>
      <c r="H71" s="91">
        <f t="shared" si="24"/>
        <v>35.605835153999301</v>
      </c>
      <c r="I71" s="118"/>
      <c r="J71" s="112"/>
      <c r="K71" s="118"/>
      <c r="L71" s="112"/>
      <c r="M71" s="30"/>
      <c r="N71" s="30"/>
      <c r="O71" s="30"/>
      <c r="P71" s="30"/>
    </row>
    <row r="72" spans="1:16" x14ac:dyDescent="0.2">
      <c r="A72" s="5" t="s">
        <v>78</v>
      </c>
      <c r="B72" s="87">
        <f t="shared" si="21"/>
        <v>166379.32858323053</v>
      </c>
      <c r="C72" s="37">
        <v>0</v>
      </c>
      <c r="D72" s="91">
        <f t="shared" si="22"/>
        <v>0</v>
      </c>
      <c r="E72" s="37">
        <v>112208.7160911907</v>
      </c>
      <c r="F72" s="91">
        <f t="shared" si="23"/>
        <v>67.441500724087106</v>
      </c>
      <c r="G72" s="37">
        <v>54170.612492039836</v>
      </c>
      <c r="H72" s="91">
        <f t="shared" si="24"/>
        <v>32.558499275912887</v>
      </c>
      <c r="I72" s="118"/>
      <c r="J72" s="112"/>
      <c r="K72" s="118"/>
      <c r="L72" s="112"/>
      <c r="M72" s="30"/>
      <c r="N72" s="30"/>
      <c r="O72" s="30"/>
      <c r="P72" s="30"/>
    </row>
    <row r="73" spans="1:16" x14ac:dyDescent="0.2">
      <c r="A73" s="5" t="s">
        <v>79</v>
      </c>
      <c r="B73" s="87">
        <f t="shared" si="21"/>
        <v>35026.421219018303</v>
      </c>
      <c r="C73" s="37">
        <v>0</v>
      </c>
      <c r="D73" s="91">
        <f t="shared" si="22"/>
        <v>0</v>
      </c>
      <c r="E73" s="37">
        <v>1064.2464512230649</v>
      </c>
      <c r="F73" s="91">
        <f t="shared" si="23"/>
        <v>3.038410474676787</v>
      </c>
      <c r="G73" s="37">
        <v>33962.174767795237</v>
      </c>
      <c r="H73" s="91">
        <f t="shared" si="24"/>
        <v>96.961589525323205</v>
      </c>
      <c r="I73" s="118"/>
      <c r="J73" s="112"/>
      <c r="K73" s="118"/>
      <c r="L73" s="112"/>
      <c r="M73" s="30"/>
      <c r="N73" s="30"/>
      <c r="O73" s="30"/>
      <c r="P73" s="30"/>
    </row>
    <row r="74" spans="1:16" x14ac:dyDescent="0.2">
      <c r="A74" s="5" t="s">
        <v>80</v>
      </c>
      <c r="B74" s="87">
        <f t="shared" si="21"/>
        <v>284160.75067753054</v>
      </c>
      <c r="C74" s="37">
        <v>0</v>
      </c>
      <c r="D74" s="91">
        <f t="shared" si="22"/>
        <v>0</v>
      </c>
      <c r="E74" s="37">
        <v>158225.86460285069</v>
      </c>
      <c r="F74" s="91">
        <f t="shared" si="23"/>
        <v>55.681815389912003</v>
      </c>
      <c r="G74" s="37">
        <v>125934.88607467985</v>
      </c>
      <c r="H74" s="91">
        <f t="shared" si="24"/>
        <v>44.318184610087989</v>
      </c>
      <c r="I74" s="118"/>
      <c r="J74" s="112"/>
      <c r="K74" s="118"/>
      <c r="L74" s="112"/>
      <c r="M74" s="30"/>
      <c r="N74" s="30"/>
      <c r="O74" s="30"/>
      <c r="P74" s="30"/>
    </row>
    <row r="75" spans="1:16" x14ac:dyDescent="0.2">
      <c r="A75" s="5" t="s">
        <v>81</v>
      </c>
      <c r="B75" s="87">
        <f t="shared" si="21"/>
        <v>0</v>
      </c>
      <c r="C75" s="37">
        <v>0</v>
      </c>
      <c r="D75" s="91">
        <f t="shared" si="22"/>
        <v>0</v>
      </c>
      <c r="E75" s="37">
        <v>0</v>
      </c>
      <c r="F75" s="91">
        <f t="shared" si="23"/>
        <v>0</v>
      </c>
      <c r="G75" s="37">
        <v>0</v>
      </c>
      <c r="H75" s="91">
        <f t="shared" si="24"/>
        <v>0</v>
      </c>
      <c r="I75" s="118"/>
      <c r="J75" s="112"/>
      <c r="K75" s="118"/>
      <c r="L75" s="112"/>
      <c r="M75" s="30"/>
      <c r="N75" s="30"/>
      <c r="O75" s="30"/>
      <c r="P75" s="30"/>
    </row>
    <row r="76" spans="1:16" x14ac:dyDescent="0.2">
      <c r="A76" s="5" t="s">
        <v>69</v>
      </c>
      <c r="B76" s="87">
        <f t="shared" si="21"/>
        <v>0</v>
      </c>
      <c r="C76" s="37">
        <v>0</v>
      </c>
      <c r="D76" s="91">
        <f t="shared" si="22"/>
        <v>0</v>
      </c>
      <c r="E76" s="37">
        <v>0</v>
      </c>
      <c r="F76" s="91">
        <f t="shared" si="23"/>
        <v>0</v>
      </c>
      <c r="G76" s="37">
        <v>0</v>
      </c>
      <c r="H76" s="91">
        <f t="shared" si="24"/>
        <v>0</v>
      </c>
      <c r="I76" s="118"/>
      <c r="J76" s="112"/>
      <c r="K76" s="118"/>
      <c r="L76" s="112"/>
      <c r="M76" s="30"/>
      <c r="N76" s="30"/>
      <c r="O76" s="30"/>
      <c r="P76" s="30"/>
    </row>
    <row r="77" spans="1:16" x14ac:dyDescent="0.2">
      <c r="A77" s="5" t="s">
        <v>70</v>
      </c>
      <c r="B77" s="87">
        <f t="shared" si="21"/>
        <v>55426.787691241087</v>
      </c>
      <c r="C77" s="37">
        <v>55426.787691241087</v>
      </c>
      <c r="D77" s="91">
        <f t="shared" si="22"/>
        <v>100</v>
      </c>
      <c r="E77" s="37">
        <v>0</v>
      </c>
      <c r="F77" s="91">
        <f t="shared" si="23"/>
        <v>0</v>
      </c>
      <c r="G77" s="37">
        <v>0</v>
      </c>
      <c r="H77" s="91">
        <f t="shared" si="24"/>
        <v>0</v>
      </c>
      <c r="I77" s="118"/>
      <c r="J77" s="112"/>
      <c r="K77" s="118"/>
      <c r="L77" s="112"/>
      <c r="M77" s="30"/>
      <c r="N77" s="30"/>
      <c r="O77" s="30"/>
      <c r="P77" s="30"/>
    </row>
    <row r="78" spans="1:16" x14ac:dyDescent="0.2">
      <c r="A78" s="5" t="s">
        <v>71</v>
      </c>
      <c r="B78" s="87">
        <f t="shared" si="21"/>
        <v>5089.0701777158374</v>
      </c>
      <c r="C78" s="37">
        <v>0</v>
      </c>
      <c r="D78" s="91">
        <f t="shared" si="22"/>
        <v>0</v>
      </c>
      <c r="E78" s="37">
        <v>3978.9896459922406</v>
      </c>
      <c r="F78" s="91">
        <f t="shared" si="23"/>
        <v>78.186967501756058</v>
      </c>
      <c r="G78" s="37">
        <v>1110.0805317235963</v>
      </c>
      <c r="H78" s="91">
        <f t="shared" si="24"/>
        <v>21.813032498243942</v>
      </c>
      <c r="I78" s="118"/>
      <c r="J78" s="112"/>
      <c r="K78" s="118"/>
      <c r="L78" s="112"/>
      <c r="M78" s="30"/>
      <c r="N78" s="30"/>
      <c r="O78" s="30"/>
      <c r="P78" s="30"/>
    </row>
    <row r="79" spans="1:16" x14ac:dyDescent="0.2">
      <c r="A79" s="63"/>
      <c r="B79" s="64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30"/>
      <c r="N79" s="30"/>
      <c r="O79" s="30"/>
      <c r="P79" s="30"/>
    </row>
    <row r="80" spans="1:16" x14ac:dyDescent="0.2">
      <c r="A80" s="40" t="str">
        <f>A28</f>
        <v>Fuente: Instituto Nacional de Estadística (INE). Encuesta Telefónica de Hogares para medir Empleo 2020.</v>
      </c>
      <c r="B80" s="122"/>
      <c r="C80" s="122"/>
      <c r="D80" s="122"/>
      <c r="E80" s="122"/>
      <c r="F80" s="122"/>
      <c r="M80" s="30"/>
      <c r="N80" s="30"/>
      <c r="O80" s="30"/>
      <c r="P80" s="30"/>
    </row>
    <row r="81" spans="1:16" x14ac:dyDescent="0.2">
      <c r="A81" s="40" t="s">
        <v>37</v>
      </c>
      <c r="M81" s="30"/>
      <c r="N81" s="30"/>
      <c r="O81" s="30"/>
      <c r="P81" s="30"/>
    </row>
  </sheetData>
  <mergeCells count="18">
    <mergeCell ref="A31:L31"/>
    <mergeCell ref="A32:L32"/>
    <mergeCell ref="A34:A35"/>
    <mergeCell ref="B34:B35"/>
    <mergeCell ref="C34:D34"/>
    <mergeCell ref="E34:F34"/>
    <mergeCell ref="G34:H34"/>
    <mergeCell ref="I34:J34"/>
    <mergeCell ref="K34:L34"/>
    <mergeCell ref="A1:L1"/>
    <mergeCell ref="A2:L2"/>
    <mergeCell ref="A3:A4"/>
    <mergeCell ref="B3:B4"/>
    <mergeCell ref="C3:D3"/>
    <mergeCell ref="E3:F3"/>
    <mergeCell ref="G3:H3"/>
    <mergeCell ref="I3:J3"/>
    <mergeCell ref="K3:L3"/>
  </mergeCells>
  <printOptions horizontalCentered="1"/>
  <pageMargins left="0.74748031496062994" right="0.15748031496062992" top="0.27559055118110237" bottom="1.2204724409448819" header="0.15748031496062992" footer="0"/>
  <pageSetup paperSize="9" scale="85" firstPageNumber="62" orientation="landscape" useFirstPageNumber="1" r:id="rId1"/>
  <headerFooter alignWithMargins="0">
    <oddFooter>&amp;L&amp;Z&amp;F+&amp;F+&amp;A&amp;C&amp;8&amp;P&amp;R&amp;D+&amp;T</oddFooter>
  </headerFooter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Portada</vt:lpstr>
      <vt:lpstr>C01</vt:lpstr>
      <vt:lpstr>C02</vt:lpstr>
      <vt:lpstr>C03</vt:lpstr>
      <vt:lpstr>C04</vt:lpstr>
      <vt:lpstr>C05</vt:lpstr>
      <vt:lpstr>C06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wescobar</dc:creator>
  <cp:lastModifiedBy>Capacitacion</cp:lastModifiedBy>
  <cp:lastPrinted>2011-01-20T16:41:33Z</cp:lastPrinted>
  <dcterms:created xsi:type="dcterms:W3CDTF">2010-08-17T15:43:04Z</dcterms:created>
  <dcterms:modified xsi:type="dcterms:W3CDTF">2021-01-07T00:08:07Z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