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21\PUBLICACIONES FINALES\"/>
    </mc:Choice>
  </mc:AlternateContent>
  <bookViews>
    <workbookView xWindow="0" yWindow="0" windowWidth="21840" windowHeight="9855" tabRatio="592"/>
  </bookViews>
  <sheets>
    <sheet name="Portada" sheetId="9" r:id="rId1"/>
    <sheet name="C01" sheetId="33" r:id="rId2"/>
    <sheet name="C02" sheetId="21" r:id="rId3"/>
    <sheet name="C03" sheetId="24" r:id="rId4"/>
    <sheet name="C04" sheetId="5" r:id="rId5"/>
    <sheet name="C05" sheetId="15" r:id="rId6"/>
    <sheet name="C06" sheetId="16" r:id="rId7"/>
  </sheets>
  <externalReferences>
    <externalReference r:id="rId8"/>
    <externalReference r:id="rId9"/>
  </externalReferenc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4" i="16" l="1"/>
  <c r="B93" i="16" l="1"/>
  <c r="C93" i="16"/>
  <c r="D93" i="16"/>
  <c r="E93" i="16"/>
  <c r="F93" i="16"/>
  <c r="G93" i="16"/>
  <c r="H93" i="16"/>
  <c r="I93" i="16"/>
  <c r="J93" i="16"/>
  <c r="B94" i="16"/>
  <c r="C94" i="16"/>
  <c r="D94" i="16"/>
  <c r="E94" i="16"/>
  <c r="F94" i="16"/>
  <c r="G94" i="16"/>
  <c r="H94" i="16"/>
  <c r="I94" i="16"/>
  <c r="J94" i="16"/>
  <c r="B95" i="16"/>
  <c r="C95" i="16"/>
  <c r="D95" i="16"/>
  <c r="E95" i="16"/>
  <c r="F95" i="16"/>
  <c r="G95" i="16"/>
  <c r="H95" i="16"/>
  <c r="I95" i="16"/>
  <c r="J95" i="16"/>
  <c r="B96" i="16"/>
  <c r="C96" i="16"/>
  <c r="D96" i="16"/>
  <c r="E96" i="16"/>
  <c r="F96" i="16"/>
  <c r="G96" i="16"/>
  <c r="H96" i="16"/>
  <c r="I96" i="16"/>
  <c r="J96" i="16"/>
  <c r="B97" i="16"/>
  <c r="C97" i="16"/>
  <c r="D97" i="16"/>
  <c r="E97" i="16"/>
  <c r="F97" i="16"/>
  <c r="G97" i="16"/>
  <c r="H97" i="16"/>
  <c r="I97" i="16"/>
  <c r="J97" i="16"/>
  <c r="B98" i="16"/>
  <c r="C98" i="16"/>
  <c r="D98" i="16"/>
  <c r="E98" i="16"/>
  <c r="F98" i="16"/>
  <c r="G98" i="16"/>
  <c r="H98" i="16"/>
  <c r="I98" i="16"/>
  <c r="J98" i="16"/>
  <c r="B99" i="16"/>
  <c r="C99" i="16"/>
  <c r="D99" i="16"/>
  <c r="E99" i="16"/>
  <c r="F99" i="16"/>
  <c r="G99" i="16"/>
  <c r="H99" i="16"/>
  <c r="I99" i="16"/>
  <c r="J99" i="16"/>
  <c r="B100" i="16"/>
  <c r="C100" i="16"/>
  <c r="D100" i="16"/>
  <c r="E100" i="16"/>
  <c r="F100" i="16"/>
  <c r="G100" i="16"/>
  <c r="H100" i="16"/>
  <c r="I100" i="16"/>
  <c r="J100" i="16"/>
  <c r="B101" i="16"/>
  <c r="C101" i="16"/>
  <c r="D101" i="16"/>
  <c r="E101" i="16"/>
  <c r="F101" i="16"/>
  <c r="G101" i="16"/>
  <c r="H101" i="16"/>
  <c r="I101" i="16"/>
  <c r="J101" i="16"/>
  <c r="B102" i="16"/>
  <c r="C102" i="16"/>
  <c r="D102" i="16"/>
  <c r="E102" i="16"/>
  <c r="F102" i="16"/>
  <c r="G102" i="16"/>
  <c r="H102" i="16"/>
  <c r="I102" i="16"/>
  <c r="J102" i="16"/>
  <c r="B103" i="16"/>
  <c r="C103" i="16"/>
  <c r="D103" i="16"/>
  <c r="E103" i="16"/>
  <c r="F103" i="16"/>
  <c r="G103" i="16"/>
  <c r="H103" i="16"/>
  <c r="I103" i="16"/>
  <c r="J103" i="16"/>
  <c r="J92" i="16"/>
  <c r="I92" i="16"/>
  <c r="H92" i="16"/>
  <c r="G92" i="16"/>
  <c r="F92" i="16"/>
  <c r="E92" i="16"/>
  <c r="D92" i="16"/>
  <c r="C92" i="16"/>
  <c r="B92" i="16"/>
  <c r="J89" i="16"/>
  <c r="I89" i="16"/>
  <c r="H89" i="16"/>
  <c r="G89" i="16"/>
  <c r="F89" i="16"/>
  <c r="E89" i="16"/>
  <c r="D89" i="16"/>
  <c r="C89" i="16"/>
  <c r="B89" i="16"/>
  <c r="B68" i="16"/>
  <c r="C68" i="16"/>
  <c r="D68" i="16"/>
  <c r="E68" i="16"/>
  <c r="F68" i="16"/>
  <c r="G68" i="16"/>
  <c r="H68" i="16"/>
  <c r="I68" i="16"/>
  <c r="J68" i="16"/>
  <c r="B69" i="16"/>
  <c r="C69" i="16"/>
  <c r="D69" i="16"/>
  <c r="E69" i="16"/>
  <c r="F69" i="16"/>
  <c r="G69" i="16"/>
  <c r="H69" i="16"/>
  <c r="I69" i="16"/>
  <c r="J69" i="16"/>
  <c r="B70" i="16"/>
  <c r="C70" i="16"/>
  <c r="D70" i="16"/>
  <c r="E70" i="16"/>
  <c r="F70" i="16"/>
  <c r="G70" i="16"/>
  <c r="H70" i="16"/>
  <c r="I70" i="16"/>
  <c r="J70" i="16"/>
  <c r="B71" i="16"/>
  <c r="C71" i="16"/>
  <c r="D71" i="16"/>
  <c r="E71" i="16"/>
  <c r="F71" i="16"/>
  <c r="G71" i="16"/>
  <c r="H71" i="16"/>
  <c r="I71" i="16"/>
  <c r="J71" i="16"/>
  <c r="B72" i="16"/>
  <c r="C72" i="16"/>
  <c r="D72" i="16"/>
  <c r="E72" i="16"/>
  <c r="F72" i="16"/>
  <c r="G72" i="16"/>
  <c r="H72" i="16"/>
  <c r="I72" i="16"/>
  <c r="J72" i="16"/>
  <c r="B73" i="16"/>
  <c r="C73" i="16"/>
  <c r="D73" i="16"/>
  <c r="E73" i="16"/>
  <c r="F73" i="16"/>
  <c r="G73" i="16"/>
  <c r="H73" i="16"/>
  <c r="I73" i="16"/>
  <c r="J73" i="16"/>
  <c r="B74" i="16"/>
  <c r="C74" i="16"/>
  <c r="D74" i="16"/>
  <c r="E74" i="16"/>
  <c r="F74" i="16"/>
  <c r="G74" i="16"/>
  <c r="H74" i="16"/>
  <c r="I74" i="16"/>
  <c r="J74" i="16"/>
  <c r="B75" i="16"/>
  <c r="C75" i="16"/>
  <c r="D75" i="16"/>
  <c r="E75" i="16"/>
  <c r="F75" i="16"/>
  <c r="G75" i="16"/>
  <c r="H75" i="16"/>
  <c r="I75" i="16"/>
  <c r="J75" i="16"/>
  <c r="B76" i="16"/>
  <c r="C76" i="16"/>
  <c r="D76" i="16"/>
  <c r="E76" i="16"/>
  <c r="F76" i="16"/>
  <c r="G76" i="16"/>
  <c r="H76" i="16"/>
  <c r="I76" i="16"/>
  <c r="J76" i="16"/>
  <c r="B77" i="16"/>
  <c r="C77" i="16"/>
  <c r="D77" i="16"/>
  <c r="E77" i="16"/>
  <c r="F77" i="16"/>
  <c r="G77" i="16"/>
  <c r="H77" i="16"/>
  <c r="I77" i="16"/>
  <c r="J77" i="16"/>
  <c r="B78" i="16"/>
  <c r="C78" i="16"/>
  <c r="D78" i="16"/>
  <c r="E78" i="16"/>
  <c r="F78" i="16"/>
  <c r="G78" i="16"/>
  <c r="H78" i="16"/>
  <c r="I78" i="16"/>
  <c r="J78" i="16"/>
  <c r="B79" i="16"/>
  <c r="C79" i="16"/>
  <c r="D79" i="16"/>
  <c r="E79" i="16"/>
  <c r="F79" i="16"/>
  <c r="G79" i="16"/>
  <c r="H79" i="16"/>
  <c r="I79" i="16"/>
  <c r="J79" i="16"/>
  <c r="B80" i="16"/>
  <c r="C80" i="16"/>
  <c r="D80" i="16"/>
  <c r="E80" i="16"/>
  <c r="F80" i="16"/>
  <c r="G80" i="16"/>
  <c r="H80" i="16"/>
  <c r="I80" i="16"/>
  <c r="J80" i="16"/>
  <c r="B81" i="16"/>
  <c r="C81" i="16"/>
  <c r="D81" i="16"/>
  <c r="E81" i="16"/>
  <c r="F81" i="16"/>
  <c r="G81" i="16"/>
  <c r="H81" i="16"/>
  <c r="I81" i="16"/>
  <c r="J81" i="16"/>
  <c r="B82" i="16"/>
  <c r="C82" i="16"/>
  <c r="D82" i="16"/>
  <c r="E82" i="16"/>
  <c r="F82" i="16"/>
  <c r="G82" i="16"/>
  <c r="H82" i="16"/>
  <c r="I82" i="16"/>
  <c r="J82" i="16"/>
  <c r="B83" i="16"/>
  <c r="C83" i="16"/>
  <c r="D83" i="16"/>
  <c r="E83" i="16"/>
  <c r="F83" i="16"/>
  <c r="G83" i="16"/>
  <c r="H83" i="16"/>
  <c r="I83" i="16"/>
  <c r="J83" i="16"/>
  <c r="B84" i="16"/>
  <c r="C84" i="16"/>
  <c r="D84" i="16"/>
  <c r="E84" i="16"/>
  <c r="F84" i="16"/>
  <c r="G84" i="16"/>
  <c r="H84" i="16"/>
  <c r="I84" i="16"/>
  <c r="J84" i="16"/>
  <c r="B85" i="16"/>
  <c r="C85" i="16"/>
  <c r="D85" i="16"/>
  <c r="E85" i="16"/>
  <c r="F85" i="16"/>
  <c r="G85" i="16"/>
  <c r="H85" i="16"/>
  <c r="I85" i="16"/>
  <c r="J85" i="16"/>
  <c r="B86" i="16"/>
  <c r="C86" i="16"/>
  <c r="D86" i="16"/>
  <c r="E86" i="16"/>
  <c r="F86" i="16"/>
  <c r="G86" i="16"/>
  <c r="H86" i="16"/>
  <c r="I86" i="16"/>
  <c r="J86" i="16"/>
  <c r="B87" i="16"/>
  <c r="C87" i="16"/>
  <c r="D87" i="16"/>
  <c r="E87" i="16"/>
  <c r="F87" i="16"/>
  <c r="G87" i="16"/>
  <c r="H87" i="16"/>
  <c r="I87" i="16"/>
  <c r="J87" i="16"/>
  <c r="J67" i="16"/>
  <c r="I67" i="16"/>
  <c r="H67" i="16"/>
  <c r="G67" i="16"/>
  <c r="F67" i="16"/>
  <c r="E67" i="16"/>
  <c r="D67" i="16"/>
  <c r="C67" i="16"/>
  <c r="B67" i="16"/>
  <c r="J50" i="16"/>
  <c r="I50" i="16"/>
  <c r="H50" i="16"/>
  <c r="G50" i="16"/>
  <c r="F50" i="16"/>
  <c r="E50" i="16"/>
  <c r="D50" i="16"/>
  <c r="C50" i="16"/>
  <c r="B50" i="16"/>
  <c r="J49" i="16"/>
  <c r="I49" i="16"/>
  <c r="H49" i="16"/>
  <c r="G49" i="16"/>
  <c r="F49" i="16"/>
  <c r="E49" i="16"/>
  <c r="D49" i="16"/>
  <c r="C49" i="16"/>
  <c r="B49" i="16"/>
  <c r="J48" i="16"/>
  <c r="I48" i="16"/>
  <c r="H48" i="16"/>
  <c r="G48" i="16"/>
  <c r="F48" i="16"/>
  <c r="E48" i="16"/>
  <c r="D48" i="16"/>
  <c r="C48" i="16"/>
  <c r="B48" i="16"/>
  <c r="J47" i="16"/>
  <c r="I47" i="16"/>
  <c r="H47" i="16"/>
  <c r="G47" i="16"/>
  <c r="F47" i="16"/>
  <c r="E47" i="16"/>
  <c r="D47" i="16"/>
  <c r="C47" i="16"/>
  <c r="B47" i="16"/>
  <c r="J44" i="16"/>
  <c r="I44" i="16"/>
  <c r="H44" i="16"/>
  <c r="G44" i="16"/>
  <c r="F44" i="16"/>
  <c r="E44" i="16"/>
  <c r="D44" i="16"/>
  <c r="C44" i="16"/>
  <c r="B44" i="16"/>
  <c r="J43" i="16"/>
  <c r="I43" i="16"/>
  <c r="H43" i="16"/>
  <c r="G43" i="16"/>
  <c r="F43" i="16"/>
  <c r="E43" i="16"/>
  <c r="D43" i="16"/>
  <c r="C43" i="16"/>
  <c r="B43" i="16"/>
  <c r="J42" i="16"/>
  <c r="I42" i="16"/>
  <c r="H42" i="16"/>
  <c r="G42" i="16"/>
  <c r="F42" i="16"/>
  <c r="E42" i="16"/>
  <c r="D42" i="16"/>
  <c r="C42" i="16"/>
  <c r="B42" i="16"/>
  <c r="J41" i="16"/>
  <c r="I41" i="16"/>
  <c r="H41" i="16"/>
  <c r="G41" i="16"/>
  <c r="F41" i="16"/>
  <c r="E41" i="16"/>
  <c r="D41" i="16"/>
  <c r="C41" i="16"/>
  <c r="B41" i="16"/>
  <c r="J40" i="16"/>
  <c r="I40" i="16"/>
  <c r="H40" i="16"/>
  <c r="G40" i="16"/>
  <c r="F40" i="16"/>
  <c r="E40" i="16"/>
  <c r="D40" i="16"/>
  <c r="C40" i="16"/>
  <c r="B40" i="16"/>
  <c r="J39" i="16"/>
  <c r="I39" i="16"/>
  <c r="H39" i="16"/>
  <c r="G39" i="16"/>
  <c r="F39" i="16"/>
  <c r="E39" i="16"/>
  <c r="D39" i="16"/>
  <c r="C39" i="16"/>
  <c r="B39" i="16"/>
  <c r="J38" i="16"/>
  <c r="I38" i="16"/>
  <c r="H38" i="16"/>
  <c r="G38" i="16"/>
  <c r="F38" i="16"/>
  <c r="E38" i="16"/>
  <c r="D38" i="16"/>
  <c r="C38" i="16"/>
  <c r="B38" i="16"/>
  <c r="J37" i="16"/>
  <c r="I37" i="16"/>
  <c r="H37" i="16"/>
  <c r="G37" i="16"/>
  <c r="F37" i="16"/>
  <c r="E37" i="16"/>
  <c r="D37" i="16"/>
  <c r="C37" i="16"/>
  <c r="B37" i="16"/>
  <c r="J33" i="16"/>
  <c r="I33" i="16"/>
  <c r="H33" i="16"/>
  <c r="G33" i="16"/>
  <c r="F33" i="16"/>
  <c r="E33" i="16"/>
  <c r="D33" i="16"/>
  <c r="C33" i="16"/>
  <c r="B33" i="16"/>
  <c r="J32" i="16"/>
  <c r="I32" i="16"/>
  <c r="H32" i="16"/>
  <c r="G32" i="16"/>
  <c r="F32" i="16"/>
  <c r="E32" i="16"/>
  <c r="D32" i="16"/>
  <c r="C32" i="16"/>
  <c r="B32" i="16"/>
  <c r="B24" i="16"/>
  <c r="C24" i="16"/>
  <c r="D24" i="16"/>
  <c r="E24" i="16"/>
  <c r="F24" i="16"/>
  <c r="G24" i="16"/>
  <c r="H24" i="16"/>
  <c r="I24" i="16"/>
  <c r="J24" i="16"/>
  <c r="B25" i="16"/>
  <c r="C25" i="16"/>
  <c r="D25" i="16"/>
  <c r="E25" i="16"/>
  <c r="F25" i="16"/>
  <c r="G25" i="16"/>
  <c r="H25" i="16"/>
  <c r="I25" i="16"/>
  <c r="J25" i="16"/>
  <c r="B26" i="16"/>
  <c r="C26" i="16"/>
  <c r="D26" i="16"/>
  <c r="E26" i="16"/>
  <c r="F26" i="16"/>
  <c r="G26" i="16"/>
  <c r="H26" i="16"/>
  <c r="I26" i="16"/>
  <c r="J26" i="16"/>
  <c r="B27" i="16"/>
  <c r="C27" i="16"/>
  <c r="D27" i="16"/>
  <c r="E27" i="16"/>
  <c r="F27" i="16"/>
  <c r="G27" i="16"/>
  <c r="H27" i="16"/>
  <c r="I27" i="16"/>
  <c r="J27" i="16"/>
  <c r="B28" i="16"/>
  <c r="C28" i="16"/>
  <c r="D28" i="16"/>
  <c r="E28" i="16"/>
  <c r="F28" i="16"/>
  <c r="G28" i="16"/>
  <c r="H28" i="16"/>
  <c r="I28" i="16"/>
  <c r="J28" i="16"/>
  <c r="B29" i="16"/>
  <c r="C29" i="16"/>
  <c r="D29" i="16"/>
  <c r="E29" i="16"/>
  <c r="F29" i="16"/>
  <c r="G29" i="16"/>
  <c r="H29" i="16"/>
  <c r="I29" i="16"/>
  <c r="J29" i="16"/>
  <c r="J23" i="16"/>
  <c r="I23" i="16"/>
  <c r="H23" i="16"/>
  <c r="G23" i="16"/>
  <c r="F23" i="16"/>
  <c r="E23" i="16"/>
  <c r="D23" i="16"/>
  <c r="C23" i="16"/>
  <c r="B23" i="16"/>
  <c r="J20" i="16"/>
  <c r="I20" i="16"/>
  <c r="H20" i="16"/>
  <c r="G20" i="16"/>
  <c r="F20" i="16"/>
  <c r="E20" i="16"/>
  <c r="D20" i="16"/>
  <c r="C20" i="16"/>
  <c r="B20" i="16"/>
  <c r="J19" i="16"/>
  <c r="I19" i="16"/>
  <c r="H19" i="16"/>
  <c r="G19" i="16"/>
  <c r="F19" i="16"/>
  <c r="E19" i="16"/>
  <c r="D19" i="16"/>
  <c r="C19" i="16"/>
  <c r="B19" i="16"/>
  <c r="J18" i="16"/>
  <c r="I18" i="16"/>
  <c r="H18" i="16"/>
  <c r="G18" i="16"/>
  <c r="F18" i="16"/>
  <c r="E18" i="16"/>
  <c r="D18" i="16"/>
  <c r="C18" i="16"/>
  <c r="B18" i="16"/>
  <c r="J17" i="16"/>
  <c r="I17" i="16"/>
  <c r="H17" i="16"/>
  <c r="G17" i="16"/>
  <c r="F17" i="16"/>
  <c r="E17" i="16"/>
  <c r="D17" i="16"/>
  <c r="C17" i="16"/>
  <c r="B17" i="16"/>
  <c r="J13" i="16"/>
  <c r="I13" i="16"/>
  <c r="H13" i="16"/>
  <c r="G13" i="16"/>
  <c r="F13" i="16"/>
  <c r="E13" i="16"/>
  <c r="D13" i="16"/>
  <c r="C13" i="16"/>
  <c r="B13" i="16"/>
  <c r="J12" i="16"/>
  <c r="I12" i="16"/>
  <c r="H12" i="16"/>
  <c r="G12" i="16"/>
  <c r="F12" i="16"/>
  <c r="E12" i="16"/>
  <c r="D12" i="16"/>
  <c r="C12" i="16"/>
  <c r="B12" i="16"/>
  <c r="J11" i="16"/>
  <c r="I11" i="16"/>
  <c r="H11" i="16"/>
  <c r="G11" i="16"/>
  <c r="F11" i="16"/>
  <c r="E11" i="16"/>
  <c r="D11" i="16"/>
  <c r="C11" i="16"/>
  <c r="B11" i="16"/>
  <c r="J10" i="16"/>
  <c r="I10" i="16"/>
  <c r="H10" i="16"/>
  <c r="G10" i="16"/>
  <c r="F10" i="16"/>
  <c r="E10" i="16"/>
  <c r="D10" i="16"/>
  <c r="C10" i="16"/>
  <c r="B10" i="16"/>
  <c r="J9" i="16"/>
  <c r="I9" i="16"/>
  <c r="H9" i="16"/>
  <c r="G9" i="16"/>
  <c r="F9" i="16"/>
  <c r="E9" i="16"/>
  <c r="D9" i="16"/>
  <c r="C9" i="16"/>
  <c r="B9" i="16"/>
  <c r="J6" i="16"/>
  <c r="I6" i="16"/>
  <c r="G6" i="16"/>
  <c r="F6" i="16"/>
  <c r="E6" i="16"/>
  <c r="C6" i="16"/>
  <c r="D6" i="16"/>
  <c r="A32" i="33"/>
  <c r="B96" i="15" l="1"/>
  <c r="C96" i="15"/>
  <c r="D96" i="15"/>
  <c r="E96" i="15"/>
  <c r="F96" i="15"/>
  <c r="G96" i="15"/>
  <c r="H96" i="15"/>
  <c r="B97" i="15"/>
  <c r="C97" i="15"/>
  <c r="D97" i="15"/>
  <c r="E97" i="15"/>
  <c r="F97" i="15"/>
  <c r="G97" i="15"/>
  <c r="H97" i="15"/>
  <c r="B98" i="15"/>
  <c r="C98" i="15"/>
  <c r="D98" i="15"/>
  <c r="E98" i="15"/>
  <c r="F98" i="15"/>
  <c r="G98" i="15"/>
  <c r="H98" i="15"/>
  <c r="B99" i="15"/>
  <c r="C99" i="15"/>
  <c r="D99" i="15"/>
  <c r="E99" i="15"/>
  <c r="F99" i="15"/>
  <c r="G99" i="15"/>
  <c r="H99" i="15"/>
  <c r="B100" i="15"/>
  <c r="C100" i="15"/>
  <c r="D100" i="15"/>
  <c r="E100" i="15"/>
  <c r="F100" i="15"/>
  <c r="G100" i="15"/>
  <c r="H100" i="15"/>
  <c r="B101" i="15"/>
  <c r="C101" i="15"/>
  <c r="D101" i="15"/>
  <c r="E101" i="15"/>
  <c r="F101" i="15"/>
  <c r="G101" i="15"/>
  <c r="H101" i="15"/>
  <c r="B102" i="15"/>
  <c r="C102" i="15"/>
  <c r="D102" i="15"/>
  <c r="E102" i="15"/>
  <c r="F102" i="15"/>
  <c r="G102" i="15"/>
  <c r="H102" i="15"/>
  <c r="B103" i="15"/>
  <c r="C103" i="15"/>
  <c r="D103" i="15"/>
  <c r="E103" i="15"/>
  <c r="F103" i="15"/>
  <c r="G103" i="15"/>
  <c r="H103" i="15"/>
  <c r="B104" i="15"/>
  <c r="C104" i="15"/>
  <c r="D104" i="15"/>
  <c r="E104" i="15"/>
  <c r="F104" i="15"/>
  <c r="G104" i="15"/>
  <c r="H104" i="15"/>
  <c r="H95" i="15"/>
  <c r="G95" i="15"/>
  <c r="F95" i="15"/>
  <c r="E95" i="15"/>
  <c r="D95" i="15"/>
  <c r="C95" i="15"/>
  <c r="B95" i="15"/>
  <c r="H92" i="15"/>
  <c r="G92" i="15"/>
  <c r="F92" i="15"/>
  <c r="E92" i="15"/>
  <c r="D92" i="15"/>
  <c r="C92" i="15"/>
  <c r="B92" i="15"/>
  <c r="B71" i="15"/>
  <c r="C71" i="15"/>
  <c r="D71" i="15"/>
  <c r="E71" i="15"/>
  <c r="F71" i="15"/>
  <c r="G71" i="15"/>
  <c r="H71" i="15"/>
  <c r="B72" i="15"/>
  <c r="C72" i="15"/>
  <c r="D72" i="15"/>
  <c r="E72" i="15"/>
  <c r="F72" i="15"/>
  <c r="G72" i="15"/>
  <c r="H72" i="15"/>
  <c r="B73" i="15"/>
  <c r="C73" i="15"/>
  <c r="D73" i="15"/>
  <c r="E73" i="15"/>
  <c r="F73" i="15"/>
  <c r="G73" i="15"/>
  <c r="H73" i="15"/>
  <c r="B74" i="15"/>
  <c r="C74" i="15"/>
  <c r="D74" i="15"/>
  <c r="E74" i="15"/>
  <c r="F74" i="15"/>
  <c r="G74" i="15"/>
  <c r="H74" i="15"/>
  <c r="B75" i="15"/>
  <c r="C75" i="15"/>
  <c r="D75" i="15"/>
  <c r="E75" i="15"/>
  <c r="F75" i="15"/>
  <c r="G75" i="15"/>
  <c r="H75" i="15"/>
  <c r="B76" i="15"/>
  <c r="C76" i="15"/>
  <c r="D76" i="15"/>
  <c r="E76" i="15"/>
  <c r="F76" i="15"/>
  <c r="G76" i="15"/>
  <c r="H76" i="15"/>
  <c r="B77" i="15"/>
  <c r="C77" i="15"/>
  <c r="D77" i="15"/>
  <c r="E77" i="15"/>
  <c r="F77" i="15"/>
  <c r="G77" i="15"/>
  <c r="H77" i="15"/>
  <c r="B78" i="15"/>
  <c r="C78" i="15"/>
  <c r="D78" i="15"/>
  <c r="E78" i="15"/>
  <c r="F78" i="15"/>
  <c r="G78" i="15"/>
  <c r="H78" i="15"/>
  <c r="B79" i="15"/>
  <c r="C79" i="15"/>
  <c r="D79" i="15"/>
  <c r="E79" i="15"/>
  <c r="F79" i="15"/>
  <c r="G79" i="15"/>
  <c r="H79" i="15"/>
  <c r="B80" i="15"/>
  <c r="C80" i="15"/>
  <c r="D80" i="15"/>
  <c r="E80" i="15"/>
  <c r="F80" i="15"/>
  <c r="G80" i="15"/>
  <c r="H80" i="15"/>
  <c r="B81" i="15"/>
  <c r="C81" i="15"/>
  <c r="D81" i="15"/>
  <c r="E81" i="15"/>
  <c r="F81" i="15"/>
  <c r="G81" i="15"/>
  <c r="H81" i="15"/>
  <c r="B82" i="15"/>
  <c r="C82" i="15"/>
  <c r="D82" i="15"/>
  <c r="E82" i="15"/>
  <c r="F82" i="15"/>
  <c r="G82" i="15"/>
  <c r="H82" i="15"/>
  <c r="B83" i="15"/>
  <c r="C83" i="15"/>
  <c r="D83" i="15"/>
  <c r="E83" i="15"/>
  <c r="F83" i="15"/>
  <c r="G83" i="15"/>
  <c r="H83" i="15"/>
  <c r="B84" i="15"/>
  <c r="C84" i="15"/>
  <c r="D84" i="15"/>
  <c r="E84" i="15"/>
  <c r="F84" i="15"/>
  <c r="G84" i="15"/>
  <c r="H84" i="15"/>
  <c r="B85" i="15"/>
  <c r="C85" i="15"/>
  <c r="D85" i="15"/>
  <c r="E85" i="15"/>
  <c r="F85" i="15"/>
  <c r="G85" i="15"/>
  <c r="H85" i="15"/>
  <c r="B86" i="15"/>
  <c r="C86" i="15"/>
  <c r="D86" i="15"/>
  <c r="E86" i="15"/>
  <c r="F86" i="15"/>
  <c r="G86" i="15"/>
  <c r="H86" i="15"/>
  <c r="B87" i="15"/>
  <c r="C87" i="15"/>
  <c r="D87" i="15"/>
  <c r="E87" i="15"/>
  <c r="F87" i="15"/>
  <c r="G87" i="15"/>
  <c r="H87" i="15"/>
  <c r="B88" i="15"/>
  <c r="C88" i="15"/>
  <c r="D88" i="15"/>
  <c r="E88" i="15"/>
  <c r="F88" i="15"/>
  <c r="G88" i="15"/>
  <c r="H88" i="15"/>
  <c r="B89" i="15"/>
  <c r="C89" i="15"/>
  <c r="D89" i="15"/>
  <c r="E89" i="15"/>
  <c r="F89" i="15"/>
  <c r="G89" i="15"/>
  <c r="H89" i="15"/>
  <c r="B90" i="15"/>
  <c r="C90" i="15"/>
  <c r="D90" i="15"/>
  <c r="E90" i="15"/>
  <c r="F90" i="15"/>
  <c r="G90" i="15"/>
  <c r="H90" i="15"/>
  <c r="B91" i="15"/>
  <c r="C91" i="15"/>
  <c r="D91" i="15"/>
  <c r="E91" i="15"/>
  <c r="F91" i="15"/>
  <c r="G91" i="15"/>
  <c r="H91" i="15"/>
  <c r="H70" i="15"/>
  <c r="G70" i="15"/>
  <c r="F70" i="15"/>
  <c r="E70" i="15"/>
  <c r="D70" i="15"/>
  <c r="C70" i="15"/>
  <c r="B70" i="15"/>
  <c r="H51" i="15"/>
  <c r="G51" i="15"/>
  <c r="F51" i="15"/>
  <c r="E51" i="15"/>
  <c r="D51" i="15"/>
  <c r="C51" i="15"/>
  <c r="B51" i="15"/>
  <c r="H50" i="15"/>
  <c r="G50" i="15"/>
  <c r="F50" i="15"/>
  <c r="E50" i="15"/>
  <c r="D50" i="15"/>
  <c r="C50" i="15"/>
  <c r="B50" i="15"/>
  <c r="H49" i="15"/>
  <c r="G49" i="15"/>
  <c r="F49" i="15"/>
  <c r="E49" i="15"/>
  <c r="D49" i="15"/>
  <c r="C49" i="15"/>
  <c r="B49" i="15"/>
  <c r="H48" i="15"/>
  <c r="G48" i="15"/>
  <c r="F48" i="15"/>
  <c r="E48" i="15"/>
  <c r="D48" i="15"/>
  <c r="C48" i="15"/>
  <c r="B48" i="15"/>
  <c r="H45" i="15"/>
  <c r="G45" i="15"/>
  <c r="F45" i="15"/>
  <c r="E45" i="15"/>
  <c r="D45" i="15"/>
  <c r="C45" i="15"/>
  <c r="B45" i="15"/>
  <c r="H44" i="15"/>
  <c r="G44" i="15"/>
  <c r="F44" i="15"/>
  <c r="E44" i="15"/>
  <c r="D44" i="15"/>
  <c r="C44" i="15"/>
  <c r="B44" i="15"/>
  <c r="H43" i="15"/>
  <c r="G43" i="15"/>
  <c r="F43" i="15"/>
  <c r="E43" i="15"/>
  <c r="D43" i="15"/>
  <c r="C43" i="15"/>
  <c r="B43" i="15"/>
  <c r="H42" i="15"/>
  <c r="G42" i="15"/>
  <c r="F42" i="15"/>
  <c r="E42" i="15"/>
  <c r="D42" i="15"/>
  <c r="C42" i="15"/>
  <c r="B42" i="15"/>
  <c r="H41" i="15"/>
  <c r="G41" i="15"/>
  <c r="F41" i="15"/>
  <c r="E41" i="15"/>
  <c r="D41" i="15"/>
  <c r="C41" i="15"/>
  <c r="B41" i="15"/>
  <c r="H40" i="15"/>
  <c r="G40" i="15"/>
  <c r="F40" i="15"/>
  <c r="E40" i="15"/>
  <c r="D40" i="15"/>
  <c r="C40" i="15"/>
  <c r="B40" i="15"/>
  <c r="H39" i="15"/>
  <c r="G39" i="15"/>
  <c r="F39" i="15"/>
  <c r="E39" i="15"/>
  <c r="D39" i="15"/>
  <c r="C39" i="15"/>
  <c r="B39" i="15"/>
  <c r="B35" i="15"/>
  <c r="C35" i="15"/>
  <c r="D35" i="15"/>
  <c r="E35" i="15"/>
  <c r="F35" i="15"/>
  <c r="G35" i="15"/>
  <c r="H35" i="15"/>
  <c r="H34" i="15"/>
  <c r="G34" i="15"/>
  <c r="F34" i="15"/>
  <c r="E34" i="15"/>
  <c r="D34" i="15"/>
  <c r="C34" i="15"/>
  <c r="B34" i="15"/>
  <c r="B26" i="15"/>
  <c r="C26" i="15"/>
  <c r="D26" i="15"/>
  <c r="E26" i="15"/>
  <c r="F26" i="15"/>
  <c r="G26" i="15"/>
  <c r="H26" i="15"/>
  <c r="B27" i="15"/>
  <c r="C27" i="15"/>
  <c r="D27" i="15"/>
  <c r="E27" i="15"/>
  <c r="F27" i="15"/>
  <c r="G27" i="15"/>
  <c r="H27" i="15"/>
  <c r="B28" i="15"/>
  <c r="C28" i="15"/>
  <c r="D28" i="15"/>
  <c r="E28" i="15"/>
  <c r="F28" i="15"/>
  <c r="G28" i="15"/>
  <c r="H28" i="15"/>
  <c r="B29" i="15"/>
  <c r="C29" i="15"/>
  <c r="D29" i="15"/>
  <c r="E29" i="15"/>
  <c r="F29" i="15"/>
  <c r="G29" i="15"/>
  <c r="H29" i="15"/>
  <c r="B30" i="15"/>
  <c r="C30" i="15"/>
  <c r="D30" i="15"/>
  <c r="E30" i="15"/>
  <c r="F30" i="15"/>
  <c r="G30" i="15"/>
  <c r="H30" i="15"/>
  <c r="B31" i="15"/>
  <c r="C31" i="15"/>
  <c r="D31" i="15"/>
  <c r="E31" i="15"/>
  <c r="F31" i="15"/>
  <c r="G31" i="15"/>
  <c r="H31" i="15"/>
  <c r="H25" i="15"/>
  <c r="G25" i="15"/>
  <c r="F25" i="15"/>
  <c r="E25" i="15"/>
  <c r="D25" i="15"/>
  <c r="C25" i="15"/>
  <c r="B25" i="15"/>
  <c r="B19" i="15"/>
  <c r="C19" i="15"/>
  <c r="D19" i="15"/>
  <c r="E19" i="15"/>
  <c r="F19" i="15"/>
  <c r="G19" i="15"/>
  <c r="H19" i="15"/>
  <c r="B20" i="15"/>
  <c r="C20" i="15"/>
  <c r="D20" i="15"/>
  <c r="E20" i="15"/>
  <c r="F20" i="15"/>
  <c r="G20" i="15"/>
  <c r="H20" i="15"/>
  <c r="B21" i="15"/>
  <c r="C21" i="15"/>
  <c r="D21" i="15"/>
  <c r="E21" i="15"/>
  <c r="F21" i="15"/>
  <c r="G21" i="15"/>
  <c r="H21" i="15"/>
  <c r="B22" i="15"/>
  <c r="C22" i="15"/>
  <c r="D22" i="15"/>
  <c r="E22" i="15"/>
  <c r="F22" i="15"/>
  <c r="G22" i="15"/>
  <c r="H22" i="15"/>
  <c r="H18" i="15"/>
  <c r="G18" i="15"/>
  <c r="F18" i="15"/>
  <c r="E18" i="15"/>
  <c r="D18" i="15"/>
  <c r="C18" i="15"/>
  <c r="B18" i="15"/>
  <c r="H15" i="15"/>
  <c r="G15" i="15"/>
  <c r="F15" i="15"/>
  <c r="E15" i="15"/>
  <c r="D15" i="15"/>
  <c r="C15" i="15"/>
  <c r="B15" i="15"/>
  <c r="H14" i="15"/>
  <c r="G14" i="15"/>
  <c r="F14" i="15"/>
  <c r="E14" i="15"/>
  <c r="D14" i="15"/>
  <c r="C14" i="15"/>
  <c r="B14" i="15"/>
  <c r="H13" i="15"/>
  <c r="G13" i="15"/>
  <c r="F13" i="15"/>
  <c r="E13" i="15"/>
  <c r="D13" i="15"/>
  <c r="C13" i="15"/>
  <c r="B13" i="15"/>
  <c r="H12" i="15"/>
  <c r="G12" i="15"/>
  <c r="F12" i="15"/>
  <c r="E12" i="15"/>
  <c r="D12" i="15"/>
  <c r="C12" i="15"/>
  <c r="B12" i="15"/>
  <c r="J64" i="16"/>
  <c r="I64" i="16"/>
  <c r="H6" i="16"/>
  <c r="H64" i="16" s="1"/>
  <c r="R107" i="5"/>
  <c r="P107" i="5"/>
  <c r="Q107" i="5" s="1"/>
  <c r="R106" i="5"/>
  <c r="P106" i="5"/>
  <c r="Q106" i="5" s="1"/>
  <c r="R105" i="5"/>
  <c r="P105" i="5"/>
  <c r="Q105" i="5" s="1"/>
  <c r="R104" i="5"/>
  <c r="P104" i="5"/>
  <c r="Q104" i="5" s="1"/>
  <c r="R103" i="5"/>
  <c r="P103" i="5"/>
  <c r="Q103" i="5" s="1"/>
  <c r="R102" i="5"/>
  <c r="P102" i="5"/>
  <c r="Q102" i="5" s="1"/>
  <c r="R101" i="5"/>
  <c r="P101" i="5"/>
  <c r="Q101" i="5" s="1"/>
  <c r="R100" i="5"/>
  <c r="P100" i="5"/>
  <c r="Q100" i="5" s="1"/>
  <c r="R99" i="5"/>
  <c r="P99" i="5"/>
  <c r="Q99" i="5" s="1"/>
  <c r="R98" i="5"/>
  <c r="P98" i="5"/>
  <c r="Q98" i="5" s="1"/>
  <c r="R97" i="5"/>
  <c r="P97" i="5"/>
  <c r="Q97" i="5" s="1"/>
  <c r="R96" i="5"/>
  <c r="P96" i="5"/>
  <c r="Q96" i="5" s="1"/>
  <c r="R93" i="5"/>
  <c r="P93" i="5"/>
  <c r="Q93" i="5" s="1"/>
  <c r="R92" i="5"/>
  <c r="P92" i="5"/>
  <c r="Q92" i="5" s="1"/>
  <c r="R91" i="5"/>
  <c r="P91" i="5"/>
  <c r="Q91" i="5" s="1"/>
  <c r="R90" i="5"/>
  <c r="P90" i="5"/>
  <c r="Q90" i="5" s="1"/>
  <c r="R89" i="5"/>
  <c r="P89" i="5"/>
  <c r="Q89" i="5" s="1"/>
  <c r="R88" i="5"/>
  <c r="P88" i="5"/>
  <c r="Q88" i="5" s="1"/>
  <c r="R87" i="5"/>
  <c r="P87" i="5"/>
  <c r="Q87" i="5" s="1"/>
  <c r="R86" i="5"/>
  <c r="P86" i="5"/>
  <c r="Q86" i="5" s="1"/>
  <c r="R85" i="5"/>
  <c r="P85" i="5"/>
  <c r="Q85" i="5" s="1"/>
  <c r="R84" i="5"/>
  <c r="P84" i="5"/>
  <c r="Q84" i="5" s="1"/>
  <c r="R83" i="5"/>
  <c r="P83" i="5"/>
  <c r="Q83" i="5" s="1"/>
  <c r="R82" i="5"/>
  <c r="P82" i="5"/>
  <c r="Q82" i="5" s="1"/>
  <c r="R81" i="5"/>
  <c r="P81" i="5"/>
  <c r="Q81" i="5" s="1"/>
  <c r="R80" i="5"/>
  <c r="P80" i="5"/>
  <c r="Q80" i="5" s="1"/>
  <c r="R79" i="5"/>
  <c r="P79" i="5"/>
  <c r="Q79" i="5" s="1"/>
  <c r="R78" i="5"/>
  <c r="P78" i="5"/>
  <c r="Q78" i="5" s="1"/>
  <c r="R77" i="5"/>
  <c r="P77" i="5"/>
  <c r="Q77" i="5" s="1"/>
  <c r="R76" i="5"/>
  <c r="P76" i="5"/>
  <c r="Q76" i="5" s="1"/>
  <c r="R75" i="5"/>
  <c r="P75" i="5"/>
  <c r="Q75" i="5" s="1"/>
  <c r="R74" i="5"/>
  <c r="P74" i="5"/>
  <c r="Q74" i="5" s="1"/>
  <c r="R73" i="5"/>
  <c r="P73" i="5"/>
  <c r="Q73" i="5" s="1"/>
  <c r="R72" i="5"/>
  <c r="P72" i="5"/>
  <c r="Q72" i="5" s="1"/>
  <c r="R71" i="5"/>
  <c r="P71" i="5"/>
  <c r="Q71" i="5" s="1"/>
  <c r="R52" i="5"/>
  <c r="P52" i="5"/>
  <c r="R51" i="5"/>
  <c r="P51" i="5"/>
  <c r="R50" i="5"/>
  <c r="P50" i="5"/>
  <c r="R49" i="5"/>
  <c r="P49" i="5"/>
  <c r="R46" i="5"/>
  <c r="P46" i="5"/>
  <c r="R45" i="5"/>
  <c r="P45" i="5"/>
  <c r="R44" i="5"/>
  <c r="P44" i="5"/>
  <c r="R43" i="5"/>
  <c r="P43" i="5"/>
  <c r="R42" i="5"/>
  <c r="P42" i="5"/>
  <c r="R41" i="5"/>
  <c r="P41" i="5"/>
  <c r="R40" i="5"/>
  <c r="P40" i="5"/>
  <c r="R39" i="5"/>
  <c r="P39" i="5"/>
  <c r="R35" i="5"/>
  <c r="P35" i="5"/>
  <c r="R34" i="5"/>
  <c r="P34" i="5"/>
  <c r="R31" i="5"/>
  <c r="P31" i="5"/>
  <c r="R30" i="5"/>
  <c r="P30" i="5"/>
  <c r="R29" i="5"/>
  <c r="P29" i="5"/>
  <c r="R28" i="5"/>
  <c r="P28" i="5"/>
  <c r="R27" i="5"/>
  <c r="P27" i="5"/>
  <c r="R26" i="5"/>
  <c r="P26" i="5"/>
  <c r="R25" i="5"/>
  <c r="P25" i="5"/>
  <c r="R22" i="5"/>
  <c r="P22" i="5"/>
  <c r="R21" i="5"/>
  <c r="P21" i="5"/>
  <c r="R20" i="5"/>
  <c r="P20" i="5"/>
  <c r="R19" i="5"/>
  <c r="P19" i="5"/>
  <c r="R18" i="5"/>
  <c r="P18" i="5"/>
  <c r="R15" i="5"/>
  <c r="P15" i="5"/>
  <c r="R14" i="5"/>
  <c r="P14" i="5"/>
  <c r="R13" i="5"/>
  <c r="P13" i="5"/>
  <c r="R12" i="5"/>
  <c r="P12" i="5"/>
  <c r="P42" i="21"/>
  <c r="N42" i="21"/>
  <c r="M42" i="21"/>
  <c r="K42" i="21"/>
  <c r="J42" i="21"/>
  <c r="H42" i="21"/>
  <c r="P41" i="21"/>
  <c r="N41" i="21"/>
  <c r="M41" i="21"/>
  <c r="K41" i="21"/>
  <c r="J41" i="21"/>
  <c r="H41" i="21"/>
  <c r="P40" i="21"/>
  <c r="N40" i="21"/>
  <c r="M40" i="21"/>
  <c r="K40" i="21"/>
  <c r="J40" i="21"/>
  <c r="H40" i="21"/>
  <c r="P39" i="21"/>
  <c r="N39" i="21"/>
  <c r="M39" i="21"/>
  <c r="K39" i="21"/>
  <c r="J39" i="21"/>
  <c r="H39" i="21"/>
  <c r="G39" i="21"/>
  <c r="E39" i="21"/>
  <c r="D39" i="21"/>
  <c r="B39" i="21"/>
  <c r="P38" i="21"/>
  <c r="N38" i="21"/>
  <c r="M38" i="21"/>
  <c r="K38" i="21"/>
  <c r="J38" i="21"/>
  <c r="H38" i="21"/>
  <c r="G38" i="21"/>
  <c r="E38" i="21"/>
  <c r="D38" i="21"/>
  <c r="B38" i="21"/>
  <c r="P35" i="21"/>
  <c r="N35" i="21"/>
  <c r="M35" i="21"/>
  <c r="K35" i="21"/>
  <c r="J35" i="21"/>
  <c r="H35" i="21"/>
  <c r="G35" i="21"/>
  <c r="E35" i="21"/>
  <c r="D35" i="21"/>
  <c r="B35" i="21"/>
  <c r="P34" i="21"/>
  <c r="N34" i="21"/>
  <c r="M34" i="21"/>
  <c r="K34" i="21"/>
  <c r="J34" i="21"/>
  <c r="H34" i="21"/>
  <c r="G34" i="21"/>
  <c r="E34" i="21"/>
  <c r="D34" i="21"/>
  <c r="B34" i="21"/>
  <c r="B6" i="16"/>
  <c r="H11" i="15"/>
  <c r="G11" i="15"/>
  <c r="F11" i="15"/>
  <c r="E11" i="15"/>
  <c r="D11" i="15"/>
  <c r="C11" i="15"/>
  <c r="B11" i="15"/>
  <c r="H8" i="15"/>
  <c r="G8" i="15"/>
  <c r="F8" i="15"/>
  <c r="E8" i="15"/>
  <c r="D8" i="15"/>
  <c r="C8" i="15"/>
  <c r="B8" i="15"/>
  <c r="N107" i="5"/>
  <c r="N106" i="5"/>
  <c r="N105" i="5"/>
  <c r="N104" i="5"/>
  <c r="N103" i="5"/>
  <c r="N102" i="5"/>
  <c r="N101" i="5"/>
  <c r="N100" i="5"/>
  <c r="N99" i="5"/>
  <c r="N98" i="5"/>
  <c r="N97" i="5"/>
  <c r="N96" i="5"/>
  <c r="L107" i="5"/>
  <c r="L106" i="5"/>
  <c r="L105" i="5"/>
  <c r="L104" i="5"/>
  <c r="L103" i="5"/>
  <c r="L102" i="5"/>
  <c r="L101" i="5"/>
  <c r="L100" i="5"/>
  <c r="L99" i="5"/>
  <c r="L98" i="5"/>
  <c r="L97" i="5"/>
  <c r="L96" i="5"/>
  <c r="J107" i="5"/>
  <c r="J106" i="5"/>
  <c r="J105" i="5"/>
  <c r="J104" i="5"/>
  <c r="J103" i="5"/>
  <c r="J102" i="5"/>
  <c r="J101" i="5"/>
  <c r="J100" i="5"/>
  <c r="J99" i="5"/>
  <c r="J98" i="5"/>
  <c r="J97" i="5"/>
  <c r="J96" i="5"/>
  <c r="H97" i="5"/>
  <c r="H98" i="5"/>
  <c r="H99" i="5"/>
  <c r="H100" i="5"/>
  <c r="H101" i="5"/>
  <c r="H102" i="5"/>
  <c r="H103" i="5"/>
  <c r="H104" i="5"/>
  <c r="H105" i="5"/>
  <c r="H106" i="5"/>
  <c r="H107" i="5"/>
  <c r="H96" i="5"/>
  <c r="D97" i="5"/>
  <c r="D98" i="5"/>
  <c r="D99" i="5"/>
  <c r="D100" i="5"/>
  <c r="D101" i="5"/>
  <c r="D102" i="5"/>
  <c r="D103" i="5"/>
  <c r="D104" i="5"/>
  <c r="D105" i="5"/>
  <c r="D106" i="5"/>
  <c r="D107" i="5"/>
  <c r="D96" i="5"/>
  <c r="N93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J93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2" i="5"/>
  <c r="J71" i="5"/>
  <c r="H93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71" i="5"/>
  <c r="D93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71" i="5"/>
  <c r="N52" i="5"/>
  <c r="N51" i="5"/>
  <c r="N50" i="5"/>
  <c r="N49" i="5"/>
  <c r="N46" i="5"/>
  <c r="N45" i="5"/>
  <c r="N44" i="5"/>
  <c r="N43" i="5"/>
  <c r="N42" i="5"/>
  <c r="N41" i="5"/>
  <c r="N40" i="5"/>
  <c r="N39" i="5"/>
  <c r="N35" i="5"/>
  <c r="N34" i="5"/>
  <c r="N31" i="5"/>
  <c r="N30" i="5"/>
  <c r="N29" i="5"/>
  <c r="N28" i="5"/>
  <c r="N27" i="5"/>
  <c r="N26" i="5"/>
  <c r="N25" i="5"/>
  <c r="N22" i="5"/>
  <c r="N21" i="5"/>
  <c r="N20" i="5"/>
  <c r="N19" i="5"/>
  <c r="N18" i="5"/>
  <c r="N15" i="5"/>
  <c r="N14" i="5"/>
  <c r="N13" i="5"/>
  <c r="N12" i="5"/>
  <c r="L52" i="5"/>
  <c r="L51" i="5"/>
  <c r="L50" i="5"/>
  <c r="L49" i="5"/>
  <c r="L46" i="5"/>
  <c r="L45" i="5"/>
  <c r="L44" i="5"/>
  <c r="L43" i="5"/>
  <c r="L42" i="5"/>
  <c r="L41" i="5"/>
  <c r="L40" i="5"/>
  <c r="L39" i="5"/>
  <c r="L35" i="5"/>
  <c r="L34" i="5"/>
  <c r="L31" i="5"/>
  <c r="L30" i="5"/>
  <c r="L29" i="5"/>
  <c r="L28" i="5"/>
  <c r="L27" i="5"/>
  <c r="L26" i="5"/>
  <c r="L25" i="5"/>
  <c r="L22" i="5"/>
  <c r="L21" i="5"/>
  <c r="L20" i="5"/>
  <c r="L19" i="5"/>
  <c r="L18" i="5"/>
  <c r="L15" i="5"/>
  <c r="L14" i="5"/>
  <c r="L13" i="5"/>
  <c r="L12" i="5"/>
  <c r="J52" i="5"/>
  <c r="J51" i="5"/>
  <c r="J50" i="5"/>
  <c r="J49" i="5"/>
  <c r="J46" i="5"/>
  <c r="J45" i="5"/>
  <c r="J44" i="5"/>
  <c r="J43" i="5"/>
  <c r="J42" i="5"/>
  <c r="J41" i="5"/>
  <c r="J40" i="5"/>
  <c r="J39" i="5"/>
  <c r="J35" i="5"/>
  <c r="J34" i="5"/>
  <c r="J31" i="5"/>
  <c r="J30" i="5"/>
  <c r="J29" i="5"/>
  <c r="J28" i="5"/>
  <c r="J27" i="5"/>
  <c r="J26" i="5"/>
  <c r="J25" i="5"/>
  <c r="J22" i="5"/>
  <c r="J21" i="5"/>
  <c r="J20" i="5"/>
  <c r="J19" i="5"/>
  <c r="J18" i="5"/>
  <c r="J15" i="5"/>
  <c r="J14" i="5"/>
  <c r="J13" i="5"/>
  <c r="J12" i="5"/>
  <c r="H52" i="5"/>
  <c r="H51" i="5"/>
  <c r="H50" i="5"/>
  <c r="H49" i="5"/>
  <c r="D52" i="5"/>
  <c r="D51" i="5"/>
  <c r="D50" i="5"/>
  <c r="D49" i="5"/>
  <c r="H46" i="5"/>
  <c r="H45" i="5"/>
  <c r="H44" i="5"/>
  <c r="H43" i="5"/>
  <c r="H42" i="5"/>
  <c r="H41" i="5"/>
  <c r="H40" i="5"/>
  <c r="H39" i="5"/>
  <c r="H35" i="5"/>
  <c r="H34" i="5"/>
  <c r="H31" i="5"/>
  <c r="H30" i="5"/>
  <c r="H29" i="5"/>
  <c r="H28" i="5"/>
  <c r="H27" i="5"/>
  <c r="H26" i="5"/>
  <c r="H25" i="5"/>
  <c r="H22" i="5"/>
  <c r="H21" i="5"/>
  <c r="H20" i="5"/>
  <c r="H19" i="5"/>
  <c r="H18" i="5"/>
  <c r="H15" i="5"/>
  <c r="H14" i="5"/>
  <c r="H13" i="5"/>
  <c r="H12" i="5"/>
  <c r="D46" i="5"/>
  <c r="D45" i="5"/>
  <c r="D44" i="5"/>
  <c r="D43" i="5"/>
  <c r="D42" i="5"/>
  <c r="D41" i="5"/>
  <c r="D40" i="5"/>
  <c r="D39" i="5"/>
  <c r="D35" i="5"/>
  <c r="D34" i="5"/>
  <c r="D26" i="5"/>
  <c r="D27" i="5"/>
  <c r="D28" i="5"/>
  <c r="D29" i="5"/>
  <c r="D30" i="5"/>
  <c r="D31" i="5"/>
  <c r="D25" i="5"/>
  <c r="D22" i="5"/>
  <c r="D21" i="5"/>
  <c r="D20" i="5"/>
  <c r="D19" i="5"/>
  <c r="D18" i="5"/>
  <c r="D15" i="5"/>
  <c r="D14" i="5"/>
  <c r="D13" i="5"/>
  <c r="D12" i="5"/>
  <c r="P107" i="24"/>
  <c r="P106" i="24"/>
  <c r="P105" i="24"/>
  <c r="P104" i="24"/>
  <c r="P103" i="24"/>
  <c r="P102" i="24"/>
  <c r="P101" i="24"/>
  <c r="P100" i="24"/>
  <c r="P99" i="24"/>
  <c r="P98" i="24"/>
  <c r="P97" i="24"/>
  <c r="P96" i="24"/>
  <c r="N107" i="24"/>
  <c r="N106" i="24"/>
  <c r="N105" i="24"/>
  <c r="N104" i="24"/>
  <c r="N103" i="24"/>
  <c r="N102" i="24"/>
  <c r="N101" i="24"/>
  <c r="N100" i="24"/>
  <c r="N99" i="24"/>
  <c r="N98" i="24"/>
  <c r="N97" i="24"/>
  <c r="N96" i="24"/>
  <c r="L107" i="24"/>
  <c r="L106" i="24"/>
  <c r="L105" i="24"/>
  <c r="L104" i="24"/>
  <c r="L103" i="24"/>
  <c r="L102" i="24"/>
  <c r="L101" i="24"/>
  <c r="L100" i="24"/>
  <c r="L99" i="24"/>
  <c r="L98" i="24"/>
  <c r="L97" i="24"/>
  <c r="L96" i="24"/>
  <c r="J107" i="24"/>
  <c r="J106" i="24"/>
  <c r="J105" i="24"/>
  <c r="J104" i="24"/>
  <c r="J103" i="24"/>
  <c r="J102" i="24"/>
  <c r="J101" i="24"/>
  <c r="J100" i="24"/>
  <c r="J99" i="24"/>
  <c r="J98" i="24"/>
  <c r="J97" i="24"/>
  <c r="J96" i="24"/>
  <c r="H107" i="24"/>
  <c r="H106" i="24"/>
  <c r="H105" i="24"/>
  <c r="H104" i="24"/>
  <c r="H103" i="24"/>
  <c r="H102" i="24"/>
  <c r="H101" i="24"/>
  <c r="H100" i="24"/>
  <c r="H99" i="24"/>
  <c r="H98" i="24"/>
  <c r="H97" i="24"/>
  <c r="H96" i="24"/>
  <c r="F97" i="24"/>
  <c r="F98" i="24"/>
  <c r="F99" i="24"/>
  <c r="F100" i="24"/>
  <c r="F101" i="24"/>
  <c r="F102" i="24"/>
  <c r="F103" i="24"/>
  <c r="F104" i="24"/>
  <c r="F105" i="24"/>
  <c r="F106" i="24"/>
  <c r="F107" i="24"/>
  <c r="F96" i="24"/>
  <c r="B97" i="24"/>
  <c r="B98" i="24"/>
  <c r="B99" i="24"/>
  <c r="B100" i="24"/>
  <c r="B101" i="24"/>
  <c r="B102" i="24"/>
  <c r="B103" i="24"/>
  <c r="B104" i="24"/>
  <c r="B105" i="24"/>
  <c r="B106" i="24"/>
  <c r="B107" i="24"/>
  <c r="B96" i="24"/>
  <c r="P93" i="24"/>
  <c r="P92" i="24"/>
  <c r="P91" i="24"/>
  <c r="P90" i="24"/>
  <c r="P89" i="24"/>
  <c r="P88" i="24"/>
  <c r="P87" i="24"/>
  <c r="P86" i="24"/>
  <c r="P85" i="24"/>
  <c r="P84" i="24"/>
  <c r="P83" i="24"/>
  <c r="P82" i="24"/>
  <c r="P81" i="24"/>
  <c r="P80" i="24"/>
  <c r="P79" i="24"/>
  <c r="P78" i="24"/>
  <c r="P77" i="24"/>
  <c r="P76" i="24"/>
  <c r="P75" i="24"/>
  <c r="P74" i="24"/>
  <c r="P73" i="24"/>
  <c r="P72" i="24"/>
  <c r="P71" i="24"/>
  <c r="N93" i="24"/>
  <c r="N92" i="24"/>
  <c r="N91" i="24"/>
  <c r="N90" i="24"/>
  <c r="N89" i="24"/>
  <c r="N88" i="24"/>
  <c r="N87" i="24"/>
  <c r="N86" i="24"/>
  <c r="N85" i="24"/>
  <c r="N84" i="24"/>
  <c r="N83" i="24"/>
  <c r="N82" i="24"/>
  <c r="N81" i="24"/>
  <c r="N80" i="24"/>
  <c r="N79" i="24"/>
  <c r="N78" i="24"/>
  <c r="N77" i="24"/>
  <c r="N76" i="24"/>
  <c r="N75" i="24"/>
  <c r="N74" i="24"/>
  <c r="N73" i="24"/>
  <c r="N72" i="24"/>
  <c r="N71" i="24"/>
  <c r="L93" i="24"/>
  <c r="L92" i="24"/>
  <c r="L91" i="24"/>
  <c r="L90" i="24"/>
  <c r="L89" i="24"/>
  <c r="L88" i="24"/>
  <c r="L87" i="24"/>
  <c r="L86" i="24"/>
  <c r="L85" i="24"/>
  <c r="L84" i="24"/>
  <c r="L83" i="24"/>
  <c r="L82" i="24"/>
  <c r="L81" i="24"/>
  <c r="L80" i="24"/>
  <c r="L79" i="24"/>
  <c r="L78" i="24"/>
  <c r="L77" i="24"/>
  <c r="L76" i="24"/>
  <c r="L75" i="24"/>
  <c r="L74" i="24"/>
  <c r="L73" i="24"/>
  <c r="L72" i="24"/>
  <c r="L71" i="24"/>
  <c r="J93" i="24"/>
  <c r="J92" i="24"/>
  <c r="J91" i="24"/>
  <c r="J90" i="24"/>
  <c r="J89" i="24"/>
  <c r="J88" i="24"/>
  <c r="J87" i="24"/>
  <c r="J86" i="24"/>
  <c r="J85" i="24"/>
  <c r="J84" i="24"/>
  <c r="J83" i="24"/>
  <c r="J82" i="24"/>
  <c r="J81" i="24"/>
  <c r="J80" i="24"/>
  <c r="J79" i="24"/>
  <c r="J78" i="24"/>
  <c r="J77" i="24"/>
  <c r="J76" i="24"/>
  <c r="J75" i="24"/>
  <c r="J74" i="24"/>
  <c r="J73" i="24"/>
  <c r="J72" i="24"/>
  <c r="J71" i="24"/>
  <c r="H93" i="24"/>
  <c r="H92" i="24"/>
  <c r="H91" i="24"/>
  <c r="H90" i="24"/>
  <c r="H89" i="24"/>
  <c r="H88" i="24"/>
  <c r="H87" i="24"/>
  <c r="H86" i="24"/>
  <c r="H85" i="24"/>
  <c r="H84" i="24"/>
  <c r="H83" i="24"/>
  <c r="H82" i="24"/>
  <c r="H81" i="24"/>
  <c r="H80" i="24"/>
  <c r="H79" i="24"/>
  <c r="H78" i="24"/>
  <c r="H77" i="24"/>
  <c r="H76" i="24"/>
  <c r="H75" i="24"/>
  <c r="H74" i="24"/>
  <c r="H73" i="24"/>
  <c r="H72" i="24"/>
  <c r="H71" i="24"/>
  <c r="F93" i="24"/>
  <c r="F72" i="24"/>
  <c r="F73" i="24"/>
  <c r="F74" i="24"/>
  <c r="F75" i="24"/>
  <c r="F76" i="24"/>
  <c r="F77" i="24"/>
  <c r="F78" i="24"/>
  <c r="F79" i="24"/>
  <c r="F80" i="24"/>
  <c r="F81" i="24"/>
  <c r="F82" i="24"/>
  <c r="F83" i="24"/>
  <c r="F84" i="24"/>
  <c r="F85" i="24"/>
  <c r="F86" i="24"/>
  <c r="F87" i="24"/>
  <c r="F88" i="24"/>
  <c r="F89" i="24"/>
  <c r="F90" i="24"/>
  <c r="F91" i="24"/>
  <c r="F92" i="24"/>
  <c r="F71" i="24"/>
  <c r="B93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85" i="24"/>
  <c r="B86" i="24"/>
  <c r="B87" i="24"/>
  <c r="B88" i="24"/>
  <c r="B89" i="24"/>
  <c r="B90" i="24"/>
  <c r="B91" i="24"/>
  <c r="B92" i="24"/>
  <c r="B71" i="24"/>
  <c r="P52" i="24"/>
  <c r="P51" i="24"/>
  <c r="P50" i="24"/>
  <c r="P49" i="24"/>
  <c r="P46" i="24"/>
  <c r="P45" i="24"/>
  <c r="P44" i="24"/>
  <c r="P43" i="24"/>
  <c r="P42" i="24"/>
  <c r="P41" i="24"/>
  <c r="P40" i="24"/>
  <c r="P39" i="24"/>
  <c r="P35" i="24"/>
  <c r="P34" i="24"/>
  <c r="P31" i="24"/>
  <c r="P30" i="24"/>
  <c r="P29" i="24"/>
  <c r="P28" i="24"/>
  <c r="P27" i="24"/>
  <c r="P26" i="24"/>
  <c r="P25" i="24"/>
  <c r="P22" i="24"/>
  <c r="P21" i="24"/>
  <c r="P20" i="24"/>
  <c r="P19" i="24"/>
  <c r="P18" i="24"/>
  <c r="P15" i="24"/>
  <c r="P14" i="24"/>
  <c r="P13" i="24"/>
  <c r="P12" i="24"/>
  <c r="N52" i="24"/>
  <c r="N51" i="24"/>
  <c r="N50" i="24"/>
  <c r="N49" i="24"/>
  <c r="N46" i="24"/>
  <c r="N45" i="24"/>
  <c r="N44" i="24"/>
  <c r="N43" i="24"/>
  <c r="N42" i="24"/>
  <c r="N41" i="24"/>
  <c r="N40" i="24"/>
  <c r="N39" i="24"/>
  <c r="N35" i="24"/>
  <c r="N34" i="24"/>
  <c r="N31" i="24"/>
  <c r="N30" i="24"/>
  <c r="N29" i="24"/>
  <c r="N28" i="24"/>
  <c r="N27" i="24"/>
  <c r="N26" i="24"/>
  <c r="N25" i="24"/>
  <c r="N22" i="24"/>
  <c r="N21" i="24"/>
  <c r="N20" i="24"/>
  <c r="N19" i="24"/>
  <c r="N18" i="24"/>
  <c r="N15" i="24"/>
  <c r="N14" i="24"/>
  <c r="N13" i="24"/>
  <c r="N12" i="24"/>
  <c r="L52" i="24"/>
  <c r="L51" i="24"/>
  <c r="L50" i="24"/>
  <c r="L49" i="24"/>
  <c r="L46" i="24"/>
  <c r="L45" i="24"/>
  <c r="L44" i="24"/>
  <c r="L43" i="24"/>
  <c r="L42" i="24"/>
  <c r="L41" i="24"/>
  <c r="L40" i="24"/>
  <c r="L39" i="24"/>
  <c r="L35" i="24"/>
  <c r="L34" i="24"/>
  <c r="L31" i="24"/>
  <c r="L30" i="24"/>
  <c r="L29" i="24"/>
  <c r="L28" i="24"/>
  <c r="L27" i="24"/>
  <c r="L26" i="24"/>
  <c r="L25" i="24"/>
  <c r="L22" i="24"/>
  <c r="L21" i="24"/>
  <c r="L20" i="24"/>
  <c r="L19" i="24"/>
  <c r="L18" i="24"/>
  <c r="L15" i="24"/>
  <c r="L14" i="24"/>
  <c r="L13" i="24"/>
  <c r="L12" i="24"/>
  <c r="J52" i="24"/>
  <c r="J51" i="24"/>
  <c r="J50" i="24"/>
  <c r="J49" i="24"/>
  <c r="J46" i="24"/>
  <c r="J45" i="24"/>
  <c r="J44" i="24"/>
  <c r="J43" i="24"/>
  <c r="J42" i="24"/>
  <c r="J41" i="24"/>
  <c r="J40" i="24"/>
  <c r="J39" i="24"/>
  <c r="J35" i="24"/>
  <c r="J34" i="24"/>
  <c r="J31" i="24"/>
  <c r="J30" i="24"/>
  <c r="J29" i="24"/>
  <c r="J28" i="24"/>
  <c r="J27" i="24"/>
  <c r="J26" i="24"/>
  <c r="J25" i="24"/>
  <c r="J22" i="24"/>
  <c r="J21" i="24"/>
  <c r="J20" i="24"/>
  <c r="J19" i="24"/>
  <c r="J18" i="24"/>
  <c r="J15" i="24"/>
  <c r="J14" i="24"/>
  <c r="J13" i="24"/>
  <c r="J12" i="24"/>
  <c r="H52" i="24"/>
  <c r="H51" i="24"/>
  <c r="H50" i="24"/>
  <c r="H49" i="24"/>
  <c r="H46" i="24"/>
  <c r="H45" i="24"/>
  <c r="H44" i="24"/>
  <c r="H43" i="24"/>
  <c r="H42" i="24"/>
  <c r="H41" i="24"/>
  <c r="H40" i="24"/>
  <c r="H39" i="24"/>
  <c r="H35" i="24"/>
  <c r="H34" i="24"/>
  <c r="H31" i="24"/>
  <c r="H30" i="24"/>
  <c r="H29" i="24"/>
  <c r="H28" i="24"/>
  <c r="H27" i="24"/>
  <c r="H26" i="24"/>
  <c r="H25" i="24"/>
  <c r="H22" i="24"/>
  <c r="H21" i="24"/>
  <c r="H20" i="24"/>
  <c r="H19" i="24"/>
  <c r="H18" i="24"/>
  <c r="H15" i="24"/>
  <c r="H14" i="24"/>
  <c r="H13" i="24"/>
  <c r="H12" i="24"/>
  <c r="F52" i="24"/>
  <c r="F51" i="24"/>
  <c r="F50" i="24"/>
  <c r="F49" i="24"/>
  <c r="F46" i="24"/>
  <c r="F45" i="24"/>
  <c r="F44" i="24"/>
  <c r="F43" i="24"/>
  <c r="F42" i="24"/>
  <c r="F41" i="24"/>
  <c r="F40" i="24"/>
  <c r="F39" i="24"/>
  <c r="F35" i="24"/>
  <c r="F34" i="24"/>
  <c r="F31" i="24"/>
  <c r="F30" i="24"/>
  <c r="F29" i="24"/>
  <c r="F28" i="24"/>
  <c r="F27" i="24"/>
  <c r="F26" i="24"/>
  <c r="F25" i="24"/>
  <c r="F22" i="24"/>
  <c r="F21" i="24"/>
  <c r="F20" i="24"/>
  <c r="F19" i="24"/>
  <c r="F18" i="24"/>
  <c r="F15" i="24"/>
  <c r="F14" i="24"/>
  <c r="F13" i="24"/>
  <c r="F12" i="24"/>
  <c r="B52" i="24"/>
  <c r="B51" i="24"/>
  <c r="B50" i="24"/>
  <c r="B49" i="24"/>
  <c r="B46" i="24"/>
  <c r="B45" i="24"/>
  <c r="B44" i="24"/>
  <c r="B43" i="24"/>
  <c r="B42" i="24"/>
  <c r="B41" i="24"/>
  <c r="B40" i="24"/>
  <c r="B39" i="24"/>
  <c r="B35" i="24"/>
  <c r="B34" i="24"/>
  <c r="B26" i="24"/>
  <c r="B27" i="24"/>
  <c r="B28" i="24"/>
  <c r="B29" i="24"/>
  <c r="B30" i="24"/>
  <c r="B31" i="24"/>
  <c r="B25" i="24"/>
  <c r="B19" i="24"/>
  <c r="B20" i="24"/>
  <c r="B21" i="24"/>
  <c r="B22" i="24"/>
  <c r="B18" i="24"/>
  <c r="B15" i="24"/>
  <c r="B14" i="24"/>
  <c r="B13" i="24"/>
  <c r="B12" i="24"/>
  <c r="P25" i="21"/>
  <c r="P26" i="21"/>
  <c r="P27" i="21"/>
  <c r="P28" i="21"/>
  <c r="P29" i="21"/>
  <c r="P30" i="21"/>
  <c r="P31" i="21"/>
  <c r="P24" i="21"/>
  <c r="M31" i="21"/>
  <c r="M30" i="21"/>
  <c r="M29" i="21"/>
  <c r="M28" i="21"/>
  <c r="M27" i="21"/>
  <c r="M26" i="21"/>
  <c r="M25" i="21"/>
  <c r="M24" i="21"/>
  <c r="N31" i="21"/>
  <c r="N30" i="21"/>
  <c r="N29" i="21"/>
  <c r="N28" i="21"/>
  <c r="N27" i="21"/>
  <c r="N26" i="21"/>
  <c r="N25" i="21"/>
  <c r="N24" i="21"/>
  <c r="K31" i="21"/>
  <c r="K30" i="21"/>
  <c r="K29" i="21"/>
  <c r="K28" i="21"/>
  <c r="K27" i="21"/>
  <c r="K26" i="21"/>
  <c r="K25" i="21"/>
  <c r="K24" i="21"/>
  <c r="J31" i="21"/>
  <c r="J30" i="21"/>
  <c r="J29" i="21"/>
  <c r="J28" i="21"/>
  <c r="J27" i="21"/>
  <c r="J26" i="21"/>
  <c r="J25" i="21"/>
  <c r="J24" i="21"/>
  <c r="H31" i="21"/>
  <c r="H30" i="21"/>
  <c r="H29" i="21"/>
  <c r="H28" i="21"/>
  <c r="H27" i="21"/>
  <c r="H26" i="21"/>
  <c r="H25" i="21"/>
  <c r="H24" i="21"/>
  <c r="G31" i="21"/>
  <c r="G30" i="21"/>
  <c r="G29" i="21"/>
  <c r="G28" i="21"/>
  <c r="G27" i="21"/>
  <c r="G26" i="21"/>
  <c r="G25" i="21"/>
  <c r="G24" i="21"/>
  <c r="E31" i="21"/>
  <c r="E30" i="21"/>
  <c r="E29" i="21"/>
  <c r="E28" i="21"/>
  <c r="E27" i="21"/>
  <c r="E26" i="21"/>
  <c r="E25" i="21"/>
  <c r="E24" i="21"/>
  <c r="D31" i="21"/>
  <c r="D30" i="21"/>
  <c r="D29" i="21"/>
  <c r="D28" i="21"/>
  <c r="D27" i="21"/>
  <c r="D26" i="21"/>
  <c r="D25" i="21"/>
  <c r="D24" i="21"/>
  <c r="B31" i="21"/>
  <c r="B30" i="21"/>
  <c r="B29" i="21"/>
  <c r="B28" i="21"/>
  <c r="B27" i="21"/>
  <c r="B26" i="21"/>
  <c r="B25" i="21"/>
  <c r="B24" i="21"/>
  <c r="L30" i="33"/>
  <c r="L29" i="33"/>
  <c r="L28" i="33"/>
  <c r="L27" i="33"/>
  <c r="L26" i="33"/>
  <c r="L25" i="33"/>
  <c r="L24" i="33"/>
  <c r="J30" i="33"/>
  <c r="J29" i="33"/>
  <c r="J28" i="33"/>
  <c r="J27" i="33"/>
  <c r="J26" i="33"/>
  <c r="J25" i="33"/>
  <c r="J24" i="33"/>
  <c r="H30" i="33"/>
  <c r="H29" i="33"/>
  <c r="H28" i="33"/>
  <c r="H27" i="33"/>
  <c r="H26" i="33"/>
  <c r="H25" i="33"/>
  <c r="H24" i="33"/>
  <c r="F30" i="33"/>
  <c r="F29" i="33"/>
  <c r="F28" i="33"/>
  <c r="F27" i="33"/>
  <c r="F26" i="33"/>
  <c r="F25" i="33"/>
  <c r="F24" i="33"/>
  <c r="D30" i="33"/>
  <c r="D29" i="33"/>
  <c r="D28" i="33"/>
  <c r="D27" i="33"/>
  <c r="D26" i="33"/>
  <c r="D25" i="33"/>
  <c r="D24" i="33"/>
  <c r="B30" i="33"/>
  <c r="B29" i="33"/>
  <c r="B28" i="33"/>
  <c r="B27" i="33"/>
  <c r="B26" i="33"/>
  <c r="B25" i="33"/>
  <c r="B24" i="33"/>
  <c r="P21" i="21"/>
  <c r="P20" i="21"/>
  <c r="P19" i="21"/>
  <c r="P18" i="21"/>
  <c r="P17" i="21"/>
  <c r="M21" i="21"/>
  <c r="M20" i="21"/>
  <c r="M19" i="21"/>
  <c r="M18" i="21"/>
  <c r="M17" i="21"/>
  <c r="J21" i="21"/>
  <c r="J20" i="21"/>
  <c r="J19" i="21"/>
  <c r="J18" i="21"/>
  <c r="J17" i="21"/>
  <c r="G21" i="21"/>
  <c r="G20" i="21"/>
  <c r="G19" i="21"/>
  <c r="G18" i="21"/>
  <c r="G17" i="21"/>
  <c r="D21" i="21"/>
  <c r="D20" i="21"/>
  <c r="D19" i="21"/>
  <c r="D18" i="21"/>
  <c r="D17" i="21"/>
  <c r="N21" i="21"/>
  <c r="N20" i="21"/>
  <c r="N19" i="21"/>
  <c r="N18" i="21"/>
  <c r="N17" i="21"/>
  <c r="K21" i="21"/>
  <c r="K20" i="21"/>
  <c r="K19" i="21"/>
  <c r="K18" i="21"/>
  <c r="K17" i="21"/>
  <c r="H21" i="21"/>
  <c r="H20" i="21"/>
  <c r="H19" i="21"/>
  <c r="H18" i="21"/>
  <c r="H17" i="21"/>
  <c r="E21" i="21"/>
  <c r="E20" i="21"/>
  <c r="E19" i="21"/>
  <c r="E18" i="21"/>
  <c r="E17" i="21"/>
  <c r="B21" i="21"/>
  <c r="B20" i="21"/>
  <c r="B19" i="21"/>
  <c r="B18" i="21"/>
  <c r="B17" i="21"/>
  <c r="N14" i="21"/>
  <c r="N13" i="21"/>
  <c r="N12" i="21"/>
  <c r="N11" i="21"/>
  <c r="N10" i="21"/>
  <c r="N7" i="21"/>
  <c r="K14" i="21"/>
  <c r="K13" i="21"/>
  <c r="K12" i="21"/>
  <c r="K11" i="21"/>
  <c r="K10" i="21"/>
  <c r="K7" i="21"/>
  <c r="H14" i="21"/>
  <c r="H13" i="21"/>
  <c r="H12" i="21"/>
  <c r="H11" i="21"/>
  <c r="H10" i="21"/>
  <c r="H7" i="21"/>
  <c r="E14" i="21"/>
  <c r="E13" i="21"/>
  <c r="E12" i="21"/>
  <c r="E11" i="21"/>
  <c r="E10" i="21"/>
  <c r="E7" i="21"/>
  <c r="P14" i="21"/>
  <c r="P13" i="21"/>
  <c r="P12" i="21"/>
  <c r="P11" i="21"/>
  <c r="P10" i="21"/>
  <c r="P7" i="21"/>
  <c r="M14" i="21"/>
  <c r="M13" i="21"/>
  <c r="M12" i="21"/>
  <c r="M11" i="21"/>
  <c r="M10" i="21"/>
  <c r="M7" i="21"/>
  <c r="J14" i="21"/>
  <c r="J13" i="21"/>
  <c r="J12" i="21"/>
  <c r="J11" i="21"/>
  <c r="J10" i="21"/>
  <c r="J7" i="21"/>
  <c r="G14" i="21"/>
  <c r="G13" i="21"/>
  <c r="G12" i="21"/>
  <c r="G11" i="21"/>
  <c r="G10" i="21"/>
  <c r="G7" i="21"/>
  <c r="D14" i="21"/>
  <c r="D13" i="21"/>
  <c r="D12" i="21"/>
  <c r="D11" i="21"/>
  <c r="D10" i="21"/>
  <c r="D7" i="21"/>
  <c r="B14" i="21"/>
  <c r="B13" i="21"/>
  <c r="B12" i="21"/>
  <c r="B11" i="21"/>
  <c r="B10" i="21"/>
  <c r="B7" i="21"/>
  <c r="C24" i="21" s="1"/>
  <c r="L21" i="33"/>
  <c r="L20" i="33"/>
  <c r="L19" i="33"/>
  <c r="L18" i="33"/>
  <c r="L17" i="33"/>
  <c r="J21" i="33"/>
  <c r="J20" i="33"/>
  <c r="J19" i="33"/>
  <c r="J18" i="33"/>
  <c r="J17" i="33"/>
  <c r="H21" i="33"/>
  <c r="H20" i="33"/>
  <c r="H19" i="33"/>
  <c r="H18" i="33"/>
  <c r="H17" i="33"/>
  <c r="F21" i="33"/>
  <c r="F20" i="33"/>
  <c r="F19" i="33"/>
  <c r="F18" i="33"/>
  <c r="F17" i="33"/>
  <c r="D21" i="33"/>
  <c r="D20" i="33"/>
  <c r="D19" i="33"/>
  <c r="D18" i="33"/>
  <c r="D17" i="33"/>
  <c r="B21" i="33"/>
  <c r="B20" i="33"/>
  <c r="B19" i="33"/>
  <c r="B18" i="33"/>
  <c r="B17" i="33"/>
  <c r="L14" i="33"/>
  <c r="L13" i="33"/>
  <c r="L12" i="33"/>
  <c r="L11" i="33"/>
  <c r="J14" i="33"/>
  <c r="J13" i="33"/>
  <c r="J12" i="33"/>
  <c r="J11" i="33"/>
  <c r="H14" i="33"/>
  <c r="H13" i="33"/>
  <c r="H12" i="33"/>
  <c r="H11" i="33"/>
  <c r="F14" i="33"/>
  <c r="F13" i="33"/>
  <c r="F12" i="33"/>
  <c r="F11" i="33"/>
  <c r="D14" i="33"/>
  <c r="D13" i="33"/>
  <c r="D12" i="33"/>
  <c r="D11" i="33"/>
  <c r="B14" i="33"/>
  <c r="B13" i="33"/>
  <c r="B12" i="33"/>
  <c r="B11" i="33"/>
  <c r="L38" i="21" l="1"/>
  <c r="I40" i="21"/>
  <c r="O24" i="21"/>
  <c r="F38" i="21"/>
  <c r="Q41" i="21"/>
  <c r="C38" i="21"/>
  <c r="Q38" i="21"/>
  <c r="L39" i="21"/>
  <c r="Q40" i="21"/>
  <c r="Q39" i="21"/>
  <c r="P38" i="5"/>
  <c r="P37" i="5" s="1"/>
  <c r="I38" i="21"/>
  <c r="F39" i="21"/>
  <c r="F34" i="21"/>
  <c r="Q35" i="21"/>
  <c r="L40" i="21"/>
  <c r="N38" i="24"/>
  <c r="L34" i="21"/>
  <c r="Q42" i="21"/>
  <c r="I34" i="21"/>
  <c r="I35" i="21"/>
  <c r="Q34" i="21"/>
  <c r="O40" i="21"/>
  <c r="O41" i="21"/>
  <c r="P11" i="5"/>
  <c r="P8" i="5" s="1"/>
  <c r="L35" i="21"/>
  <c r="R11" i="5"/>
  <c r="R8" i="5" s="1"/>
  <c r="S30" i="5" s="1"/>
  <c r="C35" i="21"/>
  <c r="I39" i="21"/>
  <c r="I42" i="21"/>
  <c r="I41" i="21"/>
  <c r="F35" i="21"/>
  <c r="O35" i="21"/>
  <c r="L42" i="21"/>
  <c r="C34" i="21"/>
  <c r="C39" i="21"/>
  <c r="L41" i="21"/>
  <c r="R38" i="5"/>
  <c r="R37" i="5" s="1"/>
  <c r="O42" i="21"/>
  <c r="O39" i="21"/>
  <c r="O38" i="21"/>
  <c r="O34" i="21"/>
  <c r="Q24" i="21"/>
  <c r="F24" i="21"/>
  <c r="I24" i="21"/>
  <c r="L24" i="21"/>
  <c r="J38" i="24"/>
  <c r="L38" i="24"/>
  <c r="N38" i="5"/>
  <c r="N37" i="5" s="1"/>
  <c r="P11" i="24"/>
  <c r="N11" i="5"/>
  <c r="L11" i="5"/>
  <c r="L38" i="5"/>
  <c r="L37" i="5" s="1"/>
  <c r="J11" i="5"/>
  <c r="J38" i="5"/>
  <c r="J37" i="5" s="1"/>
  <c r="J37" i="24"/>
  <c r="N37" i="24"/>
  <c r="H11" i="24"/>
  <c r="P37" i="24"/>
  <c r="H38" i="24"/>
  <c r="N11" i="24"/>
  <c r="P38" i="24"/>
  <c r="L11" i="24"/>
  <c r="J11" i="24"/>
  <c r="L37" i="24"/>
  <c r="H37" i="24"/>
  <c r="R64" i="5"/>
  <c r="Q22" i="5" l="1"/>
  <c r="Q46" i="5"/>
  <c r="Q21" i="5"/>
  <c r="Q35" i="5"/>
  <c r="Q15" i="5"/>
  <c r="Q42" i="5"/>
  <c r="Q51" i="5"/>
  <c r="Q45" i="5"/>
  <c r="Q30" i="5"/>
  <c r="S42" i="5"/>
  <c r="Q41" i="5"/>
  <c r="Q26" i="5"/>
  <c r="S26" i="5"/>
  <c r="S15" i="5"/>
  <c r="S41" i="5"/>
  <c r="S34" i="5"/>
  <c r="S12" i="5"/>
  <c r="S18" i="5"/>
  <c r="S28" i="5"/>
  <c r="S27" i="5"/>
  <c r="S38" i="5"/>
  <c r="S20" i="5"/>
  <c r="S19" i="5"/>
  <c r="S50" i="5"/>
  <c r="S49" i="5"/>
  <c r="S39" i="5"/>
  <c r="S13" i="5"/>
  <c r="S31" i="5"/>
  <c r="S52" i="5"/>
  <c r="S22" i="5"/>
  <c r="S21" i="5"/>
  <c r="S35" i="5"/>
  <c r="S29" i="5"/>
  <c r="S14" i="5"/>
  <c r="S25" i="5"/>
  <c r="S51" i="5"/>
  <c r="Q29" i="5"/>
  <c r="Q34" i="5"/>
  <c r="Q18" i="5"/>
  <c r="Q50" i="5"/>
  <c r="Q11" i="5"/>
  <c r="Q12" i="5"/>
  <c r="Q19" i="5"/>
  <c r="Q49" i="5"/>
  <c r="Q28" i="5"/>
  <c r="Q13" i="5"/>
  <c r="S44" i="5"/>
  <c r="Q40" i="5"/>
  <c r="S43" i="5"/>
  <c r="Q43" i="5"/>
  <c r="S46" i="5"/>
  <c r="Q52" i="5"/>
  <c r="S45" i="5"/>
  <c r="S11" i="5"/>
  <c r="S40" i="5"/>
  <c r="Q31" i="5"/>
  <c r="S37" i="5"/>
  <c r="Q37" i="5"/>
  <c r="Q27" i="5"/>
  <c r="Q38" i="5"/>
  <c r="Q20" i="5"/>
  <c r="Q14" i="5"/>
  <c r="Q39" i="5"/>
  <c r="Q25" i="5"/>
  <c r="Q44" i="5"/>
  <c r="B46" i="5"/>
  <c r="D29" i="24" l="1"/>
  <c r="D31" i="24"/>
  <c r="D30" i="24"/>
  <c r="D21" i="24"/>
  <c r="B37" i="24"/>
  <c r="F37" i="24"/>
  <c r="F34" i="5"/>
  <c r="D22" i="24"/>
  <c r="D20" i="24"/>
  <c r="F46" i="5"/>
  <c r="P8" i="24"/>
  <c r="D46" i="24"/>
  <c r="D26" i="24"/>
  <c r="D34" i="24"/>
  <c r="D35" i="24"/>
  <c r="D25" i="24"/>
  <c r="D27" i="24"/>
  <c r="D28" i="24"/>
  <c r="D18" i="24"/>
  <c r="D19" i="24"/>
  <c r="Q37" i="24" l="1"/>
  <c r="P68" i="24"/>
  <c r="Q11" i="24"/>
  <c r="Q31" i="24"/>
  <c r="Q15" i="24"/>
  <c r="Q14" i="24"/>
  <c r="Q12" i="24"/>
  <c r="Q20" i="24"/>
  <c r="Q21" i="24"/>
  <c r="Q26" i="24"/>
  <c r="Q34" i="24"/>
  <c r="Q43" i="24"/>
  <c r="Q18" i="24"/>
  <c r="Q19" i="24"/>
  <c r="Q38" i="24"/>
  <c r="Q25" i="24"/>
  <c r="Q29" i="24"/>
  <c r="Q27" i="24"/>
  <c r="Q28" i="24"/>
  <c r="Q13" i="24"/>
  <c r="Q30" i="24"/>
  <c r="Q35" i="24"/>
  <c r="Q49" i="24"/>
  <c r="Q22" i="24"/>
  <c r="Q46" i="24"/>
  <c r="Q42" i="24"/>
  <c r="Q50" i="24"/>
  <c r="Q45" i="24"/>
  <c r="Q44" i="24"/>
  <c r="Q41" i="24"/>
  <c r="Q40" i="24"/>
  <c r="Q52" i="24"/>
  <c r="Q39" i="24"/>
  <c r="Q51" i="24"/>
  <c r="Q89" i="24" l="1"/>
  <c r="Q93" i="24"/>
  <c r="Q107" i="24"/>
  <c r="Q84" i="24"/>
  <c r="Q91" i="24"/>
  <c r="Q81" i="24"/>
  <c r="Q88" i="24"/>
  <c r="Q79" i="24"/>
  <c r="Q87" i="24"/>
  <c r="Q78" i="24"/>
  <c r="Q82" i="24"/>
  <c r="Q106" i="24"/>
  <c r="Q97" i="24"/>
  <c r="Q80" i="24"/>
  <c r="Q86" i="24"/>
  <c r="Q85" i="24"/>
  <c r="Q103" i="24"/>
  <c r="Q100" i="24"/>
  <c r="Q98" i="24"/>
  <c r="Q99" i="24"/>
  <c r="Q71" i="24"/>
  <c r="Q74" i="24"/>
  <c r="Q104" i="24"/>
  <c r="Q90" i="24"/>
  <c r="Q105" i="24"/>
  <c r="Q76" i="24"/>
  <c r="Q72" i="24"/>
  <c r="Q102" i="24"/>
  <c r="Q73" i="24"/>
  <c r="Q75" i="24"/>
  <c r="Q77" i="24"/>
  <c r="Q96" i="24"/>
  <c r="Q92" i="24"/>
  <c r="Q101" i="24"/>
  <c r="Q83" i="24"/>
  <c r="F64" i="16" l="1"/>
  <c r="E64" i="16"/>
  <c r="D64" i="16"/>
  <c r="B64" i="16"/>
  <c r="G67" i="15"/>
  <c r="F67" i="15"/>
  <c r="E67" i="15"/>
  <c r="B67" i="15"/>
  <c r="G64" i="16"/>
  <c r="F23" i="5"/>
  <c r="D47" i="24"/>
  <c r="D16" i="24"/>
  <c r="A109" i="24" l="1"/>
  <c r="A107" i="15"/>
  <c r="D67" i="15"/>
  <c r="A54" i="24"/>
  <c r="A109" i="5"/>
  <c r="A54" i="5"/>
  <c r="A55" i="15"/>
  <c r="A105" i="16"/>
  <c r="A53" i="16"/>
  <c r="C64" i="16"/>
  <c r="C67" i="15"/>
  <c r="A44" i="21"/>
  <c r="B101" i="5" l="1"/>
  <c r="D77" i="24" l="1"/>
  <c r="D100" i="24"/>
  <c r="D42" i="24"/>
  <c r="B21" i="5"/>
  <c r="D15" i="24"/>
  <c r="F106" i="5"/>
  <c r="F98" i="5"/>
  <c r="F90" i="5"/>
  <c r="F82" i="5"/>
  <c r="F74" i="5"/>
  <c r="F50" i="5"/>
  <c r="F40" i="5"/>
  <c r="D38" i="5"/>
  <c r="D37" i="5" s="1"/>
  <c r="F29" i="5"/>
  <c r="F13" i="5"/>
  <c r="D11" i="5"/>
  <c r="B107" i="5"/>
  <c r="D103" i="24"/>
  <c r="B100" i="5"/>
  <c r="B92" i="5"/>
  <c r="D87" i="24"/>
  <c r="B84" i="5"/>
  <c r="D79" i="24"/>
  <c r="B76" i="5"/>
  <c r="D71" i="24"/>
  <c r="B52" i="5"/>
  <c r="D45" i="24"/>
  <c r="B42" i="5"/>
  <c r="B31" i="5"/>
  <c r="B15" i="5"/>
  <c r="F99" i="5"/>
  <c r="F91" i="5"/>
  <c r="F83" i="5"/>
  <c r="F75" i="5"/>
  <c r="F51" i="5"/>
  <c r="F41" i="5"/>
  <c r="F30" i="5"/>
  <c r="F14" i="5"/>
  <c r="D106" i="24"/>
  <c r="B103" i="5"/>
  <c r="D98" i="24"/>
  <c r="D90" i="24"/>
  <c r="B87" i="5"/>
  <c r="D82" i="24"/>
  <c r="B79" i="5"/>
  <c r="D74" i="24"/>
  <c r="B71" i="5"/>
  <c r="D50" i="24"/>
  <c r="B45" i="5"/>
  <c r="D40" i="24"/>
  <c r="B35" i="5"/>
  <c r="B26" i="5"/>
  <c r="B19" i="5"/>
  <c r="D13" i="24"/>
  <c r="F107" i="5"/>
  <c r="F100" i="5"/>
  <c r="F92" i="5"/>
  <c r="F84" i="5"/>
  <c r="F76" i="5"/>
  <c r="F52" i="5"/>
  <c r="F42" i="5"/>
  <c r="F31" i="5"/>
  <c r="F15" i="5"/>
  <c r="D107" i="24"/>
  <c r="F22" i="5"/>
  <c r="B106" i="5"/>
  <c r="D101" i="24"/>
  <c r="B98" i="5"/>
  <c r="B90" i="5"/>
  <c r="D85" i="24"/>
  <c r="B82" i="5"/>
  <c r="B74" i="5"/>
  <c r="B50" i="5"/>
  <c r="D43" i="24"/>
  <c r="B40" i="5"/>
  <c r="B29" i="5"/>
  <c r="B22" i="5"/>
  <c r="B13" i="5"/>
  <c r="N8" i="24"/>
  <c r="O29" i="24" s="1"/>
  <c r="F101" i="5"/>
  <c r="F85" i="5"/>
  <c r="F77" i="5"/>
  <c r="F43" i="5"/>
  <c r="B105" i="5"/>
  <c r="B97" i="5"/>
  <c r="D92" i="24"/>
  <c r="D88" i="24"/>
  <c r="B85" i="5"/>
  <c r="D80" i="24"/>
  <c r="B77" i="5"/>
  <c r="D72" i="24"/>
  <c r="B43" i="5"/>
  <c r="D37" i="24"/>
  <c r="F102" i="5"/>
  <c r="F93" i="5"/>
  <c r="F86" i="5"/>
  <c r="F78" i="5"/>
  <c r="F44" i="5"/>
  <c r="F25" i="5"/>
  <c r="F18" i="5"/>
  <c r="B81" i="5"/>
  <c r="D52" i="24"/>
  <c r="B49" i="5"/>
  <c r="B28" i="5"/>
  <c r="D104" i="24"/>
  <c r="B104" i="5"/>
  <c r="D99" i="24"/>
  <c r="B96" i="5"/>
  <c r="D91" i="24"/>
  <c r="B88" i="5"/>
  <c r="D83" i="24"/>
  <c r="B80" i="5"/>
  <c r="D75" i="24"/>
  <c r="B72" i="5"/>
  <c r="D51" i="24"/>
  <c r="D41" i="24"/>
  <c r="B37" i="5"/>
  <c r="B27" i="5"/>
  <c r="B20" i="5"/>
  <c r="D14" i="24"/>
  <c r="F103" i="5"/>
  <c r="F87" i="5"/>
  <c r="F79" i="5"/>
  <c r="F71" i="5"/>
  <c r="F45" i="5"/>
  <c r="F35" i="5"/>
  <c r="F26" i="5"/>
  <c r="F19" i="5"/>
  <c r="B89" i="5"/>
  <c r="D76" i="24"/>
  <c r="B39" i="5"/>
  <c r="B38" i="24"/>
  <c r="B11" i="24"/>
  <c r="B8" i="24" s="1"/>
  <c r="B12" i="5"/>
  <c r="D96" i="24"/>
  <c r="D102" i="24"/>
  <c r="B99" i="5"/>
  <c r="D93" i="24"/>
  <c r="B91" i="5"/>
  <c r="D86" i="24"/>
  <c r="B83" i="5"/>
  <c r="D78" i="24"/>
  <c r="B75" i="5"/>
  <c r="B51" i="5"/>
  <c r="D44" i="24"/>
  <c r="B41" i="5"/>
  <c r="B30" i="5"/>
  <c r="B14" i="5"/>
  <c r="F104" i="5"/>
  <c r="F96" i="5"/>
  <c r="F88" i="5"/>
  <c r="F80" i="5"/>
  <c r="F72" i="5"/>
  <c r="F27" i="5"/>
  <c r="F20" i="5"/>
  <c r="D84" i="24"/>
  <c r="B73" i="5"/>
  <c r="D105" i="24"/>
  <c r="B102" i="5"/>
  <c r="D97" i="24"/>
  <c r="B93" i="5"/>
  <c r="D89" i="24"/>
  <c r="B86" i="5"/>
  <c r="D81" i="24"/>
  <c r="B78" i="5"/>
  <c r="D73" i="24"/>
  <c r="D49" i="24"/>
  <c r="B44" i="5"/>
  <c r="F38" i="24"/>
  <c r="D39" i="24"/>
  <c r="B34" i="5"/>
  <c r="B25" i="5"/>
  <c r="B18" i="5"/>
  <c r="F11" i="24"/>
  <c r="D12" i="24"/>
  <c r="F105" i="5"/>
  <c r="F97" i="5"/>
  <c r="F89" i="5"/>
  <c r="F81" i="5"/>
  <c r="F73" i="5"/>
  <c r="F49" i="5"/>
  <c r="H38" i="5"/>
  <c r="H37" i="5" s="1"/>
  <c r="F39" i="5"/>
  <c r="F28" i="5"/>
  <c r="F21" i="5"/>
  <c r="H11" i="5"/>
  <c r="F12" i="5"/>
  <c r="O50" i="24" l="1"/>
  <c r="O31" i="24"/>
  <c r="O37" i="24"/>
  <c r="O27" i="24"/>
  <c r="C28" i="24"/>
  <c r="O19" i="24"/>
  <c r="O43" i="24"/>
  <c r="C35" i="24"/>
  <c r="C25" i="24"/>
  <c r="C44" i="24"/>
  <c r="J8" i="5"/>
  <c r="N8" i="5"/>
  <c r="L8" i="5"/>
  <c r="H8" i="5"/>
  <c r="D8" i="5"/>
  <c r="Q8" i="24"/>
  <c r="C46" i="24"/>
  <c r="C43" i="24"/>
  <c r="O46" i="24"/>
  <c r="C21" i="24"/>
  <c r="B68" i="24"/>
  <c r="C82" i="24" s="1"/>
  <c r="B8" i="5"/>
  <c r="O41" i="24"/>
  <c r="C51" i="24"/>
  <c r="C30" i="24"/>
  <c r="C39" i="24"/>
  <c r="C22" i="24"/>
  <c r="C40" i="24"/>
  <c r="C26" i="24"/>
  <c r="C52" i="24"/>
  <c r="N68" i="24"/>
  <c r="O84" i="24" s="1"/>
  <c r="C27" i="24"/>
  <c r="C50" i="24"/>
  <c r="C42" i="24"/>
  <c r="C34" i="24"/>
  <c r="C14" i="24"/>
  <c r="C12" i="24"/>
  <c r="C49" i="24"/>
  <c r="O12" i="24"/>
  <c r="C29" i="24"/>
  <c r="C15" i="24"/>
  <c r="C41" i="24"/>
  <c r="C13" i="24"/>
  <c r="C19" i="24"/>
  <c r="C37" i="24"/>
  <c r="C18" i="24"/>
  <c r="C20" i="24"/>
  <c r="C45" i="24"/>
  <c r="C31" i="24"/>
  <c r="O8" i="24"/>
  <c r="O68" i="24" s="1"/>
  <c r="O13" i="24"/>
  <c r="O20" i="24"/>
  <c r="O45" i="24"/>
  <c r="O52" i="24"/>
  <c r="O34" i="24"/>
  <c r="O28" i="24"/>
  <c r="O30" i="24"/>
  <c r="O35" i="24"/>
  <c r="O15" i="24"/>
  <c r="O25" i="24"/>
  <c r="O14" i="24"/>
  <c r="O51" i="24"/>
  <c r="O22" i="24"/>
  <c r="O42" i="24"/>
  <c r="O49" i="24"/>
  <c r="O40" i="24"/>
  <c r="O26" i="24"/>
  <c r="O21" i="24"/>
  <c r="O39" i="24"/>
  <c r="O18" i="24"/>
  <c r="O44" i="24"/>
  <c r="L8" i="24"/>
  <c r="J8" i="24"/>
  <c r="H8" i="24"/>
  <c r="F8" i="24"/>
  <c r="G46" i="24" s="1"/>
  <c r="Q17" i="21"/>
  <c r="Q12" i="21"/>
  <c r="Q26" i="21"/>
  <c r="Q28" i="21"/>
  <c r="Q30" i="21"/>
  <c r="D11" i="24"/>
  <c r="Q13" i="21"/>
  <c r="Q18" i="21"/>
  <c r="Q19" i="21"/>
  <c r="Q21" i="21"/>
  <c r="Q25" i="21"/>
  <c r="Q31" i="21"/>
  <c r="O28" i="21"/>
  <c r="Q11" i="21"/>
  <c r="Q14" i="21"/>
  <c r="Q20" i="21"/>
  <c r="Q27" i="21"/>
  <c r="Q29" i="21"/>
  <c r="F11" i="5"/>
  <c r="F38" i="5"/>
  <c r="F37" i="5" s="1"/>
  <c r="D38" i="24"/>
  <c r="B38" i="5"/>
  <c r="C38" i="24"/>
  <c r="B11" i="5"/>
  <c r="C11" i="24"/>
  <c r="R68" i="5"/>
  <c r="O11" i="24"/>
  <c r="O38" i="24"/>
  <c r="Q68" i="24" l="1"/>
  <c r="S8" i="5"/>
  <c r="Q8" i="5"/>
  <c r="S76" i="5"/>
  <c r="S78" i="5"/>
  <c r="S74" i="5"/>
  <c r="S86" i="5"/>
  <c r="S101" i="5"/>
  <c r="S84" i="5"/>
  <c r="S85" i="5"/>
  <c r="S72" i="5"/>
  <c r="S90" i="5"/>
  <c r="S105" i="5"/>
  <c r="S88" i="5"/>
  <c r="S77" i="5"/>
  <c r="S89" i="5"/>
  <c r="S96" i="5"/>
  <c r="S92" i="5"/>
  <c r="S100" i="5"/>
  <c r="S104" i="5"/>
  <c r="S83" i="5"/>
  <c r="S102" i="5"/>
  <c r="S103" i="5"/>
  <c r="S75" i="5"/>
  <c r="S71" i="5"/>
  <c r="S99" i="5"/>
  <c r="S87" i="5"/>
  <c r="S73" i="5"/>
  <c r="S106" i="5"/>
  <c r="S107" i="5"/>
  <c r="S91" i="5"/>
  <c r="S82" i="5"/>
  <c r="S97" i="5"/>
  <c r="S80" i="5"/>
  <c r="S81" i="5"/>
  <c r="S93" i="5"/>
  <c r="S79" i="5"/>
  <c r="S98" i="5"/>
  <c r="O46" i="5"/>
  <c r="N68" i="5"/>
  <c r="M46" i="5"/>
  <c r="L68" i="5"/>
  <c r="K46" i="5"/>
  <c r="J68" i="5"/>
  <c r="I46" i="5"/>
  <c r="H68" i="5"/>
  <c r="C34" i="5"/>
  <c r="C79" i="24"/>
  <c r="C42" i="5"/>
  <c r="B68" i="5"/>
  <c r="C74" i="5" s="1"/>
  <c r="C39" i="5"/>
  <c r="C19" i="5"/>
  <c r="C25" i="5"/>
  <c r="C18" i="5"/>
  <c r="O8" i="5"/>
  <c r="O68" i="5" s="1"/>
  <c r="C31" i="5"/>
  <c r="C22" i="5"/>
  <c r="C37" i="5"/>
  <c r="C29" i="5"/>
  <c r="O82" i="24"/>
  <c r="C15" i="5"/>
  <c r="C35" i="5"/>
  <c r="C99" i="24"/>
  <c r="O71" i="24"/>
  <c r="C13" i="5"/>
  <c r="C43" i="5"/>
  <c r="C52" i="5"/>
  <c r="C102" i="24"/>
  <c r="O100" i="24"/>
  <c r="O75" i="24"/>
  <c r="O87" i="24"/>
  <c r="O77" i="24"/>
  <c r="O99" i="24"/>
  <c r="O85" i="24"/>
  <c r="C76" i="24"/>
  <c r="M8" i="5"/>
  <c r="M68" i="5" s="1"/>
  <c r="O88" i="24"/>
  <c r="O79" i="24"/>
  <c r="K38" i="5"/>
  <c r="C49" i="5"/>
  <c r="C50" i="5"/>
  <c r="S68" i="5"/>
  <c r="C40" i="5"/>
  <c r="C30" i="5"/>
  <c r="O107" i="24"/>
  <c r="O101" i="24"/>
  <c r="E38" i="5"/>
  <c r="E46" i="5"/>
  <c r="K8" i="5"/>
  <c r="K68" i="5" s="1"/>
  <c r="C46" i="5"/>
  <c r="O13" i="21"/>
  <c r="C28" i="5"/>
  <c r="C44" i="5"/>
  <c r="C20" i="5"/>
  <c r="C51" i="5"/>
  <c r="O96" i="24"/>
  <c r="O80" i="24"/>
  <c r="C27" i="5"/>
  <c r="C26" i="5"/>
  <c r="C45" i="5"/>
  <c r="C21" i="5"/>
  <c r="C14" i="5"/>
  <c r="C41" i="5"/>
  <c r="C12" i="5"/>
  <c r="O86" i="24"/>
  <c r="O98" i="24"/>
  <c r="O103" i="24"/>
  <c r="I8" i="5"/>
  <c r="I68" i="5" s="1"/>
  <c r="E8" i="5"/>
  <c r="E68" i="5" s="1"/>
  <c r="K41" i="5"/>
  <c r="K52" i="5"/>
  <c r="K26" i="5"/>
  <c r="K18" i="5"/>
  <c r="K31" i="5"/>
  <c r="K34" i="5"/>
  <c r="K49" i="5"/>
  <c r="K43" i="5"/>
  <c r="K35" i="5"/>
  <c r="K13" i="5"/>
  <c r="K39" i="5"/>
  <c r="K42" i="5"/>
  <c r="K44" i="5"/>
  <c r="K25" i="5"/>
  <c r="K14" i="5"/>
  <c r="K51" i="5"/>
  <c r="K30" i="5"/>
  <c r="K45" i="5"/>
  <c r="K15" i="5"/>
  <c r="K19" i="5"/>
  <c r="K22" i="5"/>
  <c r="K29" i="5"/>
  <c r="K40" i="5"/>
  <c r="K27" i="5"/>
  <c r="K37" i="5"/>
  <c r="K20" i="5"/>
  <c r="K21" i="5"/>
  <c r="K50" i="5"/>
  <c r="K28" i="5"/>
  <c r="K12" i="5"/>
  <c r="K11" i="5"/>
  <c r="O29" i="5"/>
  <c r="O18" i="5"/>
  <c r="O30" i="5"/>
  <c r="O27" i="5"/>
  <c r="O21" i="5"/>
  <c r="O44" i="5"/>
  <c r="O22" i="5"/>
  <c r="O20" i="5"/>
  <c r="O51" i="5"/>
  <c r="O34" i="5"/>
  <c r="O45" i="5"/>
  <c r="O40" i="5"/>
  <c r="O50" i="5"/>
  <c r="O35" i="5"/>
  <c r="O12" i="5"/>
  <c r="O14" i="5"/>
  <c r="O28" i="5"/>
  <c r="O49" i="5"/>
  <c r="O19" i="5"/>
  <c r="O25" i="5"/>
  <c r="O39" i="5"/>
  <c r="O41" i="5"/>
  <c r="O26" i="5"/>
  <c r="O52" i="5"/>
  <c r="O43" i="5"/>
  <c r="O37" i="5"/>
  <c r="O42" i="5"/>
  <c r="O15" i="5"/>
  <c r="O13" i="5"/>
  <c r="O31" i="5"/>
  <c r="O11" i="5"/>
  <c r="O38" i="5"/>
  <c r="M41" i="5"/>
  <c r="M27" i="5"/>
  <c r="M44" i="5"/>
  <c r="M18" i="5"/>
  <c r="M52" i="5"/>
  <c r="M28" i="5"/>
  <c r="M42" i="5"/>
  <c r="M19" i="5"/>
  <c r="M25" i="5"/>
  <c r="M45" i="5"/>
  <c r="M49" i="5"/>
  <c r="M30" i="5"/>
  <c r="M13" i="5"/>
  <c r="M29" i="5"/>
  <c r="M35" i="5"/>
  <c r="M37" i="5"/>
  <c r="M26" i="5"/>
  <c r="M15" i="5"/>
  <c r="M34" i="5"/>
  <c r="M12" i="5"/>
  <c r="M31" i="5"/>
  <c r="M50" i="5"/>
  <c r="M21" i="5"/>
  <c r="M43" i="5"/>
  <c r="M51" i="5"/>
  <c r="M14" i="5"/>
  <c r="M22" i="5"/>
  <c r="M39" i="5"/>
  <c r="M40" i="5"/>
  <c r="M20" i="5"/>
  <c r="M11" i="5"/>
  <c r="M38" i="5"/>
  <c r="I38" i="5"/>
  <c r="I30" i="5"/>
  <c r="I34" i="5"/>
  <c r="I40" i="5"/>
  <c r="I15" i="5"/>
  <c r="I35" i="5"/>
  <c r="I14" i="5"/>
  <c r="I52" i="5"/>
  <c r="I25" i="5"/>
  <c r="I21" i="5"/>
  <c r="I51" i="5"/>
  <c r="I43" i="5"/>
  <c r="I18" i="5"/>
  <c r="I26" i="5"/>
  <c r="I37" i="5"/>
  <c r="I49" i="5"/>
  <c r="I12" i="5"/>
  <c r="I13" i="5"/>
  <c r="I28" i="5"/>
  <c r="I29" i="5"/>
  <c r="I44" i="5"/>
  <c r="I27" i="5"/>
  <c r="F8" i="5"/>
  <c r="G46" i="5" s="1"/>
  <c r="I39" i="5"/>
  <c r="I41" i="5"/>
  <c r="I42" i="5"/>
  <c r="I22" i="5"/>
  <c r="I19" i="5"/>
  <c r="I31" i="5"/>
  <c r="I45" i="5"/>
  <c r="I20" i="5"/>
  <c r="I50" i="5"/>
  <c r="I11" i="5"/>
  <c r="E52" i="5"/>
  <c r="E50" i="5"/>
  <c r="E28" i="5"/>
  <c r="E14" i="5"/>
  <c r="E19" i="5"/>
  <c r="E41" i="5"/>
  <c r="E40" i="5"/>
  <c r="E20" i="5"/>
  <c r="E22" i="5"/>
  <c r="E26" i="5"/>
  <c r="E39" i="5"/>
  <c r="E29" i="5"/>
  <c r="E43" i="5"/>
  <c r="E42" i="5"/>
  <c r="E49" i="5"/>
  <c r="E13" i="5"/>
  <c r="E18" i="5"/>
  <c r="E21" i="5"/>
  <c r="E30" i="5"/>
  <c r="E37" i="5"/>
  <c r="E25" i="5"/>
  <c r="D68" i="5"/>
  <c r="E27" i="5"/>
  <c r="E51" i="5"/>
  <c r="E45" i="5"/>
  <c r="E44" i="5"/>
  <c r="E31" i="5"/>
  <c r="E35" i="5"/>
  <c r="E15" i="5"/>
  <c r="E12" i="5"/>
  <c r="E34" i="5"/>
  <c r="E11" i="5"/>
  <c r="C83" i="24"/>
  <c r="C91" i="24"/>
  <c r="C71" i="24"/>
  <c r="C98" i="24"/>
  <c r="C100" i="24"/>
  <c r="C72" i="24"/>
  <c r="C80" i="24"/>
  <c r="C89" i="24"/>
  <c r="C101" i="24"/>
  <c r="C81" i="24"/>
  <c r="C86" i="24"/>
  <c r="C77" i="24"/>
  <c r="C96" i="24"/>
  <c r="C88" i="24"/>
  <c r="C87" i="24"/>
  <c r="C85" i="24"/>
  <c r="C92" i="24"/>
  <c r="C104" i="24"/>
  <c r="I38" i="24"/>
  <c r="I46" i="24"/>
  <c r="C90" i="24"/>
  <c r="C78" i="24"/>
  <c r="C103" i="24"/>
  <c r="C107" i="24"/>
  <c r="C93" i="24"/>
  <c r="K38" i="24"/>
  <c r="K46" i="24"/>
  <c r="C106" i="24"/>
  <c r="C73" i="24"/>
  <c r="C75" i="24"/>
  <c r="C97" i="24"/>
  <c r="M11" i="24"/>
  <c r="M46" i="24"/>
  <c r="C84" i="24"/>
  <c r="C105" i="24"/>
  <c r="C74" i="24"/>
  <c r="O106" i="24"/>
  <c r="O105" i="24"/>
  <c r="O83" i="24"/>
  <c r="O90" i="24"/>
  <c r="O93" i="24"/>
  <c r="O81" i="24"/>
  <c r="O78" i="24"/>
  <c r="O102" i="24"/>
  <c r="O91" i="24"/>
  <c r="O89" i="24"/>
  <c r="O73" i="24"/>
  <c r="O76" i="24"/>
  <c r="O104" i="24"/>
  <c r="O74" i="24"/>
  <c r="O92" i="24"/>
  <c r="O97" i="24"/>
  <c r="O72" i="24"/>
  <c r="M15" i="24"/>
  <c r="M21" i="24"/>
  <c r="M27" i="24"/>
  <c r="M40" i="24"/>
  <c r="M30" i="24"/>
  <c r="M8" i="24"/>
  <c r="M68" i="24" s="1"/>
  <c r="M42" i="24"/>
  <c r="M52" i="24"/>
  <c r="M19" i="24"/>
  <c r="M34" i="24"/>
  <c r="M26" i="24"/>
  <c r="M39" i="24"/>
  <c r="M45" i="24"/>
  <c r="M13" i="24"/>
  <c r="M28" i="24"/>
  <c r="M22" i="24"/>
  <c r="M12" i="24"/>
  <c r="M43" i="24"/>
  <c r="M41" i="24"/>
  <c r="M20" i="24"/>
  <c r="M18" i="24"/>
  <c r="M35" i="24"/>
  <c r="M14" i="24"/>
  <c r="M29" i="24"/>
  <c r="M50" i="24"/>
  <c r="M49" i="24"/>
  <c r="M25" i="24"/>
  <c r="M51" i="24"/>
  <c r="M31" i="24"/>
  <c r="M44" i="24"/>
  <c r="M37" i="24"/>
  <c r="L68" i="24"/>
  <c r="M38" i="24"/>
  <c r="K11" i="24"/>
  <c r="K41" i="24"/>
  <c r="K18" i="24"/>
  <c r="K50" i="24"/>
  <c r="K51" i="24"/>
  <c r="K52" i="24"/>
  <c r="K29" i="24"/>
  <c r="K43" i="24"/>
  <c r="K44" i="24"/>
  <c r="K15" i="24"/>
  <c r="K34" i="24"/>
  <c r="K25" i="24"/>
  <c r="K49" i="24"/>
  <c r="K31" i="24"/>
  <c r="K40" i="24"/>
  <c r="J68" i="24"/>
  <c r="K21" i="24"/>
  <c r="K42" i="24"/>
  <c r="K27" i="24"/>
  <c r="K8" i="24"/>
  <c r="K68" i="24" s="1"/>
  <c r="K39" i="24"/>
  <c r="K37" i="24"/>
  <c r="K19" i="24"/>
  <c r="K20" i="24"/>
  <c r="K12" i="24"/>
  <c r="K30" i="24"/>
  <c r="K13" i="24"/>
  <c r="K14" i="24"/>
  <c r="K45" i="24"/>
  <c r="K26" i="24"/>
  <c r="K28" i="24"/>
  <c r="K35" i="24"/>
  <c r="K22" i="24"/>
  <c r="I21" i="24"/>
  <c r="I43" i="24"/>
  <c r="I37" i="24"/>
  <c r="I31" i="24"/>
  <c r="I20" i="24"/>
  <c r="I35" i="24"/>
  <c r="I30" i="24"/>
  <c r="I27" i="24"/>
  <c r="I14" i="24"/>
  <c r="I25" i="24"/>
  <c r="I26" i="24"/>
  <c r="I19" i="24"/>
  <c r="I40" i="24"/>
  <c r="I8" i="24"/>
  <c r="I68" i="24" s="1"/>
  <c r="I22" i="24"/>
  <c r="I51" i="24"/>
  <c r="I45" i="24"/>
  <c r="I18" i="24"/>
  <c r="I44" i="24"/>
  <c r="I15" i="24"/>
  <c r="I52" i="24"/>
  <c r="I13" i="24"/>
  <c r="I41" i="24"/>
  <c r="I49" i="24"/>
  <c r="I34" i="24"/>
  <c r="H68" i="24"/>
  <c r="I39" i="24"/>
  <c r="I12" i="24"/>
  <c r="I29" i="24"/>
  <c r="I50" i="24"/>
  <c r="I42" i="24"/>
  <c r="I28" i="24"/>
  <c r="I11" i="24"/>
  <c r="G15" i="24"/>
  <c r="G50" i="24"/>
  <c r="G13" i="24"/>
  <c r="G20" i="24"/>
  <c r="G51" i="24"/>
  <c r="G44" i="24"/>
  <c r="G52" i="24"/>
  <c r="G18" i="24"/>
  <c r="G42" i="24"/>
  <c r="G26" i="24"/>
  <c r="G12" i="24"/>
  <c r="G22" i="24"/>
  <c r="G37" i="24"/>
  <c r="G28" i="24"/>
  <c r="G35" i="24"/>
  <c r="G19" i="24"/>
  <c r="G29" i="24"/>
  <c r="G30" i="24"/>
  <c r="G45" i="24"/>
  <c r="G8" i="24"/>
  <c r="G68" i="24" s="1"/>
  <c r="G31" i="24"/>
  <c r="G39" i="24"/>
  <c r="G14" i="24"/>
  <c r="G49" i="24"/>
  <c r="G21" i="24"/>
  <c r="G40" i="24"/>
  <c r="G43" i="24"/>
  <c r="F68" i="24"/>
  <c r="G41" i="24"/>
  <c r="G27" i="24"/>
  <c r="G25" i="24"/>
  <c r="G34" i="24"/>
  <c r="G11" i="24"/>
  <c r="D8" i="24"/>
  <c r="G38" i="24"/>
  <c r="O27" i="21"/>
  <c r="O25" i="21"/>
  <c r="O18" i="21"/>
  <c r="O31" i="21"/>
  <c r="O26" i="21"/>
  <c r="O14" i="21"/>
  <c r="O11" i="21"/>
  <c r="O29" i="21"/>
  <c r="O12" i="21"/>
  <c r="O21" i="21"/>
  <c r="O30" i="21"/>
  <c r="O19" i="21"/>
  <c r="O20" i="21"/>
  <c r="O17" i="21"/>
  <c r="F10" i="21"/>
  <c r="C10" i="21"/>
  <c r="C80" i="5"/>
  <c r="C77" i="5"/>
  <c r="C72" i="5"/>
  <c r="C97" i="5"/>
  <c r="O13" i="33"/>
  <c r="P18" i="33"/>
  <c r="N20" i="33"/>
  <c r="O24" i="33"/>
  <c r="P27" i="33"/>
  <c r="N29" i="33"/>
  <c r="C38" i="5"/>
  <c r="P11" i="33"/>
  <c r="L10" i="33"/>
  <c r="L7" i="33" s="1"/>
  <c r="P21" i="33"/>
  <c r="P30" i="33"/>
  <c r="P13" i="33"/>
  <c r="O20" i="33"/>
  <c r="D10" i="33"/>
  <c r="F10" i="33"/>
  <c r="P12" i="33"/>
  <c r="N14" i="33"/>
  <c r="O19" i="33"/>
  <c r="N25" i="33"/>
  <c r="O28" i="33"/>
  <c r="N13" i="33"/>
  <c r="O27" i="33"/>
  <c r="P24" i="33"/>
  <c r="N26" i="33"/>
  <c r="O29" i="33"/>
  <c r="P20" i="33"/>
  <c r="O12" i="33"/>
  <c r="P17" i="33"/>
  <c r="N28" i="33"/>
  <c r="B10" i="33"/>
  <c r="N11" i="33"/>
  <c r="H10" i="33"/>
  <c r="H7" i="33" s="1"/>
  <c r="I29" i="33" s="1"/>
  <c r="O14" i="33"/>
  <c r="P19" i="33"/>
  <c r="N21" i="33"/>
  <c r="O25" i="33"/>
  <c r="P28" i="33"/>
  <c r="N30" i="33"/>
  <c r="C11" i="5"/>
  <c r="O10" i="21"/>
  <c r="Q10" i="21"/>
  <c r="O18" i="33"/>
  <c r="N24" i="33"/>
  <c r="N17" i="33"/>
  <c r="N12" i="33"/>
  <c r="O17" i="33"/>
  <c r="O26" i="33"/>
  <c r="P29" i="33"/>
  <c r="N19" i="33"/>
  <c r="P26" i="33"/>
  <c r="O11" i="33"/>
  <c r="J10" i="33"/>
  <c r="J7" i="33" s="1"/>
  <c r="K13" i="33" s="1"/>
  <c r="P14" i="33"/>
  <c r="N18" i="33"/>
  <c r="O21" i="33"/>
  <c r="P25" i="33"/>
  <c r="N27" i="33"/>
  <c r="O30" i="33"/>
  <c r="C85" i="5" l="1"/>
  <c r="C76" i="5"/>
  <c r="C75" i="5"/>
  <c r="C105" i="5"/>
  <c r="C106" i="5"/>
  <c r="C99" i="5"/>
  <c r="C93" i="5"/>
  <c r="C86" i="5"/>
  <c r="C82" i="5"/>
  <c r="C92" i="5"/>
  <c r="C102" i="5"/>
  <c r="C73" i="5"/>
  <c r="C71" i="5"/>
  <c r="C89" i="5"/>
  <c r="C96" i="5"/>
  <c r="C101" i="5"/>
  <c r="C91" i="5"/>
  <c r="C78" i="5"/>
  <c r="C87" i="5"/>
  <c r="C100" i="5"/>
  <c r="C83" i="5"/>
  <c r="C104" i="5"/>
  <c r="C81" i="5"/>
  <c r="C84" i="5"/>
  <c r="C79" i="5"/>
  <c r="C98" i="5"/>
  <c r="C107" i="5"/>
  <c r="C103" i="5"/>
  <c r="C90" i="5"/>
  <c r="C88" i="5"/>
  <c r="C8" i="5"/>
  <c r="M25" i="33"/>
  <c r="M26" i="33"/>
  <c r="K86" i="5"/>
  <c r="K73" i="5"/>
  <c r="K97" i="5"/>
  <c r="K99" i="5"/>
  <c r="K87" i="5"/>
  <c r="K72" i="5"/>
  <c r="K98" i="5"/>
  <c r="K89" i="5"/>
  <c r="K93" i="5"/>
  <c r="K90" i="5"/>
  <c r="K102" i="5"/>
  <c r="K100" i="5"/>
  <c r="K96" i="5"/>
  <c r="K92" i="5"/>
  <c r="K106" i="5"/>
  <c r="K74" i="5"/>
  <c r="K76" i="5"/>
  <c r="K88" i="5"/>
  <c r="K81" i="5"/>
  <c r="K83" i="5"/>
  <c r="K80" i="5"/>
  <c r="K84" i="5"/>
  <c r="K79" i="5"/>
  <c r="K77" i="5"/>
  <c r="K101" i="5"/>
  <c r="K104" i="5"/>
  <c r="K78" i="5"/>
  <c r="K91" i="5"/>
  <c r="K82" i="5"/>
  <c r="K85" i="5"/>
  <c r="K75" i="5"/>
  <c r="K107" i="5"/>
  <c r="K103" i="5"/>
  <c r="K71" i="5"/>
  <c r="K105" i="5"/>
  <c r="O75" i="5"/>
  <c r="O78" i="5"/>
  <c r="O80" i="5"/>
  <c r="O88" i="5"/>
  <c r="O103" i="5"/>
  <c r="O100" i="5"/>
  <c r="O107" i="5"/>
  <c r="O97" i="5"/>
  <c r="O90" i="5"/>
  <c r="O96" i="5"/>
  <c r="O104" i="5"/>
  <c r="O101" i="5"/>
  <c r="O82" i="5"/>
  <c r="O93" i="5"/>
  <c r="O99" i="5"/>
  <c r="O73" i="5"/>
  <c r="O81" i="5"/>
  <c r="O77" i="5"/>
  <c r="O76" i="5"/>
  <c r="O71" i="5"/>
  <c r="O92" i="5"/>
  <c r="O105" i="5"/>
  <c r="O84" i="5"/>
  <c r="O89" i="5"/>
  <c r="O87" i="5"/>
  <c r="O72" i="5"/>
  <c r="O98" i="5"/>
  <c r="O86" i="5"/>
  <c r="O106" i="5"/>
  <c r="O91" i="5"/>
  <c r="O102" i="5"/>
  <c r="O79" i="5"/>
  <c r="O85" i="5"/>
  <c r="O83" i="5"/>
  <c r="O74" i="5"/>
  <c r="M71" i="5"/>
  <c r="M73" i="5"/>
  <c r="M72" i="5"/>
  <c r="M83" i="5"/>
  <c r="M99" i="5"/>
  <c r="M96" i="5"/>
  <c r="M78" i="5"/>
  <c r="M88" i="5"/>
  <c r="M100" i="5"/>
  <c r="M80" i="5"/>
  <c r="M92" i="5"/>
  <c r="M81" i="5"/>
  <c r="M82" i="5"/>
  <c r="M104" i="5"/>
  <c r="M84" i="5"/>
  <c r="M102" i="5"/>
  <c r="M93" i="5"/>
  <c r="M76" i="5"/>
  <c r="M85" i="5"/>
  <c r="M87" i="5"/>
  <c r="M103" i="5"/>
  <c r="M107" i="5"/>
  <c r="M106" i="5"/>
  <c r="M98" i="5"/>
  <c r="M90" i="5"/>
  <c r="M86" i="5"/>
  <c r="M105" i="5"/>
  <c r="M74" i="5"/>
  <c r="M97" i="5"/>
  <c r="M91" i="5"/>
  <c r="M77" i="5"/>
  <c r="M75" i="5"/>
  <c r="M89" i="5"/>
  <c r="M101" i="5"/>
  <c r="M79" i="5"/>
  <c r="G25" i="5"/>
  <c r="G39" i="5"/>
  <c r="G12" i="5"/>
  <c r="G31" i="5"/>
  <c r="F68" i="5"/>
  <c r="G15" i="5"/>
  <c r="G44" i="5"/>
  <c r="G37" i="5"/>
  <c r="G34" i="5"/>
  <c r="G8" i="5"/>
  <c r="G68" i="5" s="1"/>
  <c r="G13" i="5"/>
  <c r="G22" i="5"/>
  <c r="G49" i="5"/>
  <c r="G28" i="5"/>
  <c r="G41" i="5"/>
  <c r="G43" i="5"/>
  <c r="G50" i="5"/>
  <c r="G21" i="5"/>
  <c r="G51" i="5"/>
  <c r="G30" i="5"/>
  <c r="G20" i="5"/>
  <c r="G29" i="5"/>
  <c r="G27" i="5"/>
  <c r="G52" i="5"/>
  <c r="G35" i="5"/>
  <c r="G19" i="5"/>
  <c r="G45" i="5"/>
  <c r="G40" i="5"/>
  <c r="G26" i="5"/>
  <c r="G42" i="5"/>
  <c r="G18" i="5"/>
  <c r="G14" i="5"/>
  <c r="I76" i="5"/>
  <c r="I87" i="5"/>
  <c r="I71" i="5"/>
  <c r="I78" i="5"/>
  <c r="I101" i="5"/>
  <c r="I79" i="5"/>
  <c r="I98" i="5"/>
  <c r="I92" i="5"/>
  <c r="I90" i="5"/>
  <c r="I84" i="5"/>
  <c r="I107" i="5"/>
  <c r="I88" i="5"/>
  <c r="I73" i="5"/>
  <c r="I103" i="5"/>
  <c r="I102" i="5"/>
  <c r="I85" i="5"/>
  <c r="I82" i="5"/>
  <c r="I74" i="5"/>
  <c r="I83" i="5"/>
  <c r="I106" i="5"/>
  <c r="I80" i="5"/>
  <c r="I89" i="5"/>
  <c r="I96" i="5"/>
  <c r="I77" i="5"/>
  <c r="I104" i="5"/>
  <c r="I99" i="5"/>
  <c r="I105" i="5"/>
  <c r="I100" i="5"/>
  <c r="I91" i="5"/>
  <c r="I97" i="5"/>
  <c r="I86" i="5"/>
  <c r="I72" i="5"/>
  <c r="I81" i="5"/>
  <c r="I75" i="5"/>
  <c r="I93" i="5"/>
  <c r="G11" i="5"/>
  <c r="G38" i="5"/>
  <c r="E105" i="5"/>
  <c r="E107" i="5"/>
  <c r="E79" i="5"/>
  <c r="E76" i="5"/>
  <c r="E92" i="5"/>
  <c r="E103" i="5"/>
  <c r="E97" i="5"/>
  <c r="E90" i="5"/>
  <c r="E89" i="5"/>
  <c r="E106" i="5"/>
  <c r="E100" i="5"/>
  <c r="E87" i="5"/>
  <c r="E102" i="5"/>
  <c r="E104" i="5"/>
  <c r="E74" i="5"/>
  <c r="E99" i="5"/>
  <c r="E84" i="5"/>
  <c r="E78" i="5"/>
  <c r="E91" i="5"/>
  <c r="E98" i="5"/>
  <c r="E96" i="5"/>
  <c r="E83" i="5"/>
  <c r="E82" i="5"/>
  <c r="E72" i="5"/>
  <c r="E93" i="5"/>
  <c r="E77" i="5"/>
  <c r="E73" i="5"/>
  <c r="E81" i="5"/>
  <c r="E85" i="5"/>
  <c r="E71" i="5"/>
  <c r="E88" i="5"/>
  <c r="E101" i="5"/>
  <c r="E86" i="5"/>
  <c r="E80" i="5"/>
  <c r="E75" i="5"/>
  <c r="E11" i="24"/>
  <c r="E46" i="24"/>
  <c r="E38" i="24"/>
  <c r="M85" i="24"/>
  <c r="M102" i="24"/>
  <c r="M97" i="24"/>
  <c r="M99" i="24"/>
  <c r="M88" i="24"/>
  <c r="M86" i="24"/>
  <c r="M100" i="24"/>
  <c r="M101" i="24"/>
  <c r="M73" i="24"/>
  <c r="M78" i="24"/>
  <c r="M84" i="24"/>
  <c r="M81" i="24"/>
  <c r="M105" i="24"/>
  <c r="M96" i="24"/>
  <c r="M83" i="24"/>
  <c r="M98" i="24"/>
  <c r="M87" i="24"/>
  <c r="M93" i="24"/>
  <c r="M74" i="24"/>
  <c r="M106" i="24"/>
  <c r="M82" i="24"/>
  <c r="M77" i="24"/>
  <c r="M76" i="24"/>
  <c r="M72" i="24"/>
  <c r="M71" i="24"/>
  <c r="M89" i="24"/>
  <c r="M75" i="24"/>
  <c r="M107" i="24"/>
  <c r="M104" i="24"/>
  <c r="M79" i="24"/>
  <c r="M92" i="24"/>
  <c r="M103" i="24"/>
  <c r="M80" i="24"/>
  <c r="M90" i="24"/>
  <c r="M91" i="24"/>
  <c r="K77" i="24"/>
  <c r="K71" i="24"/>
  <c r="K98" i="24"/>
  <c r="K89" i="24"/>
  <c r="K86" i="24"/>
  <c r="K102" i="24"/>
  <c r="K97" i="24"/>
  <c r="K100" i="24"/>
  <c r="K90" i="24"/>
  <c r="K79" i="24"/>
  <c r="K103" i="24"/>
  <c r="K88" i="24"/>
  <c r="K101" i="24"/>
  <c r="K96" i="24"/>
  <c r="K83" i="24"/>
  <c r="K72" i="24"/>
  <c r="K78" i="24"/>
  <c r="K82" i="24"/>
  <c r="K106" i="24"/>
  <c r="K74" i="24"/>
  <c r="K75" i="24"/>
  <c r="K73" i="24"/>
  <c r="K104" i="24"/>
  <c r="K76" i="24"/>
  <c r="K80" i="24"/>
  <c r="K99" i="24"/>
  <c r="K87" i="24"/>
  <c r="K93" i="24"/>
  <c r="K92" i="24"/>
  <c r="K84" i="24"/>
  <c r="K107" i="24"/>
  <c r="K81" i="24"/>
  <c r="K91" i="24"/>
  <c r="K105" i="24"/>
  <c r="K85" i="24"/>
  <c r="I83" i="24"/>
  <c r="I97" i="24"/>
  <c r="I76" i="24"/>
  <c r="I91" i="24"/>
  <c r="I82" i="24"/>
  <c r="I87" i="24"/>
  <c r="I78" i="24"/>
  <c r="I81" i="24"/>
  <c r="I80" i="24"/>
  <c r="I72" i="24"/>
  <c r="I79" i="24"/>
  <c r="I90" i="24"/>
  <c r="I96" i="24"/>
  <c r="I77" i="24"/>
  <c r="I99" i="24"/>
  <c r="I71" i="24"/>
  <c r="I105" i="24"/>
  <c r="I102" i="24"/>
  <c r="I73" i="24"/>
  <c r="I74" i="24"/>
  <c r="I106" i="24"/>
  <c r="I100" i="24"/>
  <c r="I92" i="24"/>
  <c r="I103" i="24"/>
  <c r="I101" i="24"/>
  <c r="I88" i="24"/>
  <c r="I98" i="24"/>
  <c r="I85" i="24"/>
  <c r="I104" i="24"/>
  <c r="I107" i="24"/>
  <c r="I89" i="24"/>
  <c r="I86" i="24"/>
  <c r="I93" i="24"/>
  <c r="I75" i="24"/>
  <c r="I84" i="24"/>
  <c r="G77" i="24"/>
  <c r="G86" i="24"/>
  <c r="G97" i="24"/>
  <c r="G75" i="24"/>
  <c r="G100" i="24"/>
  <c r="G89" i="24"/>
  <c r="G92" i="24"/>
  <c r="G79" i="24"/>
  <c r="G72" i="24"/>
  <c r="G90" i="24"/>
  <c r="G99" i="24"/>
  <c r="G103" i="24"/>
  <c r="G74" i="24"/>
  <c r="G81" i="24"/>
  <c r="G101" i="24"/>
  <c r="G91" i="24"/>
  <c r="G106" i="24"/>
  <c r="G71" i="24"/>
  <c r="G85" i="24"/>
  <c r="G84" i="24"/>
  <c r="G88" i="24"/>
  <c r="G98" i="24"/>
  <c r="G82" i="24"/>
  <c r="G93" i="24"/>
  <c r="G73" i="24"/>
  <c r="G83" i="24"/>
  <c r="G96" i="24"/>
  <c r="G87" i="24"/>
  <c r="G105" i="24"/>
  <c r="G104" i="24"/>
  <c r="G80" i="24"/>
  <c r="G78" i="24"/>
  <c r="G76" i="24"/>
  <c r="G102" i="24"/>
  <c r="G107" i="24"/>
  <c r="E39" i="24"/>
  <c r="E50" i="24"/>
  <c r="E27" i="24"/>
  <c r="E35" i="24"/>
  <c r="E40" i="24"/>
  <c r="E21" i="24"/>
  <c r="E20" i="24"/>
  <c r="E45" i="24"/>
  <c r="E34" i="24"/>
  <c r="E14" i="24"/>
  <c r="E42" i="24"/>
  <c r="E43" i="24"/>
  <c r="E8" i="24"/>
  <c r="C8" i="24" s="1"/>
  <c r="E26" i="24"/>
  <c r="E18" i="24"/>
  <c r="E30" i="24"/>
  <c r="E52" i="24"/>
  <c r="E49" i="24"/>
  <c r="E15" i="24"/>
  <c r="E37" i="24"/>
  <c r="E51" i="24"/>
  <c r="E44" i="24"/>
  <c r="E22" i="24"/>
  <c r="E25" i="24"/>
  <c r="E29" i="24"/>
  <c r="E41" i="24"/>
  <c r="E19" i="24"/>
  <c r="E31" i="24"/>
  <c r="E12" i="24"/>
  <c r="D68" i="24"/>
  <c r="E28" i="24"/>
  <c r="E13" i="24"/>
  <c r="O7" i="21"/>
  <c r="L13" i="21"/>
  <c r="L26" i="21"/>
  <c r="L31" i="21"/>
  <c r="L14" i="21"/>
  <c r="L21" i="21"/>
  <c r="L12" i="21"/>
  <c r="L17" i="21"/>
  <c r="L18" i="21"/>
  <c r="L29" i="21"/>
  <c r="L30" i="21"/>
  <c r="L19" i="21"/>
  <c r="L27" i="21"/>
  <c r="L20" i="21"/>
  <c r="L11" i="21"/>
  <c r="L28" i="21"/>
  <c r="L25" i="21"/>
  <c r="L10" i="21"/>
  <c r="I31" i="21"/>
  <c r="I18" i="21"/>
  <c r="I26" i="21"/>
  <c r="I12" i="21"/>
  <c r="I25" i="21"/>
  <c r="I27" i="21"/>
  <c r="I28" i="21"/>
  <c r="I11" i="21"/>
  <c r="I13" i="21"/>
  <c r="I29" i="21"/>
  <c r="I19" i="21"/>
  <c r="I30" i="21"/>
  <c r="I14" i="21"/>
  <c r="Q7" i="21"/>
  <c r="I20" i="21"/>
  <c r="I21" i="21"/>
  <c r="I17" i="21"/>
  <c r="I10" i="21"/>
  <c r="F21" i="21"/>
  <c r="F25" i="21"/>
  <c r="F19" i="21"/>
  <c r="F11" i="21"/>
  <c r="F26" i="21"/>
  <c r="F12" i="21"/>
  <c r="F14" i="21"/>
  <c r="F7" i="21" s="1"/>
  <c r="F27" i="21"/>
  <c r="F29" i="21"/>
  <c r="F13" i="21"/>
  <c r="F17" i="21"/>
  <c r="F28" i="21"/>
  <c r="F18" i="21"/>
  <c r="F30" i="21"/>
  <c r="F20" i="21"/>
  <c r="F31" i="21"/>
  <c r="C12" i="21"/>
  <c r="C14" i="21"/>
  <c r="C7" i="21" s="1"/>
  <c r="C29" i="21"/>
  <c r="C31" i="21"/>
  <c r="C28" i="21"/>
  <c r="C18" i="21"/>
  <c r="C21" i="21"/>
  <c r="C20" i="21"/>
  <c r="C19" i="21"/>
  <c r="C25" i="21"/>
  <c r="C30" i="21"/>
  <c r="C13" i="21"/>
  <c r="C11" i="21"/>
  <c r="C27" i="21"/>
  <c r="C26" i="21"/>
  <c r="C17" i="21"/>
  <c r="M14" i="33"/>
  <c r="I27" i="33"/>
  <c r="I19" i="33"/>
  <c r="I17" i="33"/>
  <c r="I26" i="33"/>
  <c r="I18" i="33"/>
  <c r="I12" i="33"/>
  <c r="I28" i="33"/>
  <c r="M24" i="33"/>
  <c r="K25" i="33"/>
  <c r="I21" i="33"/>
  <c r="I25" i="33"/>
  <c r="K30" i="33"/>
  <c r="I24" i="33"/>
  <c r="I20" i="33"/>
  <c r="I14" i="33"/>
  <c r="K18" i="33"/>
  <c r="K11" i="33"/>
  <c r="M20" i="33"/>
  <c r="M19" i="33"/>
  <c r="M13" i="33"/>
  <c r="M18" i="33"/>
  <c r="M29" i="33"/>
  <c r="M28" i="33"/>
  <c r="M12" i="33"/>
  <c r="M7" i="33"/>
  <c r="M11" i="33"/>
  <c r="M27" i="33"/>
  <c r="M30" i="33"/>
  <c r="M17" i="33"/>
  <c r="M21" i="33"/>
  <c r="K28" i="33"/>
  <c r="K14" i="33"/>
  <c r="K12" i="33"/>
  <c r="K26" i="33"/>
  <c r="K24" i="33"/>
  <c r="K29" i="33"/>
  <c r="K19" i="33"/>
  <c r="K17" i="33"/>
  <c r="K20" i="33"/>
  <c r="K27" i="33"/>
  <c r="K21" i="33"/>
  <c r="I13" i="33"/>
  <c r="I30" i="33"/>
  <c r="I11" i="33"/>
  <c r="K7" i="33"/>
  <c r="F7" i="33"/>
  <c r="D7" i="33"/>
  <c r="E10" i="33" s="1"/>
  <c r="B7" i="33"/>
  <c r="P10" i="33"/>
  <c r="M10" i="33"/>
  <c r="N10" i="33"/>
  <c r="I10" i="33"/>
  <c r="O10" i="33"/>
  <c r="K10" i="33"/>
  <c r="I7" i="33" l="1"/>
  <c r="C68" i="5"/>
  <c r="G89" i="5"/>
  <c r="G90" i="5"/>
  <c r="G80" i="5"/>
  <c r="G82" i="5"/>
  <c r="G96" i="5"/>
  <c r="G75" i="5"/>
  <c r="G76" i="5"/>
  <c r="G100" i="5"/>
  <c r="G99" i="5"/>
  <c r="G97" i="5"/>
  <c r="G74" i="5"/>
  <c r="G107" i="5"/>
  <c r="G106" i="5"/>
  <c r="G84" i="5"/>
  <c r="G103" i="5"/>
  <c r="G101" i="5"/>
  <c r="G104" i="5"/>
  <c r="G78" i="5"/>
  <c r="G83" i="5"/>
  <c r="G77" i="5"/>
  <c r="G92" i="5"/>
  <c r="G79" i="5"/>
  <c r="G73" i="5"/>
  <c r="G86" i="5"/>
  <c r="G105" i="5"/>
  <c r="G102" i="5"/>
  <c r="G85" i="5"/>
  <c r="G88" i="5"/>
  <c r="G81" i="5"/>
  <c r="G98" i="5"/>
  <c r="G93" i="5"/>
  <c r="G72" i="5"/>
  <c r="G87" i="5"/>
  <c r="G71" i="5"/>
  <c r="G91" i="5"/>
  <c r="C68" i="24"/>
  <c r="E68" i="24"/>
  <c r="E103" i="24"/>
  <c r="E75" i="24"/>
  <c r="E79" i="24"/>
  <c r="E99" i="24"/>
  <c r="E81" i="24"/>
  <c r="E80" i="24"/>
  <c r="E91" i="24"/>
  <c r="E72" i="24"/>
  <c r="E97" i="24"/>
  <c r="E106" i="24"/>
  <c r="E92" i="24"/>
  <c r="E76" i="24"/>
  <c r="E88" i="24"/>
  <c r="E83" i="24"/>
  <c r="E73" i="24"/>
  <c r="E93" i="24"/>
  <c r="E78" i="24"/>
  <c r="E71" i="24"/>
  <c r="E85" i="24"/>
  <c r="E84" i="24"/>
  <c r="E89" i="24"/>
  <c r="E105" i="24"/>
  <c r="E101" i="24"/>
  <c r="E82" i="24"/>
  <c r="E96" i="24"/>
  <c r="E104" i="24"/>
  <c r="E74" i="24"/>
  <c r="E77" i="24"/>
  <c r="E90" i="24"/>
  <c r="E107" i="24"/>
  <c r="E98" i="24"/>
  <c r="E87" i="24"/>
  <c r="E100" i="24"/>
  <c r="E102" i="24"/>
  <c r="E86" i="24"/>
  <c r="I7" i="21"/>
  <c r="L7" i="21"/>
  <c r="P7" i="33"/>
  <c r="G11" i="33"/>
  <c r="G20" i="33"/>
  <c r="G19" i="33"/>
  <c r="G30" i="33"/>
  <c r="G28" i="33"/>
  <c r="G29" i="33"/>
  <c r="G17" i="33"/>
  <c r="G21" i="33"/>
  <c r="G14" i="33"/>
  <c r="G13" i="33"/>
  <c r="G25" i="33"/>
  <c r="G26" i="33"/>
  <c r="G12" i="33"/>
  <c r="G27" i="33"/>
  <c r="G18" i="33"/>
  <c r="G24" i="33"/>
  <c r="G10" i="33"/>
  <c r="E17" i="33"/>
  <c r="E30" i="33"/>
  <c r="E19" i="33"/>
  <c r="E27" i="33"/>
  <c r="E25" i="33"/>
  <c r="E24" i="33"/>
  <c r="E13" i="33"/>
  <c r="E21" i="33"/>
  <c r="E11" i="33"/>
  <c r="E18" i="33"/>
  <c r="E14" i="33"/>
  <c r="O7" i="33"/>
  <c r="E12" i="33"/>
  <c r="E28" i="33"/>
  <c r="E26" i="33"/>
  <c r="E20" i="33"/>
  <c r="E29" i="33"/>
  <c r="C14" i="33"/>
  <c r="C13" i="33"/>
  <c r="C30" i="33"/>
  <c r="C20" i="33"/>
  <c r="C12" i="33"/>
  <c r="C25" i="33"/>
  <c r="C27" i="33"/>
  <c r="C21" i="33"/>
  <c r="C24" i="33"/>
  <c r="C18" i="33"/>
  <c r="C11" i="33"/>
  <c r="C29" i="33"/>
  <c r="C26" i="33"/>
  <c r="E7" i="33"/>
  <c r="C19" i="33"/>
  <c r="N7" i="33"/>
  <c r="G7" i="33"/>
  <c r="C28" i="33"/>
  <c r="C17" i="33"/>
  <c r="C10" i="33"/>
  <c r="C7" i="33" l="1"/>
</calcChain>
</file>

<file path=xl/sharedStrings.xml><?xml version="1.0" encoding="utf-8"?>
<sst xmlns="http://schemas.openxmlformats.org/spreadsheetml/2006/main" count="598" uniqueCount="148">
  <si>
    <t>Total</t>
  </si>
  <si>
    <t>Cuenta propia</t>
  </si>
  <si>
    <t>Hombre</t>
  </si>
  <si>
    <t>Mujer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</si>
  <si>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</si>
  <si>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</si>
  <si>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</si>
  <si>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</si>
  <si>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</si>
  <si>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</si>
  <si>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</si>
  <si>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</si>
  <si>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</si>
  <si>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Sexo</t>
  </si>
  <si>
    <t>Rama de Actividad</t>
  </si>
  <si>
    <t>Rama de Actividad (1 dig.)</t>
  </si>
  <si>
    <t>Ocupación (1 Dig.)</t>
  </si>
  <si>
    <t>Rango de Edad</t>
  </si>
  <si>
    <t>....... Continuación</t>
  </si>
  <si>
    <t>Rama de Actividad (1 Dig.)</t>
  </si>
  <si>
    <t>Pers. que declaran Ing.</t>
  </si>
  <si>
    <t>Total Pers. Ocupadas</t>
  </si>
  <si>
    <t>Población Total</t>
  </si>
  <si>
    <t>MBT</t>
  </si>
  <si>
    <t>Ocupados</t>
  </si>
  <si>
    <t>Desocupados</t>
  </si>
  <si>
    <t>AEP</t>
  </si>
  <si>
    <t>Ingreso Promedio</t>
  </si>
  <si>
    <t xml:space="preserve">Rango de edad </t>
  </si>
  <si>
    <t>Declaran Ingresos</t>
  </si>
  <si>
    <t>Cuenta Propia</t>
  </si>
  <si>
    <t>Categorías</t>
  </si>
  <si>
    <t>Ocupación Principal</t>
  </si>
  <si>
    <t>Nivel  Educativo</t>
  </si>
  <si>
    <t>Dominio</t>
  </si>
  <si>
    <t>Sin Nivel</t>
  </si>
  <si>
    <t>Primaria</t>
  </si>
  <si>
    <t>Secundaria</t>
  </si>
  <si>
    <t>Superior</t>
  </si>
  <si>
    <t>De 15 a 18 años</t>
  </si>
  <si>
    <t>De 19 a 24 años</t>
  </si>
  <si>
    <t>De 25 a 29 años</t>
  </si>
  <si>
    <t xml:space="preserve"> Distrito Central</t>
  </si>
  <si>
    <t xml:space="preserve"> San Pedro Sula</t>
  </si>
  <si>
    <t xml:space="preserve"> Rural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</si>
  <si>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</si>
  <si>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</si>
  <si>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</si>
  <si>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</si>
  <si>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</si>
  <si>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</si>
  <si>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</si>
  <si>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</si>
  <si>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Hombre</t>
  </si>
  <si>
    <t>Industria manufacturera</t>
  </si>
  <si>
    <t xml:space="preserve"> Urbano</t>
  </si>
  <si>
    <t>Urbano</t>
  </si>
  <si>
    <t>Total Nacional</t>
  </si>
  <si>
    <t xml:space="preserve">Total Nacional </t>
  </si>
  <si>
    <t>según dominio,  nivel educativo, rango de edad, sexo, rama de actividad y ocupación</t>
  </si>
  <si>
    <t>AEP= Años de Estudio Promedio</t>
  </si>
  <si>
    <t>MBT= Meses promedio en Busca de Trabajo</t>
  </si>
  <si>
    <t xml:space="preserve">Cuadro No. 3. Personas ocupadas por categoría ocupacional, según dominio, nivel educativo, rango de edad, sexo. </t>
  </si>
  <si>
    <t>Cuadro No. 4. Personas ocupadas y que declaran ingresos por categoría ocupacional, según dominio, nivel educativo, rango de edad,</t>
  </si>
  <si>
    <t>sexo, número de salarios mínimos devengados, rama de actividad y ocupación</t>
  </si>
  <si>
    <t>Cuadro No. 5. Ingreso promedio de las personas ocupadas por categoría  ocupacional, según dominio,</t>
  </si>
  <si>
    <t>nivel educativo, rango de edad, sexo, número de salarios mínimos, rama de actividad y ocupación</t>
  </si>
  <si>
    <t>rangos de edad, sexo, número de salarios mínimos devengados, rama de actividad y ocupación</t>
  </si>
  <si>
    <t>Cuadro No. 6. Años de estudio promedio de las personas ocupadas por categoría ocupacional, según dominio, nivel educativo,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</si>
  <si>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</si>
  <si>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</si>
  <si>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</si>
  <si>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</si>
  <si>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</si>
  <si>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</si>
  <si>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</si>
  <si>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 xml:space="preserve"> Resto urbano</t>
  </si>
  <si>
    <t>Resto urbano</t>
  </si>
  <si>
    <t>De 60 años y más</t>
  </si>
  <si>
    <t>Busca trabajo por primera vez</t>
  </si>
  <si>
    <t>Tasa de Participación (TP)</t>
  </si>
  <si>
    <t>Menos de un salario</t>
  </si>
  <si>
    <t>De 1 a 2 salarios</t>
  </si>
  <si>
    <t>De 2 a 3 salarios</t>
  </si>
  <si>
    <t>De 3 a 4 salarios</t>
  </si>
  <si>
    <t>De 4 salarios y más</t>
  </si>
  <si>
    <t>Total Nacional 2/</t>
  </si>
  <si>
    <t>No. de Salarios Mínimos 3/</t>
  </si>
  <si>
    <t>No. de Salarios Mínimos 1/</t>
  </si>
  <si>
    <t>Público</t>
  </si>
  <si>
    <t>Doméstico</t>
  </si>
  <si>
    <t>Nivel educativo 2/</t>
  </si>
  <si>
    <t>Cuadro No. 5. Ingreso promedio de las personas ocupadas que declaran Ingreso por categoría  ocupacional, según dominio,</t>
  </si>
  <si>
    <t>Cuadro No. 6. Años de estudio promedio de las personas ocupadas por categoría ocupacional, según dominio, nivel educativo,rangos de edad, sexo, número de salarios mínimos devengados, rama de actividad y ocupación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</si>
  <si>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</si>
  <si>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</si>
  <si>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</si>
  <si>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</si>
  <si>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</si>
  <si>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</si>
  <si>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</si>
  <si>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</si>
  <si>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</si>
  <si>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</si>
  <si>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</si>
  <si>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</si>
  <si>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</si>
  <si>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</si>
  <si>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</si>
  <si>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</si>
  <si>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</si>
  <si>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</si>
  <si>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</si>
  <si>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</si>
  <si>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</si>
  <si>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</si>
  <si>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</si>
  <si>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</si>
  <si>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</si>
  <si>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</si>
  <si>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</si>
  <si>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</si>
  <si>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</si>
  <si>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</si>
  <si>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</si>
  <si>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</si>
  <si>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</t>
  </si>
  <si>
    <t>Trabajador Familiar</t>
  </si>
  <si>
    <t>No declara Ingresos</t>
  </si>
  <si>
    <t>Aprendiz</t>
  </si>
  <si>
    <t>No delcaran ingresos</t>
  </si>
  <si>
    <t>No declran ingresos</t>
  </si>
  <si>
    <t>Fuerza de trabajo</t>
  </si>
  <si>
    <t xml:space="preserve">Cuadro No. 1. Población en Edad de Trabajar (PET), Fuerza de trabajo y Tasa de Participación (TP) </t>
  </si>
  <si>
    <t>según dominio, nivel educativo y rango de edad</t>
  </si>
  <si>
    <t>Contratista Dependiente</t>
  </si>
  <si>
    <t>Cuadro No. 2. Tasa de Desocupación (TD), Población en Edad de Trabajar (PET) y Fuerza de trabajo,</t>
  </si>
  <si>
    <t>TD</t>
  </si>
  <si>
    <t>TD= Tasa De Desocupación  antes llamada Tasa de Desempleo Abierto</t>
  </si>
  <si>
    <t>Menos de 1 salario y trabaja menos de una jornada laboral</t>
  </si>
  <si>
    <t>Menos de 1 salario y trabaja mas de una jornada laboral</t>
  </si>
  <si>
    <t>Menos de 1 salario y no declaran horas</t>
  </si>
  <si>
    <t>Menores de 15</t>
  </si>
  <si>
    <t>Población en Edad de Trabajar (PET)/3</t>
  </si>
  <si>
    <t>/3PET: Comprende la población de 15 años y más</t>
  </si>
  <si>
    <t>/3 PET: Comprende la población de 15 años y más</t>
  </si>
  <si>
    <t>3/ No. de salarios mínimos (personas que declaran ingresos) y trabajan 40 Hrs.en ele sector Publico y 44 Hrs.en el sector Privado</t>
  </si>
  <si>
    <t>1/ No. de salarios mínimos (personas que declaran ingresos) y trabajan 40 Hrs.en ele sector Publico y 44 Hrs.en el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</si>
</sst>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0.0"/>
    <numFmt numFmtId="170" formatCode="_-* #,##0_-;\-* #,##0_-;_-* &quot;-&quot;?_-;_-@_-"/>
    <numFmt numFmtId="171" formatCode="_-[$€]* #,##0.00_-;\-[$€]* #,##0.00_-;_-[$€]* &quot;-&quot;??_-;_-@_-"/>
  </numFmts>
  <fonts count="14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1">
    <xf numFmtId="0" fontId="0" fillId="0" borderId="0"/>
    <xf numFmtId="171" fontId="3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2" fillId="0" borderId="0"/>
    <xf numFmtId="0" fontId="1" fillId="0" borderId="0"/>
  </cellStyleXfs>
  <cellXfs count="268">
    <xf numFmtId="0" fontId="0" fillId="0" borderId="0" xfId="0"/>
    <xf numFmtId="167" fontId="0" fillId="0" borderId="0" xfId="17" applyNumberFormat="1" applyFont="1"/>
    <xf numFmtId="0" fontId="5" fillId="0" borderId="0" xfId="0" applyFont="1" applyFill="1" applyBorder="1" applyAlignment="1">
      <alignment horizontal="left" indent="1"/>
    </xf>
    <xf numFmtId="0" fontId="4" fillId="0" borderId="0" xfId="0" applyFont="1" applyAlignment="1">
      <alignment horizontal="center"/>
    </xf>
    <xf numFmtId="167" fontId="4" fillId="0" borderId="0" xfId="17" applyNumberFormat="1" applyFont="1" applyBorder="1"/>
    <xf numFmtId="0" fontId="5" fillId="0" borderId="0" xfId="0" applyFont="1"/>
    <xf numFmtId="167" fontId="0" fillId="0" borderId="0" xfId="17" applyNumberFormat="1" applyFont="1" applyFill="1"/>
    <xf numFmtId="167" fontId="0" fillId="0" borderId="0" xfId="0" applyNumberFormat="1"/>
    <xf numFmtId="167" fontId="0" fillId="0" borderId="0" xfId="17" applyNumberFormat="1" applyFont="1" applyBorder="1" applyAlignment="1">
      <alignment horizontal="left" indent="1"/>
    </xf>
    <xf numFmtId="166" fontId="0" fillId="0" borderId="1" xfId="17" applyNumberFormat="1" applyFont="1" applyBorder="1"/>
    <xf numFmtId="0" fontId="4" fillId="0" borderId="0" xfId="96" applyFont="1" applyAlignment="1">
      <alignment horizontal="center"/>
    </xf>
    <xf numFmtId="0" fontId="5" fillId="0" borderId="0" xfId="96" applyFont="1" applyFill="1" applyBorder="1" applyAlignment="1">
      <alignment horizontal="left" indent="1"/>
    </xf>
    <xf numFmtId="166" fontId="4" fillId="0" borderId="1" xfId="17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indent="1"/>
    </xf>
    <xf numFmtId="168" fontId="0" fillId="0" borderId="0" xfId="0" applyNumberFormat="1"/>
    <xf numFmtId="168" fontId="0" fillId="0" borderId="1" xfId="17" applyNumberFormat="1" applyFont="1" applyBorder="1"/>
    <xf numFmtId="168" fontId="0" fillId="0" borderId="0" xfId="17" applyNumberFormat="1" applyFont="1" applyBorder="1"/>
    <xf numFmtId="167" fontId="4" fillId="0" borderId="0" xfId="17" applyNumberFormat="1" applyFont="1" applyFill="1" applyBorder="1"/>
    <xf numFmtId="0" fontId="0" fillId="0" borderId="0" xfId="0" applyFill="1"/>
    <xf numFmtId="168" fontId="4" fillId="0" borderId="0" xfId="17" applyNumberFormat="1" applyFont="1" applyFill="1" applyBorder="1"/>
    <xf numFmtId="0" fontId="4" fillId="0" borderId="0" xfId="0" applyFont="1" applyFill="1" applyBorder="1"/>
    <xf numFmtId="167" fontId="0" fillId="0" borderId="0" xfId="17" applyNumberFormat="1" applyFont="1" applyFill="1" applyBorder="1"/>
    <xf numFmtId="168" fontId="4" fillId="0" borderId="0" xfId="17" applyNumberFormat="1" applyFont="1" applyFill="1" applyBorder="1" applyAlignment="1">
      <alignment horizontal="center"/>
    </xf>
    <xf numFmtId="167" fontId="4" fillId="0" borderId="0" xfId="71" applyNumberFormat="1" applyFont="1" applyFill="1" applyBorder="1"/>
    <xf numFmtId="0" fontId="5" fillId="0" borderId="0" xfId="93" applyFont="1" applyFill="1" applyBorder="1" applyAlignment="1">
      <alignment horizontal="left" indent="1"/>
    </xf>
    <xf numFmtId="167" fontId="4" fillId="0" borderId="0" xfId="17" applyNumberFormat="1" applyFont="1" applyBorder="1" applyAlignment="1">
      <alignment horizontal="left" vertical="justify"/>
    </xf>
    <xf numFmtId="168" fontId="0" fillId="0" borderId="0" xfId="17" applyNumberFormat="1" applyFont="1" applyFill="1" applyBorder="1"/>
    <xf numFmtId="169" fontId="4" fillId="0" borderId="0" xfId="96" applyNumberFormat="1" applyFont="1" applyBorder="1"/>
    <xf numFmtId="169" fontId="4" fillId="0" borderId="0" xfId="0" applyNumberFormat="1" applyFont="1" applyBorder="1" applyAlignment="1">
      <alignment horizontal="left" indent="1"/>
    </xf>
    <xf numFmtId="169" fontId="6" fillId="0" borderId="0" xfId="71" applyNumberFormat="1" applyFont="1" applyBorder="1" applyAlignment="1">
      <alignment horizontal="left" indent="2"/>
    </xf>
    <xf numFmtId="169" fontId="5" fillId="0" borderId="0" xfId="96" applyNumberFormat="1" applyFont="1" applyFill="1" applyBorder="1" applyAlignment="1">
      <alignment horizontal="left" indent="1"/>
    </xf>
    <xf numFmtId="169" fontId="4" fillId="0" borderId="0" xfId="96" applyNumberFormat="1" applyFont="1" applyAlignment="1">
      <alignment horizontal="center"/>
    </xf>
    <xf numFmtId="169" fontId="4" fillId="0" borderId="1" xfId="17" applyNumberFormat="1" applyFont="1" applyBorder="1" applyAlignment="1">
      <alignment horizontal="center" vertical="center" wrapText="1"/>
    </xf>
    <xf numFmtId="169" fontId="4" fillId="0" borderId="2" xfId="17" applyNumberFormat="1" applyFont="1" applyBorder="1" applyAlignment="1">
      <alignment horizontal="center"/>
    </xf>
    <xf numFmtId="169" fontId="4" fillId="0" borderId="1" xfId="17" applyNumberFormat="1" applyFont="1" applyBorder="1" applyAlignment="1">
      <alignment horizontal="center"/>
    </xf>
    <xf numFmtId="169" fontId="4" fillId="0" borderId="0" xfId="17" applyNumberFormat="1" applyFont="1" applyBorder="1"/>
    <xf numFmtId="168" fontId="0" fillId="0" borderId="0" xfId="0" applyNumberFormat="1" applyFill="1"/>
    <xf numFmtId="168" fontId="0" fillId="0" borderId="0" xfId="17" applyNumberFormat="1" applyFont="1" applyFill="1"/>
    <xf numFmtId="0" fontId="4" fillId="0" borderId="2" xfId="0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 wrapText="1"/>
    </xf>
    <xf numFmtId="167" fontId="0" fillId="0" borderId="1" xfId="17" applyNumberFormat="1" applyFont="1" applyFill="1" applyBorder="1"/>
    <xf numFmtId="0" fontId="4" fillId="0" borderId="0" xfId="0" applyFont="1" applyFill="1" applyBorder="1" applyAlignment="1"/>
    <xf numFmtId="0" fontId="4" fillId="0" borderId="0" xfId="0" applyFont="1" applyFill="1"/>
    <xf numFmtId="169" fontId="0" fillId="0" borderId="0" xfId="0" applyNumberFormat="1" applyFill="1" applyBorder="1"/>
    <xf numFmtId="0" fontId="4" fillId="0" borderId="0" xfId="0" applyFont="1" applyFill="1" applyBorder="1" applyAlignment="1">
      <alignment horizontal="left" indent="1"/>
    </xf>
    <xf numFmtId="167" fontId="0" fillId="0" borderId="0" xfId="17" applyNumberFormat="1" applyFont="1" applyFill="1" applyBorder="1" applyAlignment="1">
      <alignment horizontal="left" indent="2"/>
    </xf>
    <xf numFmtId="167" fontId="0" fillId="0" borderId="0" xfId="17" applyNumberFormat="1" applyFont="1" applyFill="1" applyBorder="1" applyAlignment="1">
      <alignment horizontal="left" indent="1"/>
    </xf>
    <xf numFmtId="168" fontId="0" fillId="0" borderId="0" xfId="17" applyNumberFormat="1" applyFont="1" applyFill="1" applyBorder="1" applyAlignment="1">
      <alignment horizontal="center"/>
    </xf>
    <xf numFmtId="167" fontId="0" fillId="0" borderId="0" xfId="17" applyNumberFormat="1" applyFont="1" applyFill="1" applyBorder="1" applyAlignment="1">
      <alignment horizontal="left" indent="3"/>
    </xf>
    <xf numFmtId="0" fontId="0" fillId="0" borderId="0" xfId="0" applyFill="1" applyBorder="1"/>
    <xf numFmtId="167" fontId="6" fillId="0" borderId="0" xfId="71" applyNumberFormat="1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center" vertical="center" wrapText="1"/>
    </xf>
    <xf numFmtId="167" fontId="4" fillId="0" borderId="1" xfId="17" applyNumberFormat="1" applyFont="1" applyFill="1" applyBorder="1"/>
    <xf numFmtId="168" fontId="4" fillId="0" borderId="1" xfId="17" applyNumberFormat="1" applyFont="1" applyFill="1" applyBorder="1"/>
    <xf numFmtId="168" fontId="6" fillId="0" borderId="1" xfId="17" applyNumberFormat="1" applyFont="1" applyFill="1" applyBorder="1"/>
    <xf numFmtId="168" fontId="4" fillId="0" borderId="1" xfId="17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 indent="1"/>
    </xf>
    <xf numFmtId="168" fontId="0" fillId="0" borderId="0" xfId="0" applyNumberFormat="1" applyFill="1" applyBorder="1"/>
    <xf numFmtId="166" fontId="4" fillId="0" borderId="0" xfId="17" applyNumberFormat="1" applyFont="1" applyFill="1" applyBorder="1"/>
    <xf numFmtId="167" fontId="6" fillId="0" borderId="0" xfId="17" applyNumberFormat="1" applyFont="1" applyFill="1" applyBorder="1"/>
    <xf numFmtId="166" fontId="6" fillId="0" borderId="0" xfId="17" applyNumberFormat="1" applyFont="1" applyFill="1" applyBorder="1"/>
    <xf numFmtId="0" fontId="3" fillId="0" borderId="0" xfId="93" applyFill="1"/>
    <xf numFmtId="0" fontId="4" fillId="0" borderId="0" xfId="93" applyFont="1" applyFill="1"/>
    <xf numFmtId="168" fontId="3" fillId="0" borderId="0" xfId="93" applyNumberFormat="1" applyFill="1"/>
    <xf numFmtId="167" fontId="4" fillId="0" borderId="0" xfId="76" applyNumberFormat="1" applyFont="1" applyFill="1" applyBorder="1"/>
    <xf numFmtId="167" fontId="3" fillId="0" borderId="0" xfId="71" applyNumberFormat="1" applyFill="1"/>
    <xf numFmtId="168" fontId="3" fillId="0" borderId="0" xfId="71" applyNumberFormat="1" applyFill="1"/>
    <xf numFmtId="166" fontId="3" fillId="0" borderId="0" xfId="71" applyNumberFormat="1" applyFill="1"/>
    <xf numFmtId="167" fontId="4" fillId="0" borderId="0" xfId="71" applyNumberFormat="1" applyFont="1" applyFill="1" applyAlignment="1">
      <alignment horizontal="center"/>
    </xf>
    <xf numFmtId="166" fontId="3" fillId="0" borderId="0" xfId="93" applyNumberFormat="1" applyFill="1"/>
    <xf numFmtId="0" fontId="4" fillId="0" borderId="0" xfId="93" applyFont="1" applyFill="1" applyAlignment="1">
      <alignment horizontal="center"/>
    </xf>
    <xf numFmtId="167" fontId="4" fillId="0" borderId="0" xfId="0" applyNumberFormat="1" applyFont="1" applyFill="1" applyBorder="1"/>
    <xf numFmtId="167" fontId="4" fillId="0" borderId="2" xfId="17" applyNumberFormat="1" applyFont="1" applyFill="1" applyBorder="1" applyAlignment="1">
      <alignment horizontal="center"/>
    </xf>
    <xf numFmtId="168" fontId="4" fillId="0" borderId="2" xfId="17" applyNumberFormat="1" applyFont="1" applyFill="1" applyBorder="1" applyAlignment="1">
      <alignment horizontal="center"/>
    </xf>
    <xf numFmtId="167" fontId="3" fillId="0" borderId="0" xfId="17" applyNumberFormat="1" applyFill="1" applyBorder="1"/>
    <xf numFmtId="168" fontId="3" fillId="0" borderId="0" xfId="17" applyNumberFormat="1" applyFill="1" applyBorder="1"/>
    <xf numFmtId="167" fontId="0" fillId="0" borderId="0" xfId="0" applyNumberFormat="1" applyFill="1"/>
    <xf numFmtId="170" fontId="4" fillId="0" borderId="0" xfId="0" applyNumberFormat="1" applyFont="1" applyFill="1" applyAlignment="1">
      <alignment horizontal="center"/>
    </xf>
    <xf numFmtId="166" fontId="4" fillId="0" borderId="0" xfId="17" applyNumberFormat="1" applyFont="1" applyFill="1" applyBorder="1" applyAlignment="1">
      <alignment horizontal="right"/>
    </xf>
    <xf numFmtId="167" fontId="4" fillId="0" borderId="0" xfId="17" applyNumberFormat="1" applyFont="1" applyFill="1" applyBorder="1" applyAlignment="1">
      <alignment horizontal="right"/>
    </xf>
    <xf numFmtId="166" fontId="0" fillId="0" borderId="0" xfId="17" applyNumberFormat="1" applyFont="1" applyFill="1" applyBorder="1" applyAlignment="1">
      <alignment horizontal="right"/>
    </xf>
    <xf numFmtId="166" fontId="6" fillId="0" borderId="0" xfId="17" applyNumberFormat="1" applyFont="1" applyFill="1" applyBorder="1" applyAlignment="1">
      <alignment horizontal="right"/>
    </xf>
    <xf numFmtId="167" fontId="6" fillId="0" borderId="0" xfId="17" applyNumberFormat="1" applyFont="1" applyFill="1" applyBorder="1" applyAlignment="1">
      <alignment horizontal="right"/>
    </xf>
    <xf numFmtId="167" fontId="4" fillId="0" borderId="0" xfId="17" applyNumberFormat="1" applyFont="1" applyBorder="1" applyAlignment="1">
      <alignment horizontal="right" vertical="justify"/>
    </xf>
    <xf numFmtId="167" fontId="4" fillId="0" borderId="0" xfId="17" applyNumberFormat="1" applyFont="1" applyBorder="1" applyAlignment="1">
      <alignment horizontal="right"/>
    </xf>
    <xf numFmtId="166" fontId="0" fillId="0" borderId="0" xfId="17" applyNumberFormat="1" applyFont="1" applyFill="1" applyAlignment="1">
      <alignment horizontal="right"/>
    </xf>
    <xf numFmtId="166" fontId="4" fillId="0" borderId="0" xfId="17" applyNumberFormat="1" applyFont="1" applyBorder="1" applyAlignment="1">
      <alignment horizontal="right"/>
    </xf>
    <xf numFmtId="0" fontId="6" fillId="0" borderId="0" xfId="0" applyFont="1" applyFill="1"/>
    <xf numFmtId="168" fontId="6" fillId="0" borderId="0" xfId="17" applyNumberFormat="1" applyFont="1" applyFill="1" applyBorder="1"/>
    <xf numFmtId="167" fontId="4" fillId="0" borderId="0" xfId="17" applyNumberFormat="1" applyFont="1" applyFill="1" applyBorder="1" applyAlignment="1">
      <alignment horizontal="left" indent="1"/>
    </xf>
    <xf numFmtId="167" fontId="4" fillId="0" borderId="0" xfId="17" applyNumberFormat="1" applyFont="1" applyFill="1"/>
    <xf numFmtId="167" fontId="6" fillId="0" borderId="0" xfId="17" applyNumberFormat="1" applyFont="1" applyFill="1" applyBorder="1" applyAlignment="1">
      <alignment horizontal="left" indent="1"/>
    </xf>
    <xf numFmtId="167" fontId="6" fillId="0" borderId="0" xfId="17" applyNumberFormat="1" applyFont="1" applyFill="1"/>
    <xf numFmtId="166" fontId="6" fillId="0" borderId="0" xfId="17" applyNumberFormat="1" applyFont="1" applyFill="1"/>
    <xf numFmtId="167" fontId="0" fillId="0" borderId="0" xfId="17" applyNumberFormat="1" applyFont="1" applyBorder="1" applyAlignment="1">
      <alignment horizontal="left" indent="2"/>
    </xf>
    <xf numFmtId="166" fontId="4" fillId="0" borderId="0" xfId="17" applyNumberFormat="1" applyFont="1" applyFill="1" applyBorder="1" applyAlignment="1">
      <alignment horizontal="center"/>
    </xf>
    <xf numFmtId="166" fontId="6" fillId="0" borderId="0" xfId="17" applyNumberFormat="1" applyFont="1" applyFill="1" applyBorder="1" applyAlignment="1">
      <alignment horizontal="center"/>
    </xf>
    <xf numFmtId="169" fontId="4" fillId="0" borderId="0" xfId="96" applyNumberFormat="1" applyFont="1" applyBorder="1" applyAlignment="1">
      <alignment horizontal="left" indent="1"/>
    </xf>
    <xf numFmtId="169" fontId="4" fillId="0" borderId="0" xfId="17" applyNumberFormat="1" applyFont="1" applyBorder="1" applyAlignment="1">
      <alignment horizontal="left" vertical="justify"/>
    </xf>
    <xf numFmtId="168" fontId="11" fillId="0" borderId="0" xfId="17" applyNumberFormat="1" applyFont="1" applyFill="1" applyBorder="1"/>
    <xf numFmtId="0" fontId="11" fillId="0" borderId="1" xfId="93" applyFont="1" applyFill="1" applyBorder="1"/>
    <xf numFmtId="167" fontId="11" fillId="0" borderId="1" xfId="93" applyNumberFormat="1" applyFont="1" applyFill="1" applyBorder="1"/>
    <xf numFmtId="168" fontId="11" fillId="0" borderId="1" xfId="93" applyNumberFormat="1" applyFont="1" applyFill="1" applyBorder="1"/>
    <xf numFmtId="167" fontId="11" fillId="0" borderId="0" xfId="17" applyNumberFormat="1" applyFont="1" applyFill="1"/>
    <xf numFmtId="0" fontId="11" fillId="0" borderId="0" xfId="93" applyFont="1" applyFill="1"/>
    <xf numFmtId="168" fontId="11" fillId="0" borderId="0" xfId="71" applyNumberFormat="1" applyFont="1" applyFill="1" applyBorder="1"/>
    <xf numFmtId="167" fontId="11" fillId="0" borderId="0" xfId="71" applyNumberFormat="1" applyFont="1" applyFill="1" applyBorder="1"/>
    <xf numFmtId="166" fontId="11" fillId="0" borderId="0" xfId="71" applyNumberFormat="1" applyFont="1" applyFill="1" applyBorder="1"/>
    <xf numFmtId="167" fontId="11" fillId="0" borderId="0" xfId="71" applyNumberFormat="1" applyFont="1" applyFill="1"/>
    <xf numFmtId="168" fontId="11" fillId="0" borderId="0" xfId="71" applyNumberFormat="1" applyFont="1" applyFill="1"/>
    <xf numFmtId="166" fontId="11" fillId="0" borderId="0" xfId="71" applyNumberFormat="1" applyFont="1" applyFill="1"/>
    <xf numFmtId="168" fontId="11" fillId="0" borderId="0" xfId="93" applyNumberFormat="1" applyFont="1" applyFill="1"/>
    <xf numFmtId="167" fontId="11" fillId="0" borderId="1" xfId="71" applyNumberFormat="1" applyFont="1" applyFill="1" applyBorder="1"/>
    <xf numFmtId="168" fontId="11" fillId="0" borderId="1" xfId="71" applyNumberFormat="1" applyFont="1" applyFill="1" applyBorder="1"/>
    <xf numFmtId="166" fontId="11" fillId="0" borderId="0" xfId="93" applyNumberFormat="1" applyFont="1" applyFill="1"/>
    <xf numFmtId="0" fontId="11" fillId="0" borderId="0" xfId="96" applyFont="1"/>
    <xf numFmtId="0" fontId="11" fillId="0" borderId="1" xfId="96" applyFont="1" applyBorder="1"/>
    <xf numFmtId="167" fontId="11" fillId="0" borderId="0" xfId="17" applyNumberFormat="1" applyFont="1" applyBorder="1"/>
    <xf numFmtId="167" fontId="11" fillId="0" borderId="0" xfId="17" applyNumberFormat="1" applyFont="1"/>
    <xf numFmtId="0" fontId="11" fillId="0" borderId="0" xfId="96" applyFont="1" applyBorder="1"/>
    <xf numFmtId="167" fontId="11" fillId="0" borderId="0" xfId="17" applyNumberFormat="1" applyFont="1" applyBorder="1" applyAlignment="1">
      <alignment horizontal="right"/>
    </xf>
    <xf numFmtId="166" fontId="11" fillId="0" borderId="1" xfId="17" applyNumberFormat="1" applyFont="1" applyBorder="1"/>
    <xf numFmtId="169" fontId="11" fillId="0" borderId="0" xfId="96" applyNumberFormat="1" applyFont="1" applyBorder="1"/>
    <xf numFmtId="169" fontId="11" fillId="0" borderId="0" xfId="17" applyNumberFormat="1" applyFont="1" applyBorder="1" applyAlignment="1">
      <alignment horizontal="left" indent="2"/>
    </xf>
    <xf numFmtId="169" fontId="11" fillId="0" borderId="0" xfId="17" applyNumberFormat="1" applyFont="1" applyBorder="1" applyAlignment="1">
      <alignment horizontal="left" indent="3"/>
    </xf>
    <xf numFmtId="169" fontId="11" fillId="0" borderId="0" xfId="96" applyNumberFormat="1" applyFont="1" applyAlignment="1">
      <alignment horizontal="left" indent="1"/>
    </xf>
    <xf numFmtId="169" fontId="11" fillId="0" borderId="0" xfId="96" applyNumberFormat="1" applyFont="1" applyBorder="1" applyAlignment="1">
      <alignment horizontal="left" indent="1"/>
    </xf>
    <xf numFmtId="169" fontId="11" fillId="0" borderId="0" xfId="96" applyNumberFormat="1" applyFont="1"/>
    <xf numFmtId="166" fontId="11" fillId="0" borderId="0" xfId="17" applyNumberFormat="1" applyFont="1" applyBorder="1" applyAlignment="1">
      <alignment horizontal="right"/>
    </xf>
    <xf numFmtId="0" fontId="4" fillId="0" borderId="0" xfId="0" applyFont="1" applyFill="1" applyAlignment="1">
      <alignment horizontal="center"/>
    </xf>
    <xf numFmtId="168" fontId="4" fillId="0" borderId="0" xfId="0" applyNumberFormat="1" applyFont="1" applyFill="1" applyAlignment="1">
      <alignment horizontal="center"/>
    </xf>
    <xf numFmtId="167" fontId="3" fillId="0" borderId="2" xfId="17" applyNumberFormat="1" applyFill="1" applyBorder="1" applyAlignment="1">
      <alignment horizontal="left" indent="1"/>
    </xf>
    <xf numFmtId="0" fontId="0" fillId="0" borderId="2" xfId="0" applyFill="1" applyBorder="1"/>
    <xf numFmtId="168" fontId="0" fillId="0" borderId="2" xfId="0" applyNumberFormat="1" applyFill="1" applyBorder="1"/>
    <xf numFmtId="166" fontId="6" fillId="0" borderId="2" xfId="17" applyNumberFormat="1" applyFont="1" applyFill="1" applyBorder="1"/>
    <xf numFmtId="167" fontId="4" fillId="0" borderId="0" xfId="69" applyNumberFormat="1" applyFont="1" applyFill="1" applyBorder="1"/>
    <xf numFmtId="167" fontId="12" fillId="0" borderId="0" xfId="69" applyNumberFormat="1" applyFill="1" applyBorder="1"/>
    <xf numFmtId="167" fontId="12" fillId="0" borderId="0" xfId="69" applyNumberFormat="1" applyFont="1" applyFill="1" applyBorder="1" applyAlignment="1">
      <alignment horizontal="left" indent="1"/>
    </xf>
    <xf numFmtId="167" fontId="12" fillId="0" borderId="0" xfId="69" applyNumberFormat="1" applyFont="1" applyFill="1" applyBorder="1" applyAlignment="1">
      <alignment horizontal="left" indent="2"/>
    </xf>
    <xf numFmtId="167" fontId="12" fillId="0" borderId="0" xfId="69" applyNumberFormat="1" applyFill="1" applyBorder="1" applyAlignment="1">
      <alignment horizontal="left" indent="1"/>
    </xf>
    <xf numFmtId="166" fontId="4" fillId="0" borderId="2" xfId="70" applyNumberFormat="1" applyFont="1" applyBorder="1" applyAlignment="1">
      <alignment horizontal="center"/>
    </xf>
    <xf numFmtId="168" fontId="4" fillId="0" borderId="2" xfId="70" applyNumberFormat="1" applyFont="1" applyBorder="1" applyAlignment="1">
      <alignment horizontal="center"/>
    </xf>
    <xf numFmtId="167" fontId="0" fillId="0" borderId="2" xfId="17" applyNumberFormat="1" applyFont="1" applyFill="1" applyBorder="1" applyAlignment="1">
      <alignment horizontal="left" indent="2"/>
    </xf>
    <xf numFmtId="166" fontId="0" fillId="0" borderId="2" xfId="17" applyNumberFormat="1" applyFont="1" applyFill="1" applyBorder="1"/>
    <xf numFmtId="168" fontId="0" fillId="0" borderId="2" xfId="17" applyNumberFormat="1" applyFont="1" applyFill="1" applyBorder="1"/>
    <xf numFmtId="167" fontId="0" fillId="0" borderId="2" xfId="17" applyNumberFormat="1" applyFont="1" applyFill="1" applyBorder="1"/>
    <xf numFmtId="167" fontId="0" fillId="0" borderId="0" xfId="19" applyNumberFormat="1" applyFont="1" applyFill="1" applyBorder="1" applyAlignment="1">
      <alignment horizontal="left" indent="2"/>
    </xf>
    <xf numFmtId="167" fontId="0" fillId="0" borderId="0" xfId="19" applyNumberFormat="1" applyFont="1" applyFill="1" applyBorder="1" applyAlignment="1">
      <alignment horizontal="left" indent="3"/>
    </xf>
    <xf numFmtId="166" fontId="4" fillId="0" borderId="0" xfId="19" applyNumberFormat="1" applyFont="1" applyFill="1" applyBorder="1"/>
    <xf numFmtId="166" fontId="4" fillId="0" borderId="0" xfId="19" applyNumberFormat="1" applyFont="1" applyFill="1" applyBorder="1" applyAlignment="1">
      <alignment horizontal="left" indent="1"/>
    </xf>
    <xf numFmtId="167" fontId="4" fillId="0" borderId="0" xfId="72" applyNumberFormat="1" applyFont="1" applyFill="1" applyBorder="1"/>
    <xf numFmtId="167" fontId="6" fillId="0" borderId="0" xfId="72" applyNumberFormat="1" applyFont="1" applyFill="1" applyBorder="1" applyAlignment="1">
      <alignment horizontal="left" indent="2"/>
    </xf>
    <xf numFmtId="167" fontId="4" fillId="0" borderId="0" xfId="72" applyNumberFormat="1" applyFont="1" applyFill="1" applyBorder="1" applyAlignment="1">
      <alignment horizontal="left"/>
    </xf>
    <xf numFmtId="167" fontId="4" fillId="0" borderId="0" xfId="72" applyNumberFormat="1" applyFont="1" applyFill="1" applyBorder="1" applyAlignment="1">
      <alignment horizontal="left" indent="1"/>
    </xf>
    <xf numFmtId="167" fontId="12" fillId="0" borderId="0" xfId="72" applyNumberFormat="1" applyFont="1" applyFill="1" applyBorder="1" applyAlignment="1">
      <alignment horizontal="left" indent="1"/>
    </xf>
    <xf numFmtId="167" fontId="12" fillId="0" borderId="0" xfId="72" applyNumberFormat="1" applyFont="1" applyFill="1" applyBorder="1" applyAlignment="1">
      <alignment horizontal="left" indent="2"/>
    </xf>
    <xf numFmtId="167" fontId="12" fillId="0" borderId="0" xfId="72" applyNumberFormat="1" applyFill="1" applyBorder="1" applyAlignment="1">
      <alignment horizontal="left" indent="2"/>
    </xf>
    <xf numFmtId="167" fontId="6" fillId="0" borderId="0" xfId="72" applyNumberFormat="1" applyFont="1" applyFill="1" applyBorder="1" applyAlignment="1">
      <alignment horizontal="left" indent="1"/>
    </xf>
    <xf numFmtId="166" fontId="4" fillId="0" borderId="0" xfId="72" applyNumberFormat="1" applyFont="1" applyFill="1" applyBorder="1" applyAlignment="1">
      <alignment horizontal="left" indent="1"/>
    </xf>
    <xf numFmtId="167" fontId="6" fillId="0" borderId="0" xfId="73" applyNumberFormat="1" applyFont="1" applyFill="1" applyBorder="1" applyAlignment="1">
      <alignment horizontal="left" indent="2"/>
    </xf>
    <xf numFmtId="167" fontId="4" fillId="0" borderId="0" xfId="73" applyNumberFormat="1" applyFont="1" applyFill="1" applyBorder="1" applyAlignment="1">
      <alignment horizontal="left" indent="1"/>
    </xf>
    <xf numFmtId="167" fontId="4" fillId="0" borderId="0" xfId="74" applyNumberFormat="1" applyFont="1" applyFill="1" applyBorder="1"/>
    <xf numFmtId="167" fontId="4" fillId="0" borderId="0" xfId="74" applyNumberFormat="1" applyFont="1" applyFill="1" applyBorder="1" applyAlignment="1">
      <alignment horizontal="left"/>
    </xf>
    <xf numFmtId="167" fontId="4" fillId="0" borderId="0" xfId="74" applyNumberFormat="1" applyFont="1" applyFill="1" applyBorder="1" applyAlignment="1">
      <alignment horizontal="left" indent="1"/>
    </xf>
    <xf numFmtId="167" fontId="12" fillId="0" borderId="0" xfId="74" applyNumberFormat="1" applyFont="1" applyFill="1" applyBorder="1" applyAlignment="1">
      <alignment horizontal="left" indent="2"/>
    </xf>
    <xf numFmtId="0" fontId="4" fillId="0" borderId="2" xfId="94" applyFont="1" applyFill="1" applyBorder="1" applyAlignment="1">
      <alignment horizontal="center" vertical="justify"/>
    </xf>
    <xf numFmtId="168" fontId="4" fillId="0" borderId="2" xfId="94" applyNumberFormat="1" applyFont="1" applyFill="1" applyBorder="1" applyAlignment="1">
      <alignment horizontal="center" vertical="justify"/>
    </xf>
    <xf numFmtId="167" fontId="6" fillId="0" borderId="2" xfId="71" applyNumberFormat="1" applyFont="1" applyFill="1" applyBorder="1" applyAlignment="1">
      <alignment horizontal="left" indent="2"/>
    </xf>
    <xf numFmtId="167" fontId="6" fillId="0" borderId="2" xfId="71" applyNumberFormat="1" applyFont="1" applyFill="1" applyBorder="1" applyAlignment="1">
      <alignment horizontal="left" indent="1"/>
    </xf>
    <xf numFmtId="168" fontId="11" fillId="0" borderId="2" xfId="71" applyNumberFormat="1" applyFont="1" applyFill="1" applyBorder="1"/>
    <xf numFmtId="167" fontId="0" fillId="0" borderId="2" xfId="17" applyNumberFormat="1" applyFont="1" applyFill="1" applyBorder="1" applyAlignment="1">
      <alignment horizontal="left" indent="1"/>
    </xf>
    <xf numFmtId="166" fontId="11" fillId="0" borderId="2" xfId="71" applyNumberFormat="1" applyFont="1" applyFill="1" applyBorder="1"/>
    <xf numFmtId="164" fontId="0" fillId="0" borderId="2" xfId="18" applyFont="1" applyFill="1" applyBorder="1" applyAlignment="1">
      <alignment horizontal="right"/>
    </xf>
    <xf numFmtId="0" fontId="11" fillId="0" borderId="2" xfId="96" applyFont="1" applyBorder="1"/>
    <xf numFmtId="169" fontId="6" fillId="0" borderId="2" xfId="96" applyNumberFormat="1" applyFont="1" applyBorder="1"/>
    <xf numFmtId="169" fontId="0" fillId="0" borderId="2" xfId="17" applyNumberFormat="1" applyFont="1" applyBorder="1" applyAlignment="1">
      <alignment horizontal="left" indent="2"/>
    </xf>
    <xf numFmtId="167" fontId="4" fillId="0" borderId="0" xfId="0" applyNumberFormat="1" applyFont="1" applyFill="1"/>
    <xf numFmtId="167" fontId="4" fillId="0" borderId="0" xfId="17" applyNumberFormat="1" applyFont="1" applyFill="1" applyBorder="1" applyAlignment="1">
      <alignment horizontal="right" vertical="justify"/>
    </xf>
    <xf numFmtId="167" fontId="11" fillId="0" borderId="0" xfId="17" applyNumberFormat="1" applyFont="1" applyFill="1" applyBorder="1" applyAlignment="1">
      <alignment horizontal="right"/>
    </xf>
    <xf numFmtId="166" fontId="4" fillId="0" borderId="0" xfId="17" applyNumberFormat="1" applyFont="1" applyFill="1"/>
    <xf numFmtId="167" fontId="13" fillId="2" borderId="0" xfId="17" applyNumberFormat="1" applyFont="1" applyFill="1" applyBorder="1" applyAlignment="1">
      <alignment horizontal="right"/>
    </xf>
    <xf numFmtId="166" fontId="13" fillId="2" borderId="0" xfId="17" applyNumberFormat="1" applyFont="1" applyFill="1" applyBorder="1" applyAlignment="1">
      <alignment horizontal="right"/>
    </xf>
    <xf numFmtId="166" fontId="3" fillId="0" borderId="0" xfId="17" applyNumberFormat="1" applyFont="1" applyBorder="1" applyAlignment="1">
      <alignment horizontal="right"/>
    </xf>
    <xf numFmtId="167" fontId="4" fillId="0" borderId="2" xfId="17" applyNumberFormat="1" applyFont="1" applyFill="1" applyBorder="1" applyAlignment="1">
      <alignment horizontal="center" vertical="center" wrapText="1"/>
    </xf>
    <xf numFmtId="167" fontId="11" fillId="0" borderId="0" xfId="17" applyNumberFormat="1" applyFont="1" applyFill="1" applyBorder="1"/>
    <xf numFmtId="167" fontId="3" fillId="0" borderId="0" xfId="17" applyNumberFormat="1" applyFont="1" applyFill="1" applyBorder="1" applyAlignment="1">
      <alignment horizontal="right"/>
    </xf>
    <xf numFmtId="167" fontId="3" fillId="0" borderId="2" xfId="17" applyNumberFormat="1" applyFont="1" applyFill="1" applyBorder="1" applyAlignment="1">
      <alignment horizontal="right"/>
    </xf>
    <xf numFmtId="167" fontId="0" fillId="0" borderId="2" xfId="17" applyNumberFormat="1" applyFont="1" applyBorder="1" applyAlignment="1">
      <alignment horizontal="left" indent="2"/>
    </xf>
    <xf numFmtId="0" fontId="5" fillId="0" borderId="0" xfId="0" applyFont="1" applyAlignment="1">
      <alignment horizontal="left" indent="1"/>
    </xf>
    <xf numFmtId="167" fontId="3" fillId="0" borderId="0" xfId="71" applyNumberFormat="1" applyFont="1" applyFill="1" applyBorder="1" applyAlignment="1">
      <alignment horizontal="left" indent="2"/>
    </xf>
    <xf numFmtId="169" fontId="3" fillId="0" borderId="0" xfId="71" applyNumberFormat="1" applyFont="1" applyBorder="1" applyAlignment="1">
      <alignment horizontal="left" indent="2"/>
    </xf>
    <xf numFmtId="0" fontId="3" fillId="0" borderId="2" xfId="93" applyFill="1" applyBorder="1"/>
    <xf numFmtId="167" fontId="3" fillId="0" borderId="0" xfId="71" applyNumberFormat="1" applyFont="1" applyFill="1" applyBorder="1" applyAlignment="1">
      <alignment horizontal="left" indent="3"/>
    </xf>
    <xf numFmtId="167" fontId="4" fillId="0" borderId="2" xfId="17" applyNumberFormat="1" applyFont="1" applyBorder="1" applyAlignment="1">
      <alignment horizontal="center" vertical="center" wrapText="1"/>
    </xf>
    <xf numFmtId="0" fontId="0" fillId="0" borderId="0" xfId="0"/>
    <xf numFmtId="166" fontId="0" fillId="0" borderId="0" xfId="17" applyNumberFormat="1" applyFont="1"/>
    <xf numFmtId="166" fontId="3" fillId="0" borderId="0" xfId="19" applyNumberFormat="1" applyFont="1" applyFill="1" applyBorder="1" applyAlignment="1">
      <alignment horizontal="left" indent="2"/>
    </xf>
    <xf numFmtId="167" fontId="7" fillId="0" borderId="1" xfId="17" applyNumberFormat="1" applyFont="1" applyFill="1" applyBorder="1" applyAlignment="1">
      <alignment horizontal="center" wrapText="1"/>
    </xf>
    <xf numFmtId="167" fontId="7" fillId="0" borderId="0" xfId="17" applyNumberFormat="1" applyFont="1" applyFill="1" applyBorder="1" applyAlignment="1">
      <alignment horizontal="center" wrapText="1"/>
    </xf>
    <xf numFmtId="168" fontId="4" fillId="0" borderId="1" xfId="17" applyNumberFormat="1" applyFont="1" applyFill="1" applyBorder="1" applyAlignment="1">
      <alignment horizontal="center" wrapText="1"/>
    </xf>
    <xf numFmtId="168" fontId="4" fillId="0" borderId="2" xfId="17" applyNumberFormat="1" applyFont="1" applyFill="1" applyBorder="1" applyAlignment="1">
      <alignment horizontal="center" wrapText="1"/>
    </xf>
    <xf numFmtId="166" fontId="4" fillId="0" borderId="0" xfId="17" applyNumberFormat="1" applyFont="1" applyBorder="1" applyAlignment="1">
      <alignment horizontal="center" vertical="center" wrapText="1"/>
    </xf>
    <xf numFmtId="169" fontId="4" fillId="0" borderId="0" xfId="17" applyNumberFormat="1" applyFont="1" applyBorder="1" applyAlignment="1">
      <alignment horizontal="center" vertical="center" wrapText="1"/>
    </xf>
    <xf numFmtId="167" fontId="4" fillId="0" borderId="1" xfId="17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7" fontId="7" fillId="0" borderId="1" xfId="17" applyNumberFormat="1" applyFont="1" applyFill="1" applyBorder="1" applyAlignment="1">
      <alignment horizontal="center"/>
    </xf>
    <xf numFmtId="168" fontId="7" fillId="0" borderId="1" xfId="17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68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166" fontId="4" fillId="0" borderId="1" xfId="70" applyNumberFormat="1" applyFont="1" applyBorder="1" applyAlignment="1">
      <alignment horizontal="center" vertical="center"/>
    </xf>
    <xf numFmtId="166" fontId="4" fillId="0" borderId="0" xfId="70" applyNumberFormat="1" applyFont="1" applyBorder="1" applyAlignment="1">
      <alignment horizontal="center" vertical="center"/>
    </xf>
    <xf numFmtId="166" fontId="4" fillId="0" borderId="2" xfId="70" applyNumberFormat="1" applyFont="1" applyBorder="1" applyAlignment="1">
      <alignment horizontal="center" vertical="center"/>
    </xf>
    <xf numFmtId="166" fontId="7" fillId="0" borderId="1" xfId="70" applyNumberFormat="1" applyFont="1" applyBorder="1" applyAlignment="1">
      <alignment horizontal="center"/>
    </xf>
    <xf numFmtId="0" fontId="0" fillId="0" borderId="1" xfId="0" applyBorder="1"/>
    <xf numFmtId="0" fontId="0" fillId="0" borderId="0" xfId="0"/>
    <xf numFmtId="166" fontId="7" fillId="0" borderId="1" xfId="70" applyNumberFormat="1" applyFont="1" applyBorder="1" applyAlignment="1">
      <alignment horizontal="center" wrapText="1"/>
    </xf>
    <xf numFmtId="166" fontId="4" fillId="0" borderId="3" xfId="70" applyNumberFormat="1" applyFont="1" applyBorder="1" applyAlignment="1">
      <alignment horizontal="center"/>
    </xf>
    <xf numFmtId="166" fontId="4" fillId="0" borderId="1" xfId="70" applyNumberFormat="1" applyFont="1" applyFill="1" applyBorder="1" applyAlignment="1">
      <alignment horizontal="center" vertical="center"/>
    </xf>
    <xf numFmtId="166" fontId="4" fillId="0" borderId="0" xfId="70" applyNumberFormat="1" applyFont="1" applyFill="1" applyBorder="1" applyAlignment="1">
      <alignment horizontal="center" vertical="center"/>
    </xf>
    <xf numFmtId="166" fontId="4" fillId="0" borderId="2" xfId="70" applyNumberFormat="1" applyFont="1" applyFill="1" applyBorder="1" applyAlignment="1">
      <alignment horizontal="center" vertical="center"/>
    </xf>
    <xf numFmtId="167" fontId="7" fillId="0" borderId="0" xfId="75" applyNumberFormat="1" applyFont="1" applyFill="1" applyBorder="1" applyAlignment="1">
      <alignment horizontal="center"/>
    </xf>
    <xf numFmtId="0" fontId="8" fillId="0" borderId="1" xfId="94" applyFont="1" applyFill="1" applyBorder="1" applyAlignment="1">
      <alignment horizontal="center"/>
    </xf>
    <xf numFmtId="0" fontId="8" fillId="0" borderId="0" xfId="94" applyFont="1" applyFill="1" applyBorder="1" applyAlignment="1">
      <alignment horizontal="center"/>
    </xf>
    <xf numFmtId="167" fontId="4" fillId="0" borderId="1" xfId="75" applyNumberFormat="1" applyFont="1" applyFill="1" applyBorder="1" applyAlignment="1">
      <alignment horizontal="center" vertical="center"/>
    </xf>
    <xf numFmtId="167" fontId="4" fillId="0" borderId="0" xfId="75" applyNumberFormat="1" applyFont="1" applyFill="1" applyBorder="1" applyAlignment="1">
      <alignment horizontal="center" vertical="center"/>
    </xf>
    <xf numFmtId="167" fontId="4" fillId="0" borderId="2" xfId="75" applyNumberFormat="1" applyFont="1" applyFill="1" applyBorder="1" applyAlignment="1">
      <alignment horizontal="center" vertical="center"/>
    </xf>
    <xf numFmtId="0" fontId="4" fillId="0" borderId="2" xfId="95" applyFont="1" applyFill="1" applyBorder="1" applyAlignment="1">
      <alignment horizontal="center"/>
    </xf>
    <xf numFmtId="167" fontId="4" fillId="0" borderId="1" xfId="75" applyNumberFormat="1" applyFont="1" applyFill="1" applyBorder="1" applyAlignment="1">
      <alignment horizontal="center" vertical="center" wrapText="1"/>
    </xf>
    <xf numFmtId="167" fontId="4" fillId="0" borderId="2" xfId="75" applyNumberFormat="1" applyFont="1" applyFill="1" applyBorder="1" applyAlignment="1">
      <alignment horizontal="center" vertical="center" wrapText="1"/>
    </xf>
    <xf numFmtId="0" fontId="4" fillId="0" borderId="2" xfId="93" applyFont="1" applyFill="1" applyBorder="1" applyAlignment="1">
      <alignment horizontal="center"/>
    </xf>
    <xf numFmtId="0" fontId="4" fillId="0" borderId="3" xfId="94" applyFont="1" applyFill="1" applyBorder="1" applyAlignment="1">
      <alignment horizontal="center"/>
    </xf>
    <xf numFmtId="0" fontId="4" fillId="0" borderId="1" xfId="94" applyFont="1" applyFill="1" applyBorder="1" applyAlignment="1">
      <alignment horizontal="center" vertical="center"/>
    </xf>
    <xf numFmtId="0" fontId="4" fillId="0" borderId="2" xfId="94" applyFont="1" applyFill="1" applyBorder="1" applyAlignment="1">
      <alignment horizontal="center" vertical="center"/>
    </xf>
    <xf numFmtId="0" fontId="4" fillId="0" borderId="0" xfId="95" applyFont="1" applyFill="1" applyAlignment="1">
      <alignment horizontal="center"/>
    </xf>
    <xf numFmtId="167" fontId="7" fillId="0" borderId="1" xfId="17" applyNumberFormat="1" applyFont="1" applyFill="1" applyBorder="1" applyAlignment="1">
      <alignment horizontal="center" wrapText="1"/>
    </xf>
    <xf numFmtId="167" fontId="7" fillId="0" borderId="0" xfId="17" applyNumberFormat="1" applyFont="1" applyFill="1" applyBorder="1" applyAlignment="1">
      <alignment horizontal="center" wrapText="1"/>
    </xf>
    <xf numFmtId="167" fontId="7" fillId="0" borderId="0" xfId="17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167" fontId="7" fillId="0" borderId="1" xfId="75" applyNumberFormat="1" applyFont="1" applyFill="1" applyBorder="1" applyAlignment="1">
      <alignment horizontal="center" wrapText="1"/>
    </xf>
    <xf numFmtId="167" fontId="7" fillId="0" borderId="0" xfId="75" applyNumberFormat="1" applyFont="1" applyFill="1" applyBorder="1" applyAlignment="1">
      <alignment horizontal="center" wrapText="1"/>
    </xf>
    <xf numFmtId="167" fontId="4" fillId="0" borderId="1" xfId="17" applyNumberFormat="1" applyFont="1" applyFill="1" applyBorder="1" applyAlignment="1">
      <alignment horizontal="center" wrapText="1"/>
    </xf>
    <xf numFmtId="168" fontId="4" fillId="0" borderId="1" xfId="17" applyNumberFormat="1" applyFont="1" applyFill="1" applyBorder="1" applyAlignment="1">
      <alignment horizontal="center" wrapText="1"/>
    </xf>
    <xf numFmtId="167" fontId="4" fillId="0" borderId="2" xfId="17" applyNumberFormat="1" applyFont="1" applyFill="1" applyBorder="1" applyAlignment="1">
      <alignment horizontal="center" wrapText="1"/>
    </xf>
    <xf numFmtId="168" fontId="4" fillId="0" borderId="2" xfId="17" applyNumberFormat="1" applyFont="1" applyFill="1" applyBorder="1" applyAlignment="1">
      <alignment horizontal="center" wrapText="1"/>
    </xf>
    <xf numFmtId="167" fontId="4" fillId="0" borderId="3" xfId="17" applyNumberFormat="1" applyFont="1" applyFill="1" applyBorder="1" applyAlignment="1">
      <alignment horizontal="center"/>
    </xf>
    <xf numFmtId="168" fontId="4" fillId="0" borderId="3" xfId="17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97" applyFont="1" applyAlignment="1">
      <alignment horizontal="center" vertical="center"/>
    </xf>
    <xf numFmtId="167" fontId="4" fillId="0" borderId="0" xfId="17" applyNumberFormat="1" applyFont="1" applyBorder="1" applyAlignment="1">
      <alignment horizontal="center" vertical="center" wrapText="1"/>
    </xf>
    <xf numFmtId="167" fontId="4" fillId="0" borderId="2" xfId="17" applyNumberFormat="1" applyFont="1" applyBorder="1" applyAlignment="1">
      <alignment horizontal="center" vertical="center" wrapText="1"/>
    </xf>
    <xf numFmtId="167" fontId="4" fillId="0" borderId="3" xfId="17" applyNumberFormat="1" applyFont="1" applyBorder="1" applyAlignment="1">
      <alignment horizontal="center"/>
    </xf>
    <xf numFmtId="167" fontId="4" fillId="0" borderId="1" xfId="17" applyNumberFormat="1" applyFont="1" applyBorder="1" applyAlignment="1">
      <alignment horizontal="center" vertical="center" wrapText="1"/>
    </xf>
    <xf numFmtId="0" fontId="4" fillId="0" borderId="0" xfId="98" applyFont="1" applyAlignment="1">
      <alignment horizontal="center"/>
    </xf>
    <xf numFmtId="0" fontId="4" fillId="0" borderId="0" xfId="97" applyFont="1" applyAlignment="1">
      <alignment horizontal="center"/>
    </xf>
    <xf numFmtId="0" fontId="4" fillId="0" borderId="2" xfId="97" applyFont="1" applyBorder="1" applyAlignment="1">
      <alignment horizontal="center" vertical="center"/>
    </xf>
    <xf numFmtId="167" fontId="4" fillId="0" borderId="4" xfId="17" applyNumberFormat="1" applyFont="1" applyBorder="1" applyAlignment="1">
      <alignment horizontal="center" vertical="center" wrapText="1"/>
    </xf>
    <xf numFmtId="167" fontId="4" fillId="0" borderId="5" xfId="17" applyNumberFormat="1" applyFont="1" applyBorder="1" applyAlignment="1">
      <alignment horizontal="center" vertical="center" wrapText="1"/>
    </xf>
    <xf numFmtId="0" fontId="4" fillId="0" borderId="2" xfId="96" applyFont="1" applyBorder="1" applyAlignment="1">
      <alignment horizontal="center" vertical="center" wrapText="1"/>
    </xf>
    <xf numFmtId="169" fontId="4" fillId="0" borderId="1" xfId="17" applyNumberFormat="1" applyFont="1" applyBorder="1" applyAlignment="1">
      <alignment horizontal="center" vertical="center" wrapText="1"/>
    </xf>
    <xf numFmtId="169" fontId="11" fillId="0" borderId="2" xfId="96" applyNumberFormat="1" applyFont="1" applyBorder="1" applyAlignment="1">
      <alignment horizontal="center" vertical="center" wrapText="1"/>
    </xf>
    <xf numFmtId="0" fontId="4" fillId="0" borderId="0" xfId="96" applyFont="1" applyAlignment="1">
      <alignment horizontal="center" wrapText="1"/>
    </xf>
    <xf numFmtId="0" fontId="4" fillId="0" borderId="2" xfId="96" applyFont="1" applyBorder="1" applyAlignment="1">
      <alignment horizontal="center"/>
    </xf>
    <xf numFmtId="169" fontId="4" fillId="0" borderId="1" xfId="17" applyNumberFormat="1" applyFont="1" applyFill="1" applyBorder="1" applyAlignment="1">
      <alignment horizontal="center" vertical="center" wrapText="1"/>
    </xf>
    <xf numFmtId="169" fontId="11" fillId="0" borderId="2" xfId="96" applyNumberFormat="1" applyFont="1" applyFill="1" applyBorder="1" applyAlignment="1">
      <alignment horizontal="center" vertical="center" wrapText="1"/>
    </xf>
    <xf numFmtId="169" fontId="4" fillId="0" borderId="3" xfId="17" applyNumberFormat="1" applyFont="1" applyBorder="1" applyAlignment="1">
      <alignment horizontal="center"/>
    </xf>
    <xf numFmtId="169" fontId="4" fillId="0" borderId="0" xfId="96" applyNumberFormat="1" applyFont="1" applyAlignment="1">
      <alignment horizontal="center"/>
    </xf>
  </cellXfs>
  <cellStyles count="101">
    <cellStyle name="Euro" xfId="1"/>
    <cellStyle name="Euro 10" xfId="2"/>
    <cellStyle name="Euro 11" xfId="3"/>
    <cellStyle name="Euro 12" xfId="4"/>
    <cellStyle name="Euro 13" xfId="5"/>
    <cellStyle name="Euro 14" xfId="6"/>
    <cellStyle name="Euro 15" xfId="7"/>
    <cellStyle name="Euro 16" xfId="8"/>
    <cellStyle name="Euro 2" xfId="9"/>
    <cellStyle name="Euro 3" xfId="10"/>
    <cellStyle name="Euro 4" xfId="11"/>
    <cellStyle name="Euro 5" xfId="12"/>
    <cellStyle name="Euro 6" xfId="13"/>
    <cellStyle name="Euro 7" xfId="14"/>
    <cellStyle name="Euro 8" xfId="15"/>
    <cellStyle name="Euro 9" xfId="16"/>
    <cellStyle name="Millares" xfId="17" builtinId="3"/>
    <cellStyle name="Millares [0]" xfId="18" builtinId="6"/>
    <cellStyle name="Millares 10" xfId="19"/>
    <cellStyle name="Millares 2" xfId="20"/>
    <cellStyle name="Millares 2 10" xfId="21"/>
    <cellStyle name="Millares 2 11" xfId="22"/>
    <cellStyle name="Millares 2 12" xfId="23"/>
    <cellStyle name="Millares 2 13" xfId="24"/>
    <cellStyle name="Millares 2 14" xfId="25"/>
    <cellStyle name="Millares 2 15" xfId="26"/>
    <cellStyle name="Millares 2 16" xfId="27"/>
    <cellStyle name="Millares 2 2" xfId="28"/>
    <cellStyle name="Millares 2 3" xfId="29"/>
    <cellStyle name="Millares 2 4" xfId="30"/>
    <cellStyle name="Millares 2 5" xfId="31"/>
    <cellStyle name="Millares 2 6" xfId="32"/>
    <cellStyle name="Millares 2 7" xfId="33"/>
    <cellStyle name="Millares 2 8" xfId="34"/>
    <cellStyle name="Millares 2 9" xfId="35"/>
    <cellStyle name="Millares 3" xfId="36"/>
    <cellStyle name="Millares 3 10" xfId="37"/>
    <cellStyle name="Millares 3 11" xfId="38"/>
    <cellStyle name="Millares 3 12" xfId="39"/>
    <cellStyle name="Millares 3 13" xfId="40"/>
    <cellStyle name="Millares 3 14" xfId="41"/>
    <cellStyle name="Millares 3 15" xfId="42"/>
    <cellStyle name="Millares 3 16" xfId="43"/>
    <cellStyle name="Millares 3 2" xfId="44"/>
    <cellStyle name="Millares 3 3" xfId="45"/>
    <cellStyle name="Millares 3 4" xfId="46"/>
    <cellStyle name="Millares 3 5" xfId="47"/>
    <cellStyle name="Millares 3 6" xfId="48"/>
    <cellStyle name="Millares 3 7" xfId="49"/>
    <cellStyle name="Millares 3 8" xfId="50"/>
    <cellStyle name="Millares 3 9" xfId="51"/>
    <cellStyle name="Millares 4 10" xfId="52"/>
    <cellStyle name="Millares 4 11" xfId="53"/>
    <cellStyle name="Millares 4 12" xfId="54"/>
    <cellStyle name="Millares 4 13" xfId="55"/>
    <cellStyle name="Millares 4 14" xfId="56"/>
    <cellStyle name="Millares 4 15" xfId="57"/>
    <cellStyle name="Millares 4 16" xfId="58"/>
    <cellStyle name="Millares 4 2" xfId="59"/>
    <cellStyle name="Millares 4 3" xfId="60"/>
    <cellStyle name="Millares 4 4" xfId="61"/>
    <cellStyle name="Millares 4 5" xfId="62"/>
    <cellStyle name="Millares 4 6" xfId="63"/>
    <cellStyle name="Millares 4 7" xfId="64"/>
    <cellStyle name="Millares 4 8" xfId="65"/>
    <cellStyle name="Millares 4 9" xfId="66"/>
    <cellStyle name="Millares 5" xfId="67"/>
    <cellStyle name="Millares 6" xfId="68"/>
    <cellStyle name="Millares 7" xfId="69"/>
    <cellStyle name="Millares 9" xfId="70"/>
    <cellStyle name="Millares_05. Mercado Laboral" xfId="71"/>
    <cellStyle name="Millares_05. Mercado Laboral 12" xfId="72"/>
    <cellStyle name="Millares_05. Mercado Laboral 13" xfId="73"/>
    <cellStyle name="Millares_05. Mercado Laboral 15" xfId="74"/>
    <cellStyle name="Millares_05. Mercado Laboral 16" xfId="75"/>
    <cellStyle name="Millares_cruces de mercado laboral" xfId="76"/>
    <cellStyle name="Normal" xfId="0" builtinId="0"/>
    <cellStyle name="Normal 2" xfId="77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2" xfId="85"/>
    <cellStyle name="Normal 2 3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3" xfId="99"/>
    <cellStyle name="Normal_05. Mercado Laboral" xfId="93"/>
    <cellStyle name="Normal_05. Mercado Laboral 14" xfId="94"/>
    <cellStyle name="Normal_05. Mercado Laboral 8" xfId="95"/>
    <cellStyle name="Normal_Mercado Laboral" xfId="96"/>
    <cellStyle name="Normal_Mercado Laboral 15" xfId="97"/>
    <cellStyle name="Normal_Mercado Laboral 16" xfId="98"/>
    <cellStyle name="style164443925780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257175</xdr:colOff>
      <xdr:row>12</xdr:row>
      <xdr:rowOff>76200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91275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</a:t>
          </a: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Laboral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EPHOCT2021/CUADROS/PARAPUBLICAC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/Documents/2022/EPHPM%20OCT%202021/1.%20Cuadro%20Resumen%20oct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1"/>
      <sheetName val="CUADRO2"/>
      <sheetName val="CUADRO3"/>
      <sheetName val="CUADRO4"/>
      <sheetName val="CUADRO5"/>
      <sheetName val="CUADRO6"/>
      <sheetName val="CUADRO123"/>
      <sheetName val="CUADRO456"/>
    </sheetNames>
    <sheetDataSet>
      <sheetData sheetId="0">
        <row r="6">
          <cell r="B6">
            <v>849925.33587598184</v>
          </cell>
          <cell r="D6">
            <v>395916.57425506791</v>
          </cell>
          <cell r="F6">
            <v>454008.76162098086</v>
          </cell>
          <cell r="H6">
            <v>547165.60262216954</v>
          </cell>
          <cell r="J6">
            <v>286012.4359952326</v>
          </cell>
          <cell r="L6">
            <v>261153.16662693652</v>
          </cell>
        </row>
        <row r="7">
          <cell r="B7">
            <v>473710.36482694012</v>
          </cell>
          <cell r="D7">
            <v>206496.84050514441</v>
          </cell>
          <cell r="F7">
            <v>267213.52432179538</v>
          </cell>
          <cell r="H7">
            <v>320415.76707202918</v>
          </cell>
          <cell r="J7">
            <v>161109.61646398451</v>
          </cell>
          <cell r="L7">
            <v>159306.15060804438</v>
          </cell>
        </row>
        <row r="8">
          <cell r="B8">
            <v>2519926.8868687726</v>
          </cell>
          <cell r="D8">
            <v>1161329.8889273629</v>
          </cell>
          <cell r="F8">
            <v>1358596.9979413988</v>
          </cell>
          <cell r="H8">
            <v>1641547.2164811478</v>
          </cell>
          <cell r="J8">
            <v>882882.70344403386</v>
          </cell>
          <cell r="L8">
            <v>758664.51303710288</v>
          </cell>
        </row>
        <row r="9">
          <cell r="B9">
            <v>2861107.0174638382</v>
          </cell>
          <cell r="D9">
            <v>1380802.4583252335</v>
          </cell>
          <cell r="F9">
            <v>1480304.5591388794</v>
          </cell>
          <cell r="H9">
            <v>1562098.6589602663</v>
          </cell>
          <cell r="J9">
            <v>1007247.9612028057</v>
          </cell>
          <cell r="L9">
            <v>554850.69775758754</v>
          </cell>
        </row>
        <row r="10">
          <cell r="B10">
            <v>691145.26120233408</v>
          </cell>
          <cell r="D10">
            <v>308149.24327499676</v>
          </cell>
          <cell r="F10">
            <v>382996.01792733395</v>
          </cell>
          <cell r="H10">
            <v>244908.45470582013</v>
          </cell>
          <cell r="J10">
            <v>157723.53117340562</v>
          </cell>
          <cell r="L10">
            <v>87184.9235324154</v>
          </cell>
        </row>
        <row r="11">
          <cell r="B11">
            <v>3393222.5691588013</v>
          </cell>
          <cell r="D11">
            <v>1639377.1150732266</v>
          </cell>
          <cell r="F11">
            <v>1753845.4540856031</v>
          </cell>
          <cell r="H11">
            <v>2001242.4085708086</v>
          </cell>
          <cell r="J11">
            <v>1242760.0361303738</v>
          </cell>
          <cell r="L11">
            <v>758482.3724405223</v>
          </cell>
        </row>
        <row r="12">
          <cell r="B12">
            <v>1824216.2502834697</v>
          </cell>
          <cell r="D12">
            <v>818072.21693752217</v>
          </cell>
          <cell r="F12">
            <v>1006144.0333459595</v>
          </cell>
          <cell r="H12">
            <v>1239810.5328690356</v>
          </cell>
          <cell r="J12">
            <v>643971.95172352297</v>
          </cell>
          <cell r="L12">
            <v>595838.58114552696</v>
          </cell>
        </row>
        <row r="13">
          <cell r="B13">
            <v>659431.05895242596</v>
          </cell>
          <cell r="D13">
            <v>294308.0343260974</v>
          </cell>
          <cell r="F13">
            <v>365123.02462634176</v>
          </cell>
          <cell r="H13">
            <v>493124.16236191016</v>
          </cell>
          <cell r="J13">
            <v>225994.67691472705</v>
          </cell>
          <cell r="L13">
            <v>267129.48544718436</v>
          </cell>
        </row>
        <row r="14">
          <cell r="B14">
            <v>136654.46543864676</v>
          </cell>
          <cell r="D14">
            <v>84639.152400936029</v>
          </cell>
          <cell r="F14">
            <v>52015.313037710737</v>
          </cell>
          <cell r="H14">
            <v>92141.686627992531</v>
          </cell>
          <cell r="J14">
            <v>66802.521163982456</v>
          </cell>
          <cell r="L14">
            <v>25339.165464009951</v>
          </cell>
        </row>
        <row r="16">
          <cell r="B16">
            <v>806497.64707824087</v>
          </cell>
          <cell r="D16">
            <v>414768.74810456892</v>
          </cell>
          <cell r="F16">
            <v>391728.89897367428</v>
          </cell>
          <cell r="H16">
            <v>353274.8767137535</v>
          </cell>
          <cell r="J16">
            <v>229854.16455098504</v>
          </cell>
          <cell r="L16">
            <v>123420.71216276751</v>
          </cell>
        </row>
        <row r="17">
          <cell r="B17">
            <v>1152096.335015889</v>
          </cell>
          <cell r="D17">
            <v>546434.01336677617</v>
          </cell>
          <cell r="F17">
            <v>605662.32164915511</v>
          </cell>
          <cell r="H17">
            <v>752378.70819357084</v>
          </cell>
          <cell r="J17">
            <v>425007.29400019941</v>
          </cell>
          <cell r="L17">
            <v>327371.41419337742</v>
          </cell>
        </row>
        <row r="18">
          <cell r="B18">
            <v>677033.38399948762</v>
          </cell>
          <cell r="D18">
            <v>330397.32767500338</v>
          </cell>
          <cell r="F18">
            <v>346636.05632448458</v>
          </cell>
          <cell r="H18">
            <v>477495.81952407019</v>
          </cell>
          <cell r="J18">
            <v>282492.17224443983</v>
          </cell>
          <cell r="L18">
            <v>195003.64727962704</v>
          </cell>
        </row>
        <row r="19">
          <cell r="B19">
            <v>728507.52637411491</v>
          </cell>
          <cell r="D19">
            <v>355201.7465525397</v>
          </cell>
          <cell r="F19">
            <v>373305.77982157993</v>
          </cell>
          <cell r="H19">
            <v>535237.8344134962</v>
          </cell>
          <cell r="J19">
            <v>311077.49821204261</v>
          </cell>
          <cell r="L19">
            <v>224160.33620145338</v>
          </cell>
        </row>
        <row r="20">
          <cell r="B20">
            <v>1024994.2728928016</v>
          </cell>
          <cell r="D20">
            <v>453139.10582964751</v>
          </cell>
          <cell r="F20">
            <v>571855.16706316278</v>
          </cell>
          <cell r="H20">
            <v>753872.54444406542</v>
          </cell>
          <cell r="J20">
            <v>397683.9119139312</v>
          </cell>
          <cell r="L20">
            <v>356188.63253014011</v>
          </cell>
        </row>
        <row r="21">
          <cell r="B21">
            <v>1208617.1231429842</v>
          </cell>
          <cell r="D21">
            <v>540589.71405871364</v>
          </cell>
          <cell r="F21">
            <v>668027.4090843281</v>
          </cell>
          <cell r="H21">
            <v>793664.85037777491</v>
          </cell>
          <cell r="J21">
            <v>440723.67905000015</v>
          </cell>
          <cell r="L21">
            <v>352941.17132778047</v>
          </cell>
        </row>
        <row r="22">
          <cell r="B22">
            <v>1106923.3165323427</v>
          </cell>
          <cell r="D22">
            <v>504015.10642561142</v>
          </cell>
          <cell r="F22">
            <v>602908.21010676445</v>
          </cell>
          <cell r="H22">
            <v>405302.61146894819</v>
          </cell>
          <cell r="J22">
            <v>250413.99713442955</v>
          </cell>
          <cell r="L22">
            <v>154888.61433451829</v>
          </cell>
        </row>
      </sheetData>
      <sheetData sheetId="1">
        <row r="5">
          <cell r="C5">
            <v>9500257.0000015534</v>
          </cell>
          <cell r="E5">
            <v>6.7161317127035574</v>
          </cell>
          <cell r="F5">
            <v>6704669.6050353274</v>
          </cell>
          <cell r="H5">
            <v>7.6312042943448883</v>
          </cell>
          <cell r="I5">
            <v>4071227.2451356151</v>
          </cell>
          <cell r="K5">
            <v>8.1267213765451576</v>
          </cell>
          <cell r="L5">
            <v>3722369.5436003711</v>
          </cell>
          <cell r="N5">
            <v>8.0945061237139964</v>
          </cell>
          <cell r="O5">
            <v>348857.70153523923</v>
          </cell>
          <cell r="Q5">
            <v>8.4732624100206504</v>
          </cell>
        </row>
        <row r="6">
          <cell r="C6">
            <v>5251179.999999878</v>
          </cell>
          <cell r="E6">
            <v>7.7565304494186043</v>
          </cell>
          <cell r="F6">
            <v>3843562.5875719637</v>
          </cell>
          <cell r="H6">
            <v>8.7634267815893239</v>
          </cell>
          <cell r="I6">
            <v>2509128.5861753919</v>
          </cell>
          <cell r="K6">
            <v>9.2077006516327806</v>
          </cell>
          <cell r="L6">
            <v>2263567.5570949921</v>
          </cell>
          <cell r="N6">
            <v>9.2119771246313729</v>
          </cell>
          <cell r="O6">
            <v>245561.02908036741</v>
          </cell>
          <cell r="Q6">
            <v>9.1675686232740379</v>
          </cell>
        </row>
        <row r="8">
          <cell r="C8">
            <v>1097732.9999999106</v>
          </cell>
          <cell r="E8">
            <v>8.5728751150659601</v>
          </cell>
          <cell r="F8">
            <v>849925.33587598184</v>
          </cell>
          <cell r="H8">
            <v>9.6751212234240569</v>
          </cell>
          <cell r="I8">
            <v>547165.60262216954</v>
          </cell>
          <cell r="K8">
            <v>10.135209713024272</v>
          </cell>
          <cell r="L8">
            <v>491951.85697259067</v>
          </cell>
          <cell r="N8">
            <v>10.100367197062406</v>
          </cell>
          <cell r="O8">
            <v>55213.745649582386</v>
          </cell>
          <cell r="Q8">
            <v>10.455056179775273</v>
          </cell>
        </row>
        <row r="9">
          <cell r="C9">
            <v>642634.9999999759</v>
          </cell>
          <cell r="E9">
            <v>7.8869720404520862</v>
          </cell>
          <cell r="F9">
            <v>473710.36482694012</v>
          </cell>
          <cell r="H9">
            <v>8.8212454212454308</v>
          </cell>
          <cell r="I9">
            <v>320415.76707202918</v>
          </cell>
          <cell r="K9">
            <v>9.265047518479415</v>
          </cell>
          <cell r="L9">
            <v>290057.42516370368</v>
          </cell>
          <cell r="N9">
            <v>9.2751756440281117</v>
          </cell>
          <cell r="O9">
            <v>30358.34190832523</v>
          </cell>
          <cell r="Q9">
            <v>9.1720430107526862</v>
          </cell>
        </row>
        <row r="10">
          <cell r="C10">
            <v>3510811.9999999483</v>
          </cell>
          <cell r="E10">
            <v>7.4776807451650678</v>
          </cell>
          <cell r="F10">
            <v>2519926.8868687726</v>
          </cell>
          <cell r="H10">
            <v>8.4577748915701516</v>
          </cell>
          <cell r="I10">
            <v>1641547.2164811478</v>
          </cell>
          <cell r="K10">
            <v>8.8999125106295729</v>
          </cell>
          <cell r="L10">
            <v>1481558.2749586874</v>
          </cell>
          <cell r="N10">
            <v>8.9165383573696566</v>
          </cell>
          <cell r="O10">
            <v>159988.941522459</v>
          </cell>
          <cell r="Q10">
            <v>8.7421042626235312</v>
          </cell>
        </row>
        <row r="11">
          <cell r="C11">
            <v>4249076.9999999497</v>
          </cell>
          <cell r="E11">
            <v>5.3623441062088801</v>
          </cell>
          <cell r="F11">
            <v>2861107.0174638382</v>
          </cell>
          <cell r="H11">
            <v>6.0474393530997057</v>
          </cell>
          <cell r="I11">
            <v>1562098.6589602663</v>
          </cell>
          <cell r="K11">
            <v>6.3286384976525847</v>
          </cell>
          <cell r="L11">
            <v>1458801.986505422</v>
          </cell>
          <cell r="N11">
            <v>6.2953402614817371</v>
          </cell>
          <cell r="O11">
            <v>103296.67245486806</v>
          </cell>
          <cell r="Q11">
            <v>6.7971698113207522</v>
          </cell>
        </row>
        <row r="12">
          <cell r="C12">
            <v>1872666.986944956</v>
          </cell>
          <cell r="F12">
            <v>691145.26120233408</v>
          </cell>
          <cell r="I12">
            <v>244908.45470582013</v>
          </cell>
          <cell r="L12">
            <v>230226.13958457264</v>
          </cell>
          <cell r="O12">
            <v>14682.315121247626</v>
          </cell>
        </row>
        <row r="13">
          <cell r="C13">
            <v>4963396.5725372899</v>
          </cell>
          <cell r="E13">
            <v>4.5064017301565231</v>
          </cell>
          <cell r="F13">
            <v>3393222.5691588013</v>
          </cell>
          <cell r="H13">
            <v>5.0048827674782563</v>
          </cell>
          <cell r="I13">
            <v>2001242.4085708086</v>
          </cell>
          <cell r="K13">
            <v>5.1316261886847467</v>
          </cell>
          <cell r="L13">
            <v>1846723.0173507896</v>
          </cell>
          <cell r="N13">
            <v>5.1076107738523788</v>
          </cell>
          <cell r="O13">
            <v>154519.39122003227</v>
          </cell>
          <cell r="Q13">
            <v>5.4186440120919173</v>
          </cell>
        </row>
        <row r="14">
          <cell r="C14">
            <v>1860754.8098499922</v>
          </cell>
          <cell r="E14">
            <v>10.513275618260817</v>
          </cell>
          <cell r="F14">
            <v>1824216.2502834697</v>
          </cell>
          <cell r="H14">
            <v>10.583564594697608</v>
          </cell>
          <cell r="I14">
            <v>1239810.5328690356</v>
          </cell>
          <cell r="K14">
            <v>10.694010246069672</v>
          </cell>
          <cell r="L14">
            <v>1110936.1843076339</v>
          </cell>
          <cell r="N14">
            <v>10.671570033940506</v>
          </cell>
          <cell r="O14">
            <v>128874.34856140176</v>
          </cell>
          <cell r="Q14">
            <v>10.887135394851507</v>
          </cell>
        </row>
        <row r="15">
          <cell r="C15">
            <v>659431.05895242596</v>
          </cell>
          <cell r="E15">
            <v>16.164494945285185</v>
          </cell>
          <cell r="F15">
            <v>659431.05895242596</v>
          </cell>
          <cell r="H15">
            <v>16.164494945285185</v>
          </cell>
          <cell r="I15">
            <v>493124.16236191016</v>
          </cell>
          <cell r="K15">
            <v>16.20516818521482</v>
          </cell>
          <cell r="L15">
            <v>447031.35270425904</v>
          </cell>
          <cell r="N15">
            <v>16.22774393379283</v>
          </cell>
          <cell r="O15">
            <v>46092.809657651109</v>
          </cell>
          <cell r="Q15">
            <v>15.866233451367457</v>
          </cell>
        </row>
        <row r="16">
          <cell r="C16">
            <v>144007.57171530975</v>
          </cell>
          <cell r="F16">
            <v>136654.46543864676</v>
          </cell>
          <cell r="I16">
            <v>92141.686627992531</v>
          </cell>
          <cell r="L16">
            <v>87452.849653091558</v>
          </cell>
          <cell r="O16">
            <v>4688.8369749009807</v>
          </cell>
        </row>
        <row r="17">
          <cell r="C17">
            <v>2795587.3949642591</v>
          </cell>
          <cell r="E17">
            <v>3.510609812193243</v>
          </cell>
          <cell r="F17">
            <v>0</v>
          </cell>
          <cell r="I17">
            <v>0</v>
          </cell>
          <cell r="L17">
            <v>0</v>
          </cell>
          <cell r="O17">
            <v>0</v>
          </cell>
        </row>
        <row r="18">
          <cell r="C18">
            <v>806497.64707824087</v>
          </cell>
          <cell r="E18">
            <v>7.9180156372391153</v>
          </cell>
          <cell r="F18">
            <v>806497.64707824087</v>
          </cell>
          <cell r="H18">
            <v>7.9180156372391153</v>
          </cell>
          <cell r="I18">
            <v>353274.8767137535</v>
          </cell>
          <cell r="K18">
            <v>7.6109435913466053</v>
          </cell>
          <cell r="L18">
            <v>305528.2468796848</v>
          </cell>
          <cell r="N18">
            <v>7.5727991659875249</v>
          </cell>
          <cell r="O18">
            <v>47746.629834068328</v>
          </cell>
          <cell r="Q18">
            <v>7.8593155673476476</v>
          </cell>
        </row>
        <row r="19">
          <cell r="C19">
            <v>1152096.335015889</v>
          </cell>
          <cell r="E19">
            <v>8.6615991130947432</v>
          </cell>
          <cell r="F19">
            <v>1152096.335015889</v>
          </cell>
          <cell r="H19">
            <v>8.6615991130947432</v>
          </cell>
          <cell r="I19">
            <v>752378.70819357084</v>
          </cell>
          <cell r="K19">
            <v>8.8741175071062646</v>
          </cell>
          <cell r="L19">
            <v>640834.64463102096</v>
          </cell>
          <cell r="N19">
            <v>8.7716364824275654</v>
          </cell>
          <cell r="O19">
            <v>111544.06356255292</v>
          </cell>
          <cell r="Q19">
            <v>9.4956265532675062</v>
          </cell>
        </row>
        <row r="20">
          <cell r="C20">
            <v>677033.38399948762</v>
          </cell>
          <cell r="E20">
            <v>9.1921250538895904</v>
          </cell>
          <cell r="F20">
            <v>677033.38399948762</v>
          </cell>
          <cell r="H20">
            <v>9.1921250538895904</v>
          </cell>
          <cell r="I20">
            <v>477495.81952407019</v>
          </cell>
          <cell r="K20">
            <v>9.724857464998351</v>
          </cell>
          <cell r="L20">
            <v>428155.59700659342</v>
          </cell>
          <cell r="N20">
            <v>9.7556734791645301</v>
          </cell>
          <cell r="O20">
            <v>49340.222517476272</v>
          </cell>
          <cell r="Q20">
            <v>9.4544447165981609</v>
          </cell>
        </row>
        <row r="21">
          <cell r="C21">
            <v>728507.52637411491</v>
          </cell>
          <cell r="E21">
            <v>8.339239997258467</v>
          </cell>
          <cell r="F21">
            <v>728507.52637411491</v>
          </cell>
          <cell r="H21">
            <v>8.339239997258467</v>
          </cell>
          <cell r="I21">
            <v>535237.8344134962</v>
          </cell>
          <cell r="K21">
            <v>8.719740544911506</v>
          </cell>
          <cell r="L21">
            <v>501089.41661658825</v>
          </cell>
          <cell r="N21">
            <v>8.6679514289075836</v>
          </cell>
          <cell r="O21">
            <v>34148.417796908579</v>
          </cell>
          <cell r="Q21">
            <v>9.4586902235439041</v>
          </cell>
        </row>
        <row r="22">
          <cell r="C22">
            <v>1024994.2728928016</v>
          </cell>
          <cell r="E22">
            <v>7.4687968816105936</v>
          </cell>
          <cell r="F22">
            <v>1024994.2728928016</v>
          </cell>
          <cell r="H22">
            <v>7.4687968816105936</v>
          </cell>
          <cell r="I22">
            <v>753872.54444406542</v>
          </cell>
          <cell r="K22">
            <v>7.9976784028348726</v>
          </cell>
          <cell r="L22">
            <v>707711.90434474812</v>
          </cell>
          <cell r="N22">
            <v>8.0521344304313978</v>
          </cell>
          <cell r="O22">
            <v>46160.640099318873</v>
          </cell>
          <cell r="Q22">
            <v>7.1549961566479396</v>
          </cell>
        </row>
        <row r="23">
          <cell r="C23">
            <v>1208617.1231429842</v>
          </cell>
          <cell r="E23">
            <v>6.8554778482327139</v>
          </cell>
          <cell r="F23">
            <v>1208617.1231429842</v>
          </cell>
          <cell r="H23">
            <v>6.8554778482327139</v>
          </cell>
          <cell r="I23">
            <v>793664.85037777491</v>
          </cell>
          <cell r="K23">
            <v>7.4131357239012754</v>
          </cell>
          <cell r="L23">
            <v>761062.22074931487</v>
          </cell>
          <cell r="N23">
            <v>7.4275942790338672</v>
          </cell>
          <cell r="O23">
            <v>32602.629628461091</v>
          </cell>
          <cell r="Q23">
            <v>7.0725315944834533</v>
          </cell>
        </row>
        <row r="24">
          <cell r="C24">
            <v>1106923.3165323427</v>
          </cell>
          <cell r="E24">
            <v>5.5758921131612</v>
          </cell>
          <cell r="F24">
            <v>1106923.3165323427</v>
          </cell>
          <cell r="H24">
            <v>5.5758921131612</v>
          </cell>
          <cell r="I24">
            <v>405302.61146894819</v>
          </cell>
          <cell r="K24">
            <v>5.8892280302882893</v>
          </cell>
          <cell r="L24">
            <v>377987.51337250037</v>
          </cell>
          <cell r="N24">
            <v>5.8436860141994638</v>
          </cell>
          <cell r="O24">
            <v>27315.098096447793</v>
          </cell>
          <cell r="Q24">
            <v>6.4601907409864285</v>
          </cell>
        </row>
        <row r="25">
          <cell r="C25">
            <v>4559924.6302312706</v>
          </cell>
          <cell r="E25">
            <v>6.5812783686525949</v>
          </cell>
          <cell r="F25">
            <v>3144545.7620127369</v>
          </cell>
          <cell r="H25">
            <v>7.5234145383254782</v>
          </cell>
          <cell r="I25">
            <v>2337252.7171059456</v>
          </cell>
          <cell r="K25">
            <v>7.754952164297614</v>
          </cell>
          <cell r="L25">
            <v>2173399.2164419149</v>
          </cell>
          <cell r="N25">
            <v>7.7327387086679664</v>
          </cell>
          <cell r="O25">
            <v>163853.50066402994</v>
          </cell>
          <cell r="Q25">
            <v>8.0521202366237343</v>
          </cell>
        </row>
        <row r="26">
          <cell r="C26">
            <v>4940332.3697688347</v>
          </cell>
          <cell r="E26">
            <v>6.8395187060089695</v>
          </cell>
          <cell r="F26">
            <v>3560123.8430229486</v>
          </cell>
          <cell r="H26">
            <v>7.7268121653547936</v>
          </cell>
          <cell r="I26">
            <v>1733974.5280296328</v>
          </cell>
          <cell r="K26">
            <v>8.6247352073059584</v>
          </cell>
          <cell r="L26">
            <v>1548970.327158435</v>
          </cell>
          <cell r="N26">
            <v>8.5987803679971542</v>
          </cell>
          <cell r="O26">
            <v>185004.20087120286</v>
          </cell>
          <cell r="Q26">
            <v>8.8440445075427476</v>
          </cell>
        </row>
        <row r="27">
          <cell r="C27">
            <v>839906.81367698195</v>
          </cell>
          <cell r="E27">
            <v>5.6672633745510428</v>
          </cell>
          <cell r="F27">
            <v>839906.81367698195</v>
          </cell>
          <cell r="H27">
            <v>5.6672633745510428</v>
          </cell>
          <cell r="I27">
            <v>839906.81367698195</v>
          </cell>
          <cell r="K27">
            <v>5.6672633745510428</v>
          </cell>
          <cell r="L27">
            <v>839906.81367698195</v>
          </cell>
          <cell r="N27">
            <v>5.6672633745510428</v>
          </cell>
          <cell r="O27">
            <v>0</v>
          </cell>
        </row>
        <row r="28">
          <cell r="C28">
            <v>567507.07606796816</v>
          </cell>
          <cell r="E28">
            <v>8.1556693994718223</v>
          </cell>
          <cell r="F28">
            <v>567507.07606796816</v>
          </cell>
          <cell r="H28">
            <v>8.1556693994718223</v>
          </cell>
          <cell r="I28">
            <v>567507.07606796816</v>
          </cell>
          <cell r="K28">
            <v>8.1556693994718223</v>
          </cell>
          <cell r="L28">
            <v>567507.07606796816</v>
          </cell>
          <cell r="N28">
            <v>8.1556693994718223</v>
          </cell>
          <cell r="O28">
            <v>0</v>
          </cell>
        </row>
        <row r="29">
          <cell r="I29">
            <v>2221636.9183245758</v>
          </cell>
          <cell r="K29">
            <v>8.9082932646341497</v>
          </cell>
          <cell r="L29">
            <v>2221636.9183245758</v>
          </cell>
          <cell r="N29">
            <v>8.9082932646341497</v>
          </cell>
          <cell r="O29">
            <v>0</v>
          </cell>
        </row>
        <row r="30">
          <cell r="I30">
            <v>93318.735530916209</v>
          </cell>
          <cell r="K30">
            <v>9.0215844239081875</v>
          </cell>
          <cell r="L30">
            <v>93318.735530916209</v>
          </cell>
          <cell r="N30">
            <v>9.0215844239081875</v>
          </cell>
          <cell r="O30">
            <v>0</v>
          </cell>
        </row>
        <row r="31">
          <cell r="I31">
            <v>88511.356597897015</v>
          </cell>
          <cell r="K31">
            <v>9.2596717547394274</v>
          </cell>
          <cell r="L31">
            <v>0</v>
          </cell>
          <cell r="O31">
            <v>88511.356597897015</v>
          </cell>
          <cell r="Q31">
            <v>9.2596717547394274</v>
          </cell>
        </row>
      </sheetData>
      <sheetData sheetId="2">
        <row r="5">
          <cell r="B5">
            <v>491951.85697259067</v>
          </cell>
          <cell r="D5">
            <v>60970.629082240266</v>
          </cell>
          <cell r="F5">
            <v>230798.69034564868</v>
          </cell>
          <cell r="H5">
            <v>21980.827651966447</v>
          </cell>
          <cell r="J5">
            <v>124819.69988080784</v>
          </cell>
          <cell r="L5">
            <v>26167.651966626723</v>
          </cell>
          <cell r="N5">
            <v>27214.358045291792</v>
          </cell>
        </row>
        <row r="6">
          <cell r="B6">
            <v>290057.42516370368</v>
          </cell>
          <cell r="D6">
            <v>7815.0187090738418</v>
          </cell>
          <cell r="F6">
            <v>162011.34939195457</v>
          </cell>
          <cell r="H6">
            <v>9618.4845650139596</v>
          </cell>
          <cell r="J6">
            <v>83560.58465855899</v>
          </cell>
          <cell r="L6">
            <v>15028.882132834313</v>
          </cell>
          <cell r="N6">
            <v>12023.10570626745</v>
          </cell>
        </row>
        <row r="7">
          <cell r="B7">
            <v>1481558.2749586874</v>
          </cell>
          <cell r="D7">
            <v>117324.72986266618</v>
          </cell>
          <cell r="F7">
            <v>686945.66770297941</v>
          </cell>
          <cell r="H7">
            <v>56767.386811013996</v>
          </cell>
          <cell r="J7">
            <v>430058.1705607138</v>
          </cell>
          <cell r="L7">
            <v>90571.852124645418</v>
          </cell>
          <cell r="N7">
            <v>99890.467896657341</v>
          </cell>
        </row>
        <row r="8">
          <cell r="B8">
            <v>1458801.986505422</v>
          </cell>
          <cell r="D8">
            <v>51015.907620567181</v>
          </cell>
          <cell r="F8">
            <v>608396.31980562361</v>
          </cell>
          <cell r="H8">
            <v>32043.049414571127</v>
          </cell>
          <cell r="J8">
            <v>478959.26493359939</v>
          </cell>
          <cell r="L8">
            <v>118053.33994842081</v>
          </cell>
          <cell r="N8">
            <v>170334.10478272059</v>
          </cell>
        </row>
        <row r="9">
          <cell r="B9">
            <v>230226.13958457264</v>
          </cell>
          <cell r="D9">
            <v>3498.9044621418043</v>
          </cell>
          <cell r="F9">
            <v>77010.865551878174</v>
          </cell>
          <cell r="H9">
            <v>11254.434379569258</v>
          </cell>
          <cell r="J9">
            <v>92477.676825864692</v>
          </cell>
          <cell r="L9">
            <v>11988.43674735501</v>
          </cell>
          <cell r="N9">
            <v>33995.821617764261</v>
          </cell>
        </row>
        <row r="10">
          <cell r="B10">
            <v>1846723.0173507896</v>
          </cell>
          <cell r="D10">
            <v>28394.828833258918</v>
          </cell>
          <cell r="F10">
            <v>786479.15038026369</v>
          </cell>
          <cell r="H10">
            <v>64503.370141798405</v>
          </cell>
          <cell r="J10">
            <v>639751.85693358781</v>
          </cell>
          <cell r="L10">
            <v>129669.55893967206</v>
          </cell>
          <cell r="N10">
            <v>197924.25212230589</v>
          </cell>
        </row>
        <row r="11">
          <cell r="B11">
            <v>1110936.1843076339</v>
          </cell>
          <cell r="D11">
            <v>80765.910288860177</v>
          </cell>
          <cell r="F11">
            <v>568016.23554006114</v>
          </cell>
          <cell r="H11">
            <v>37477.970991844275</v>
          </cell>
          <cell r="J11">
            <v>279717.25405314693</v>
          </cell>
          <cell r="L11">
            <v>83132.726998496728</v>
          </cell>
          <cell r="N11">
            <v>61826.086435245423</v>
          </cell>
        </row>
        <row r="12">
          <cell r="B12">
            <v>447031.35270425904</v>
          </cell>
          <cell r="D12">
            <v>118691.91602180063</v>
          </cell>
          <cell r="F12">
            <v>205890.16684159078</v>
          </cell>
          <cell r="H12">
            <v>1909.5378836447073</v>
          </cell>
          <cell r="J12">
            <v>88498.633360614534</v>
          </cell>
          <cell r="L12">
            <v>23887.187701857714</v>
          </cell>
          <cell r="N12">
            <v>8153.9108947501345</v>
          </cell>
        </row>
        <row r="13">
          <cell r="B13">
            <v>87452.849653091558</v>
          </cell>
          <cell r="D13">
            <v>5774.7256684854437</v>
          </cell>
          <cell r="F13">
            <v>50755.608932410789</v>
          </cell>
          <cell r="H13">
            <v>5264.4350457089131</v>
          </cell>
          <cell r="J13">
            <v>16952.298860469687</v>
          </cell>
          <cell r="L13">
            <v>1143.8157851454009</v>
          </cell>
          <cell r="N13">
            <v>7561.965360871186</v>
          </cell>
        </row>
        <row r="14">
          <cell r="B14">
            <v>305528.2468796848</v>
          </cell>
          <cell r="D14">
            <v>421.61907124435737</v>
          </cell>
          <cell r="F14">
            <v>149475.0624584803</v>
          </cell>
          <cell r="H14">
            <v>17533.205626887739</v>
          </cell>
          <cell r="J14">
            <v>25499.476670001004</v>
          </cell>
          <cell r="L14">
            <v>85459.740529206261</v>
          </cell>
          <cell r="N14">
            <v>27139.142523865154</v>
          </cell>
        </row>
        <row r="15">
          <cell r="B15">
            <v>640834.64463102096</v>
          </cell>
          <cell r="D15">
            <v>18766.469119486352</v>
          </cell>
          <cell r="F15">
            <v>404661.67745668849</v>
          </cell>
          <cell r="H15">
            <v>21769.276128499831</v>
          </cell>
          <cell r="J15">
            <v>70310.872933392588</v>
          </cell>
          <cell r="L15">
            <v>58225.768497035468</v>
          </cell>
          <cell r="N15">
            <v>67100.580495920236</v>
          </cell>
        </row>
        <row r="16">
          <cell r="B16">
            <v>428155.59700659342</v>
          </cell>
          <cell r="D16">
            <v>31047.035781429026</v>
          </cell>
          <cell r="F16">
            <v>249870.21970570047</v>
          </cell>
          <cell r="H16">
            <v>8108.0757343791774</v>
          </cell>
          <cell r="J16">
            <v>84705.265657800177</v>
          </cell>
          <cell r="L16">
            <v>23090.400804363082</v>
          </cell>
          <cell r="N16">
            <v>31334.599322918573</v>
          </cell>
        </row>
        <row r="17">
          <cell r="B17">
            <v>501089.41661658825</v>
          </cell>
          <cell r="D17">
            <v>27472.332564928511</v>
          </cell>
          <cell r="F17">
            <v>253207.39589957232</v>
          </cell>
          <cell r="H17">
            <v>15248.135822014574</v>
          </cell>
          <cell r="J17">
            <v>138324.95820490419</v>
          </cell>
          <cell r="L17">
            <v>17628.374136694507</v>
          </cell>
          <cell r="N17">
            <v>49208.219988472934</v>
          </cell>
        </row>
        <row r="18">
          <cell r="B18">
            <v>707711.90434474812</v>
          </cell>
          <cell r="D18">
            <v>51963.674321309336</v>
          </cell>
          <cell r="F18">
            <v>307286.19160814414</v>
          </cell>
          <cell r="H18">
            <v>22452.853286653266</v>
          </cell>
          <cell r="J18">
            <v>249626.65293659904</v>
          </cell>
          <cell r="L18">
            <v>22884.249727938612</v>
          </cell>
          <cell r="N18">
            <v>53498.282464102856</v>
          </cell>
        </row>
        <row r="19">
          <cell r="B19">
            <v>761062.22074931487</v>
          </cell>
          <cell r="D19">
            <v>84105.318518513814</v>
          </cell>
          <cell r="F19">
            <v>234014.96018566791</v>
          </cell>
          <cell r="H19">
            <v>28929.133628196039</v>
          </cell>
          <cell r="J19">
            <v>331724.20280613162</v>
          </cell>
          <cell r="L19">
            <v>25028.941066126739</v>
          </cell>
          <cell r="N19">
            <v>57259.664544681225</v>
          </cell>
        </row>
        <row r="20">
          <cell r="B20">
            <v>377987.51337250037</v>
          </cell>
          <cell r="D20">
            <v>23349.835897635796</v>
          </cell>
          <cell r="F20">
            <v>89636.519931943069</v>
          </cell>
          <cell r="H20">
            <v>6369.068215934919</v>
          </cell>
          <cell r="J20">
            <v>217206.29082484817</v>
          </cell>
          <cell r="L20">
            <v>17504.251411161713</v>
          </cell>
          <cell r="N20">
            <v>23921.547090975655</v>
          </cell>
        </row>
        <row r="22">
          <cell r="B22">
            <v>2173399.2164419149</v>
          </cell>
          <cell r="D22">
            <v>95515.808526392502</v>
          </cell>
          <cell r="F22">
            <v>1187394.5346961506</v>
          </cell>
          <cell r="H22">
            <v>7937.3805420177787</v>
          </cell>
          <cell r="J22">
            <v>552812.19864679547</v>
          </cell>
          <cell r="L22">
            <v>102349.69657382161</v>
          </cell>
          <cell r="N22">
            <v>227389.59745682028</v>
          </cell>
        </row>
        <row r="23">
          <cell r="B23">
            <v>1548970.327158435</v>
          </cell>
          <cell r="D23">
            <v>141610.47674815467</v>
          </cell>
          <cell r="F23">
            <v>500757.49255005264</v>
          </cell>
          <cell r="H23">
            <v>112472.36790054785</v>
          </cell>
          <cell r="J23">
            <v>564585.52138688602</v>
          </cell>
          <cell r="L23">
            <v>147472.02959870468</v>
          </cell>
          <cell r="N23">
            <v>82072.438974116347</v>
          </cell>
        </row>
        <row r="24">
          <cell r="B24">
            <v>1041032.4709006236</v>
          </cell>
          <cell r="D24">
            <v>35810.078886268966</v>
          </cell>
          <cell r="F24">
            <v>457993.36870372103</v>
          </cell>
          <cell r="H24">
            <v>48682.232151426157</v>
          </cell>
          <cell r="J24">
            <v>416885.90259293484</v>
          </cell>
          <cell r="L24">
            <v>0</v>
          </cell>
          <cell r="N24">
            <v>81660.888566272813</v>
          </cell>
        </row>
        <row r="25">
          <cell r="B25">
            <v>1101480.8166154171</v>
          </cell>
          <cell r="D25">
            <v>44158.481445924772</v>
          </cell>
          <cell r="F25">
            <v>681994.2044137913</v>
          </cell>
          <cell r="H25">
            <v>62226.6078017451</v>
          </cell>
          <cell r="J25">
            <v>254277.23893485134</v>
          </cell>
          <cell r="L25">
            <v>0</v>
          </cell>
          <cell r="N25">
            <v>58824.284019117345</v>
          </cell>
        </row>
        <row r="26">
          <cell r="B26">
            <v>421.61907124435737</v>
          </cell>
          <cell r="D26">
            <v>421.61907124435737</v>
          </cell>
          <cell r="F26">
            <v>0</v>
          </cell>
          <cell r="H26">
            <v>0</v>
          </cell>
          <cell r="J26">
            <v>0</v>
          </cell>
          <cell r="L26">
            <v>0</v>
          </cell>
          <cell r="N26">
            <v>0</v>
          </cell>
        </row>
        <row r="27">
          <cell r="B27">
            <v>379805.13781292591</v>
          </cell>
          <cell r="D27">
            <v>70381.896683369341</v>
          </cell>
          <cell r="F27">
            <v>218011.8208689953</v>
          </cell>
          <cell r="H27">
            <v>4005.5413839903549</v>
          </cell>
          <cell r="J27">
            <v>78247.447997346404</v>
          </cell>
          <cell r="L27">
            <v>0</v>
          </cell>
          <cell r="N27">
            <v>9158.4308792236116</v>
          </cell>
        </row>
        <row r="28">
          <cell r="B28">
            <v>57753.088049376587</v>
          </cell>
          <cell r="D28">
            <v>9994.3661792911389</v>
          </cell>
          <cell r="F28">
            <v>24981.640710597105</v>
          </cell>
          <cell r="H28">
            <v>0</v>
          </cell>
          <cell r="J28">
            <v>21682.632936125199</v>
          </cell>
          <cell r="L28">
            <v>0</v>
          </cell>
          <cell r="N28">
            <v>1094.4482233631038</v>
          </cell>
        </row>
        <row r="29">
          <cell r="B29">
            <v>17109.562906548279</v>
          </cell>
          <cell r="D29">
            <v>2623.5779345265682</v>
          </cell>
          <cell r="F29">
            <v>7413.7460107562692</v>
          </cell>
          <cell r="H29">
            <v>0</v>
          </cell>
          <cell r="J29">
            <v>6239.4672575686072</v>
          </cell>
          <cell r="L29">
            <v>0</v>
          </cell>
          <cell r="N29">
            <v>832.77170369683688</v>
          </cell>
        </row>
        <row r="30">
          <cell r="B30">
            <v>21953.436679490525</v>
          </cell>
          <cell r="D30">
            <v>1094.4482233631038</v>
          </cell>
          <cell r="F30">
            <v>6499.2368682216375</v>
          </cell>
          <cell r="H30">
            <v>0</v>
          </cell>
          <cell r="J30">
            <v>14098.075068239521</v>
          </cell>
          <cell r="L30">
            <v>0</v>
          </cell>
          <cell r="N30">
            <v>261.67651966626704</v>
          </cell>
        </row>
        <row r="31">
          <cell r="B31">
            <v>1102813.4115648114</v>
          </cell>
          <cell r="D31">
            <v>72641.816850558986</v>
          </cell>
          <cell r="F31">
            <v>291258.00967012288</v>
          </cell>
          <cell r="H31">
            <v>5495.3671054039451</v>
          </cell>
          <cell r="J31">
            <v>325966.95524661412</v>
          </cell>
          <cell r="L31">
            <v>249821.72617252724</v>
          </cell>
          <cell r="N31">
            <v>157629.53651959743</v>
          </cell>
        </row>
        <row r="32">
          <cell r="B32">
            <v>839906.81367698195</v>
          </cell>
          <cell r="D32">
            <v>0</v>
          </cell>
          <cell r="F32">
            <v>424700.08824948443</v>
          </cell>
          <cell r="H32">
            <v>0</v>
          </cell>
          <cell r="J32">
            <v>231110.87024360421</v>
          </cell>
          <cell r="L32">
            <v>76894.040961072402</v>
          </cell>
          <cell r="N32">
            <v>107201.81422280474</v>
          </cell>
        </row>
        <row r="33">
          <cell r="B33">
            <v>567507.07606796816</v>
          </cell>
          <cell r="D33">
            <v>0</v>
          </cell>
          <cell r="F33">
            <v>318872.89038117393</v>
          </cell>
          <cell r="H33">
            <v>0</v>
          </cell>
          <cell r="J33">
            <v>195818.47089775835</v>
          </cell>
          <cell r="L33">
            <v>34359.275737990116</v>
          </cell>
          <cell r="N33">
            <v>18456.439051048124</v>
          </cell>
        </row>
        <row r="34">
          <cell r="B34">
            <v>2221636.9183245758</v>
          </cell>
          <cell r="D34">
            <v>228198.37895351052</v>
          </cell>
          <cell r="F34">
            <v>890848.49024425796</v>
          </cell>
          <cell r="H34">
            <v>120409.74844256564</v>
          </cell>
          <cell r="J34">
            <v>671507.69035986497</v>
          </cell>
          <cell r="L34">
            <v>134781.70829329282</v>
          </cell>
          <cell r="N34">
            <v>175890.90203109494</v>
          </cell>
        </row>
        <row r="35">
          <cell r="B35">
            <v>93318.735530916209</v>
          </cell>
          <cell r="D35">
            <v>8927.9063210366548</v>
          </cell>
          <cell r="F35">
            <v>53730.558371271072</v>
          </cell>
          <cell r="H35">
            <v>0</v>
          </cell>
          <cell r="J35">
            <v>18960.688532447009</v>
          </cell>
          <cell r="L35">
            <v>3786.7011801714634</v>
          </cell>
          <cell r="N35">
            <v>7912.8811259900349</v>
          </cell>
        </row>
        <row r="37">
          <cell r="B37">
            <v>826951.33655362495</v>
          </cell>
          <cell r="D37">
            <v>0</v>
          </cell>
          <cell r="F37">
            <v>418028.25398995046</v>
          </cell>
          <cell r="H37">
            <v>0</v>
          </cell>
          <cell r="J37">
            <v>227657.51944990444</v>
          </cell>
          <cell r="L37">
            <v>76894.040961072402</v>
          </cell>
          <cell r="N37">
            <v>104371.52215268186</v>
          </cell>
        </row>
        <row r="38">
          <cell r="B38">
            <v>12955.477123356468</v>
          </cell>
          <cell r="D38">
            <v>0</v>
          </cell>
          <cell r="F38">
            <v>6671.8342595338172</v>
          </cell>
          <cell r="H38">
            <v>0</v>
          </cell>
          <cell r="J38">
            <v>3453.3507936998217</v>
          </cell>
          <cell r="L38">
            <v>0</v>
          </cell>
          <cell r="N38">
            <v>2830.2920701228304</v>
          </cell>
        </row>
        <row r="39">
          <cell r="B39">
            <v>567245.39954830182</v>
          </cell>
          <cell r="D39">
            <v>0</v>
          </cell>
          <cell r="F39">
            <v>318611.21386150765</v>
          </cell>
          <cell r="H39">
            <v>0</v>
          </cell>
          <cell r="J39">
            <v>195818.47089775835</v>
          </cell>
          <cell r="L39">
            <v>34359.275737990116</v>
          </cell>
          <cell r="N39">
            <v>18456.439051048124</v>
          </cell>
        </row>
        <row r="40">
          <cell r="B40">
            <v>6631.0262275301611</v>
          </cell>
          <cell r="D40">
            <v>2273.229863328128</v>
          </cell>
          <cell r="F40">
            <v>2692.2529568083601</v>
          </cell>
          <cell r="H40">
            <v>0</v>
          </cell>
          <cell r="J40">
            <v>1665.5434073936738</v>
          </cell>
          <cell r="L40">
            <v>0</v>
          </cell>
          <cell r="N40">
            <v>0</v>
          </cell>
        </row>
        <row r="41">
          <cell r="B41">
            <v>21268.79716342461</v>
          </cell>
          <cell r="D41">
            <v>3293.8111088811897</v>
          </cell>
          <cell r="F41">
            <v>9259.1071241479331</v>
          </cell>
          <cell r="H41">
            <v>0</v>
          </cell>
          <cell r="J41">
            <v>4338.4889037025396</v>
          </cell>
          <cell r="L41">
            <v>2387.740121294717</v>
          </cell>
          <cell r="N41">
            <v>1989.6499053982411</v>
          </cell>
        </row>
        <row r="42">
          <cell r="B42">
            <v>293881.96214282472</v>
          </cell>
          <cell r="D42">
            <v>1046.7060786650682</v>
          </cell>
          <cell r="F42">
            <v>193616.83229818658</v>
          </cell>
          <cell r="H42">
            <v>0</v>
          </cell>
          <cell r="J42">
            <v>51769.290277615983</v>
          </cell>
          <cell r="L42">
            <v>6689.5210130115056</v>
          </cell>
          <cell r="N42">
            <v>40759.612475345253</v>
          </cell>
        </row>
        <row r="43">
          <cell r="B43">
            <v>747381.07646060956</v>
          </cell>
          <cell r="D43">
            <v>0</v>
          </cell>
          <cell r="F43">
            <v>289203.94019900943</v>
          </cell>
          <cell r="H43">
            <v>0</v>
          </cell>
          <cell r="J43">
            <v>334028.82704509469</v>
          </cell>
          <cell r="L43">
            <v>80593.569643056195</v>
          </cell>
          <cell r="N43">
            <v>43554.739573458908</v>
          </cell>
        </row>
        <row r="44">
          <cell r="B44">
            <v>129333.55927113768</v>
          </cell>
          <cell r="D44">
            <v>1998.4909271058577</v>
          </cell>
          <cell r="F44">
            <v>43962.398726909007</v>
          </cell>
          <cell r="H44">
            <v>0</v>
          </cell>
          <cell r="J44">
            <v>45632.861913199769</v>
          </cell>
          <cell r="L44">
            <v>2593.1149664843083</v>
          </cell>
          <cell r="N44">
            <v>35146.692737438578</v>
          </cell>
        </row>
        <row r="45">
          <cell r="B45">
            <v>201229.62595665507</v>
          </cell>
          <cell r="D45">
            <v>0</v>
          </cell>
          <cell r="F45">
            <v>85486.650707686058</v>
          </cell>
          <cell r="H45">
            <v>0</v>
          </cell>
          <cell r="J45">
            <v>79124.79832468438</v>
          </cell>
          <cell r="L45">
            <v>28319.414178355404</v>
          </cell>
          <cell r="N45">
            <v>8298.762745928505</v>
          </cell>
        </row>
        <row r="46">
          <cell r="B46">
            <v>18310.907626557615</v>
          </cell>
          <cell r="D46">
            <v>0</v>
          </cell>
          <cell r="F46">
            <v>16725.879107676934</v>
          </cell>
          <cell r="H46">
            <v>0</v>
          </cell>
          <cell r="J46">
            <v>1323.3519992144156</v>
          </cell>
          <cell r="L46">
            <v>0</v>
          </cell>
          <cell r="N46">
            <v>261.67651966626704</v>
          </cell>
        </row>
        <row r="47">
          <cell r="B47">
            <v>33113.366675154633</v>
          </cell>
          <cell r="D47">
            <v>1356.1247430293711</v>
          </cell>
          <cell r="F47">
            <v>31456.664289468579</v>
          </cell>
          <cell r="H47">
            <v>0</v>
          </cell>
          <cell r="J47">
            <v>300.57764265668612</v>
          </cell>
          <cell r="L47">
            <v>0</v>
          </cell>
          <cell r="N47">
            <v>0</v>
          </cell>
        </row>
        <row r="48">
          <cell r="B48">
            <v>7362.3501651302522</v>
          </cell>
          <cell r="D48">
            <v>0</v>
          </cell>
          <cell r="F48">
            <v>3834.7295268609296</v>
          </cell>
          <cell r="H48">
            <v>0</v>
          </cell>
          <cell r="J48">
            <v>1427.3957430752878</v>
          </cell>
          <cell r="L48">
            <v>744.10015216466343</v>
          </cell>
          <cell r="N48">
            <v>1356.1247430293711</v>
          </cell>
        </row>
        <row r="49">
          <cell r="B49">
            <v>26590.198084825668</v>
          </cell>
          <cell r="D49">
            <v>0</v>
          </cell>
          <cell r="F49">
            <v>11797.385716141334</v>
          </cell>
          <cell r="H49">
            <v>0</v>
          </cell>
          <cell r="J49">
            <v>11808.419924167458</v>
          </cell>
          <cell r="L49">
            <v>843.23814248871474</v>
          </cell>
          <cell r="N49">
            <v>2141.1543020281724</v>
          </cell>
        </row>
        <row r="50">
          <cell r="B50">
            <v>84450.415777875416</v>
          </cell>
          <cell r="D50">
            <v>261.67651966626704</v>
          </cell>
          <cell r="F50">
            <v>64524.11332231752</v>
          </cell>
          <cell r="H50">
            <v>0</v>
          </cell>
          <cell r="J50">
            <v>10571.992609256629</v>
          </cell>
          <cell r="L50">
            <v>1427.3957430752878</v>
          </cell>
          <cell r="N50">
            <v>7665.237583559634</v>
          </cell>
        </row>
        <row r="51">
          <cell r="B51">
            <v>94850.248033861673</v>
          </cell>
          <cell r="D51">
            <v>94850.248033861673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</row>
        <row r="52">
          <cell r="B52">
            <v>123009.96649988934</v>
          </cell>
          <cell r="D52">
            <v>88895.403962181168</v>
          </cell>
          <cell r="F52">
            <v>31984.277541231357</v>
          </cell>
          <cell r="H52">
            <v>0</v>
          </cell>
          <cell r="J52">
            <v>2130.2849964768366</v>
          </cell>
          <cell r="L52">
            <v>0</v>
          </cell>
          <cell r="N52">
            <v>0</v>
          </cell>
        </row>
        <row r="53">
          <cell r="B53">
            <v>91375.751233947376</v>
          </cell>
          <cell r="D53">
            <v>34222.687716791937</v>
          </cell>
          <cell r="F53">
            <v>42154.881013343911</v>
          </cell>
          <cell r="H53">
            <v>0</v>
          </cell>
          <cell r="J53">
            <v>11922.643904828776</v>
          </cell>
          <cell r="L53">
            <v>0</v>
          </cell>
          <cell r="N53">
            <v>3075.538598982705</v>
          </cell>
        </row>
        <row r="54">
          <cell r="B54">
            <v>18795.51973531206</v>
          </cell>
          <cell r="D54">
            <v>0</v>
          </cell>
          <cell r="F54">
            <v>7045.715971456435</v>
          </cell>
          <cell r="H54">
            <v>0</v>
          </cell>
          <cell r="J54">
            <v>8718.0720414001662</v>
          </cell>
          <cell r="L54">
            <v>722.19671390104349</v>
          </cell>
          <cell r="N54">
            <v>2309.5350085544219</v>
          </cell>
        </row>
        <row r="55">
          <cell r="B55">
            <v>180041.0573314924</v>
          </cell>
          <cell r="D55">
            <v>0</v>
          </cell>
          <cell r="F55">
            <v>38070.280620701415</v>
          </cell>
          <cell r="H55">
            <v>1366.5911818212489</v>
          </cell>
          <cell r="J55">
            <v>105882.3098221199</v>
          </cell>
          <cell r="L55">
            <v>6644.0886440861659</v>
          </cell>
          <cell r="N55">
            <v>28077.787062763189</v>
          </cell>
        </row>
        <row r="56">
          <cell r="B56">
            <v>140475.3126370766</v>
          </cell>
          <cell r="D56">
            <v>0</v>
          </cell>
          <cell r="F56">
            <v>15497.603821036675</v>
          </cell>
          <cell r="H56">
            <v>119043.1572607444</v>
          </cell>
          <cell r="J56">
            <v>862.83180497963917</v>
          </cell>
          <cell r="L56">
            <v>3817.3289753746735</v>
          </cell>
          <cell r="N56">
            <v>1254.3907749411942</v>
          </cell>
        </row>
        <row r="57">
          <cell r="B57">
            <v>3797.4538209547718</v>
          </cell>
          <cell r="D57">
            <v>0</v>
          </cell>
          <cell r="F57">
            <v>3797.4538209547718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</row>
        <row r="58">
          <cell r="B58">
            <v>0</v>
          </cell>
          <cell r="D58">
            <v>0</v>
          </cell>
          <cell r="F58">
            <v>0</v>
          </cell>
          <cell r="H58">
            <v>0</v>
          </cell>
          <cell r="J58">
            <v>0</v>
          </cell>
          <cell r="L58">
            <v>0</v>
          </cell>
          <cell r="N58">
            <v>0</v>
          </cell>
        </row>
        <row r="60">
          <cell r="B60">
            <v>93318.735530916209</v>
          </cell>
          <cell r="D60">
            <v>8927.9063210366548</v>
          </cell>
          <cell r="F60">
            <v>53730.558371271072</v>
          </cell>
          <cell r="H60">
            <v>0</v>
          </cell>
          <cell r="J60">
            <v>18960.688532447009</v>
          </cell>
          <cell r="L60">
            <v>3786.7011801714634</v>
          </cell>
          <cell r="N60">
            <v>7912.8811259900349</v>
          </cell>
        </row>
        <row r="61">
          <cell r="B61">
            <v>86507.062340701887</v>
          </cell>
          <cell r="D61">
            <v>12125.825639013696</v>
          </cell>
          <cell r="F61">
            <v>38015.895275362884</v>
          </cell>
          <cell r="H61">
            <v>0</v>
          </cell>
          <cell r="J61">
            <v>35097.88823482806</v>
          </cell>
          <cell r="L61">
            <v>0</v>
          </cell>
          <cell r="N61">
            <v>1267.4531914971976</v>
          </cell>
        </row>
        <row r="62">
          <cell r="B62">
            <v>169706.54626086765</v>
          </cell>
          <cell r="D62">
            <v>79752.189868250163</v>
          </cell>
          <cell r="F62">
            <v>67273.526333635338</v>
          </cell>
          <cell r="H62">
            <v>0</v>
          </cell>
          <cell r="J62">
            <v>19795.575604789436</v>
          </cell>
          <cell r="L62">
            <v>0</v>
          </cell>
          <cell r="N62">
            <v>2885.2544541928355</v>
          </cell>
        </row>
        <row r="63">
          <cell r="B63">
            <v>188112.1046643242</v>
          </cell>
          <cell r="D63">
            <v>62880.163630396972</v>
          </cell>
          <cell r="F63">
            <v>94389.455628745913</v>
          </cell>
          <cell r="H63">
            <v>0</v>
          </cell>
          <cell r="J63">
            <v>19066.440143445398</v>
          </cell>
          <cell r="L63">
            <v>4161.1458006381918</v>
          </cell>
          <cell r="N63">
            <v>7614.8994610974732</v>
          </cell>
        </row>
        <row r="64">
          <cell r="B64">
            <v>110985.07917947514</v>
          </cell>
          <cell r="D64">
            <v>18320.268104478877</v>
          </cell>
          <cell r="F64">
            <v>84046.444717840626</v>
          </cell>
          <cell r="H64">
            <v>0</v>
          </cell>
          <cell r="J64">
            <v>5785.4783092687521</v>
          </cell>
          <cell r="L64">
            <v>2270.6338855640024</v>
          </cell>
          <cell r="N64">
            <v>562.25416232295311</v>
          </cell>
        </row>
        <row r="65">
          <cell r="B65">
            <v>880167.53557397227</v>
          </cell>
          <cell r="D65">
            <v>16771.423355994004</v>
          </cell>
          <cell r="F65">
            <v>285400.27106470481</v>
          </cell>
          <cell r="H65">
            <v>34757.729745241137</v>
          </cell>
          <cell r="J65">
            <v>411311.10743842012</v>
          </cell>
          <cell r="L65">
            <v>91405.335333715659</v>
          </cell>
          <cell r="N65">
            <v>40521.668635910624</v>
          </cell>
        </row>
        <row r="66">
          <cell r="B66">
            <v>259505.45655551163</v>
          </cell>
          <cell r="D66">
            <v>0</v>
          </cell>
          <cell r="F66">
            <v>40140.28534568302</v>
          </cell>
          <cell r="H66">
            <v>0</v>
          </cell>
          <cell r="J66">
            <v>208102.4977148193</v>
          </cell>
          <cell r="L66">
            <v>2830.2920701228304</v>
          </cell>
          <cell r="N66">
            <v>8432.3814248871495</v>
          </cell>
        </row>
        <row r="67">
          <cell r="B67">
            <v>607193.07163548958</v>
          </cell>
          <cell r="D67">
            <v>7728.0704286573919</v>
          </cell>
          <cell r="F67">
            <v>272282.22682086303</v>
          </cell>
          <cell r="H67">
            <v>0</v>
          </cell>
          <cell r="J67">
            <v>256714.30734372736</v>
          </cell>
          <cell r="L67">
            <v>29394.642103703009</v>
          </cell>
          <cell r="N67">
            <v>41073.82493854082</v>
          </cell>
        </row>
        <row r="68">
          <cell r="B68">
            <v>268805.89475169545</v>
          </cell>
          <cell r="D68">
            <v>4935.1412269247103</v>
          </cell>
          <cell r="F68">
            <v>172612.13813366494</v>
          </cell>
          <cell r="H68">
            <v>0</v>
          </cell>
          <cell r="J68">
            <v>51942.057206151563</v>
          </cell>
          <cell r="L68">
            <v>1887.9159373100645</v>
          </cell>
          <cell r="N68">
            <v>37428.642247643838</v>
          </cell>
        </row>
        <row r="69">
          <cell r="B69">
            <v>1148344.1916103933</v>
          </cell>
          <cell r="D69">
            <v>31570.601992824642</v>
          </cell>
          <cell r="F69">
            <v>633991.78392570396</v>
          </cell>
          <cell r="H69">
            <v>85652.018697324456</v>
          </cell>
          <cell r="J69">
            <v>109582.36803822672</v>
          </cell>
          <cell r="L69">
            <v>117871.76104147382</v>
          </cell>
          <cell r="N69">
            <v>169675.65791484364</v>
          </cell>
        </row>
        <row r="70">
          <cell r="B70">
            <v>3042.6010280067999</v>
          </cell>
          <cell r="D70">
            <v>3042.6010280067999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</row>
      </sheetData>
      <sheetData sheetId="3">
        <row r="6">
          <cell r="B6">
            <v>345936.35899880948</v>
          </cell>
          <cell r="D6">
            <v>40298.184028605152</v>
          </cell>
          <cell r="F6">
            <v>176631.65077472985</v>
          </cell>
          <cell r="H6">
            <v>20672.445053635111</v>
          </cell>
          <cell r="J6">
            <v>96820.312276518016</v>
          </cell>
          <cell r="L6">
            <v>0</v>
          </cell>
          <cell r="N6">
            <v>11513.766865315758</v>
          </cell>
        </row>
        <row r="7">
          <cell r="B7">
            <v>195074.89008419027</v>
          </cell>
          <cell r="D7">
            <v>5109.8199251636652</v>
          </cell>
          <cell r="F7">
            <v>119629.90177736156</v>
          </cell>
          <cell r="H7">
            <v>9017.329279700587</v>
          </cell>
          <cell r="J7">
            <v>55005.708606173626</v>
          </cell>
          <cell r="L7">
            <v>0</v>
          </cell>
          <cell r="N7">
            <v>6312.1304957904104</v>
          </cell>
        </row>
        <row r="8">
          <cell r="B8">
            <v>1016064.8234168483</v>
          </cell>
          <cell r="D8">
            <v>77336.176417028139</v>
          </cell>
          <cell r="F8">
            <v>544938.5291239114</v>
          </cell>
          <cell r="H8">
            <v>54446.414802987834</v>
          </cell>
          <cell r="J8">
            <v>291347.39105653117</v>
          </cell>
          <cell r="L8">
            <v>0</v>
          </cell>
          <cell r="N8">
            <v>47996.312016384734</v>
          </cell>
        </row>
        <row r="9">
          <cell r="B9">
            <v>1062480.0595358156</v>
          </cell>
          <cell r="D9">
            <v>41740.288053191332</v>
          </cell>
          <cell r="F9">
            <v>555693.93590007629</v>
          </cell>
          <cell r="H9">
            <v>30778.192200838057</v>
          </cell>
          <cell r="J9">
            <v>348257.35284784203</v>
          </cell>
          <cell r="L9">
            <v>0</v>
          </cell>
          <cell r="N9">
            <v>86010.29053384914</v>
          </cell>
        </row>
        <row r="10">
          <cell r="B10">
            <v>169890.88812552008</v>
          </cell>
          <cell r="D10">
            <v>2815.6088712311803</v>
          </cell>
          <cell r="F10">
            <v>72654.03974835595</v>
          </cell>
          <cell r="H10">
            <v>11254.434379569258</v>
          </cell>
          <cell r="J10">
            <v>67039.412218625497</v>
          </cell>
          <cell r="L10">
            <v>0</v>
          </cell>
          <cell r="N10">
            <v>16127.392907738144</v>
          </cell>
        </row>
        <row r="11">
          <cell r="B11">
            <v>1355149.8017009625</v>
          </cell>
          <cell r="D11">
            <v>24013.503613709003</v>
          </cell>
          <cell r="F11">
            <v>706290.00764365448</v>
          </cell>
          <cell r="H11">
            <v>62265.106133289897</v>
          </cell>
          <cell r="J11">
            <v>465990.34665354126</v>
          </cell>
          <cell r="L11">
            <v>0</v>
          </cell>
          <cell r="N11">
            <v>96590.837656830176</v>
          </cell>
        </row>
        <row r="12">
          <cell r="B12">
            <v>774517.63299704483</v>
          </cell>
          <cell r="D12">
            <v>58504.112818796842</v>
          </cell>
          <cell r="F12">
            <v>455479.36121730867</v>
          </cell>
          <cell r="H12">
            <v>34964.9680471135</v>
          </cell>
          <cell r="J12">
            <v>192542.71960083855</v>
          </cell>
          <cell r="L12">
            <v>0</v>
          </cell>
          <cell r="N12">
            <v>33026.471312994159</v>
          </cell>
        </row>
        <row r="13">
          <cell r="B13">
            <v>272051.72893408622</v>
          </cell>
          <cell r="D13">
            <v>76469.456602234684</v>
          </cell>
          <cell r="F13">
            <v>132699.1299390888</v>
          </cell>
          <cell r="H13">
            <v>1909.5378836447073</v>
          </cell>
          <cell r="J13">
            <v>57405.054464013265</v>
          </cell>
          <cell r="L13">
            <v>0</v>
          </cell>
          <cell r="N13">
            <v>3568.55004510346</v>
          </cell>
        </row>
        <row r="14">
          <cell r="B14">
            <v>47946.080277962159</v>
          </cell>
          <cell r="D14">
            <v>2681.7865180164818</v>
          </cell>
          <cell r="F14">
            <v>29771.4790276778</v>
          </cell>
          <cell r="H14">
            <v>4520.33489354425</v>
          </cell>
          <cell r="J14">
            <v>8453.2318500493675</v>
          </cell>
          <cell r="L14">
            <v>0</v>
          </cell>
          <cell r="N14">
            <v>2519.2479886742663</v>
          </cell>
        </row>
        <row r="15">
          <cell r="B15">
            <v>186669.90003979378</v>
          </cell>
          <cell r="D15">
            <v>421.61907124435737</v>
          </cell>
          <cell r="F15">
            <v>137184.79130579735</v>
          </cell>
          <cell r="H15">
            <v>17533.205626887739</v>
          </cell>
          <cell r="J15">
            <v>19191.902084071018</v>
          </cell>
          <cell r="L15">
            <v>0</v>
          </cell>
          <cell r="N15">
            <v>12338.381951793992</v>
          </cell>
        </row>
        <row r="16">
          <cell r="B16">
            <v>466613.30342429213</v>
          </cell>
          <cell r="D16">
            <v>14899.937409490332</v>
          </cell>
          <cell r="F16">
            <v>347464.55963279569</v>
          </cell>
          <cell r="H16">
            <v>19619.6836715235</v>
          </cell>
          <cell r="J16">
            <v>52480.491450445043</v>
          </cell>
          <cell r="L16">
            <v>0</v>
          </cell>
          <cell r="N16">
            <v>32148.631260036324</v>
          </cell>
        </row>
        <row r="17">
          <cell r="B17">
            <v>294417.18350756023</v>
          </cell>
          <cell r="D17">
            <v>18326.673265520858</v>
          </cell>
          <cell r="F17">
            <v>196912.72965236631</v>
          </cell>
          <cell r="H17">
            <v>8108.0757343791774</v>
          </cell>
          <cell r="J17">
            <v>56650.691670795481</v>
          </cell>
          <cell r="L17">
            <v>0</v>
          </cell>
          <cell r="N17">
            <v>14419.013184497097</v>
          </cell>
        </row>
        <row r="18">
          <cell r="B18">
            <v>350920.46624467941</v>
          </cell>
          <cell r="D18">
            <v>17110.499254881648</v>
          </cell>
          <cell r="F18">
            <v>202866.74886057354</v>
          </cell>
          <cell r="H18">
            <v>14082.416598605554</v>
          </cell>
          <cell r="J18">
            <v>92230.24159243895</v>
          </cell>
          <cell r="L18">
            <v>0</v>
          </cell>
          <cell r="N18">
            <v>24630.559938176368</v>
          </cell>
        </row>
        <row r="19">
          <cell r="B19">
            <v>536953.87160821201</v>
          </cell>
          <cell r="D19">
            <v>38969.824921787753</v>
          </cell>
          <cell r="F19">
            <v>256014.61007055338</v>
          </cell>
          <cell r="H19">
            <v>21358.405063290164</v>
          </cell>
          <cell r="J19">
            <v>192680.12925958537</v>
          </cell>
          <cell r="L19">
            <v>0</v>
          </cell>
          <cell r="N19">
            <v>27930.902292992479</v>
          </cell>
        </row>
        <row r="20">
          <cell r="B20">
            <v>518303.72781504138</v>
          </cell>
          <cell r="D20">
            <v>58009.359215509961</v>
          </cell>
          <cell r="F20">
            <v>180222.59255543005</v>
          </cell>
          <cell r="H20">
            <v>27843.526426540553</v>
          </cell>
          <cell r="J20">
            <v>223749.6596210518</v>
          </cell>
          <cell r="L20">
            <v>0</v>
          </cell>
          <cell r="N20">
            <v>28478.589996505652</v>
          </cell>
        </row>
        <row r="21">
          <cell r="B21">
            <v>265677.67939605803</v>
          </cell>
          <cell r="D21">
            <v>16746.555285553295</v>
          </cell>
          <cell r="F21">
            <v>76227.985498557653</v>
          </cell>
          <cell r="H21">
            <v>6369.068215934919</v>
          </cell>
          <cell r="J21">
            <v>154447.6491086749</v>
          </cell>
          <cell r="L21">
            <v>0</v>
          </cell>
          <cell r="N21">
            <v>11886.421287337855</v>
          </cell>
        </row>
        <row r="23">
          <cell r="B23">
            <v>1528717.9300683402</v>
          </cell>
          <cell r="D23">
            <v>65053.372029891325</v>
          </cell>
          <cell r="F23">
            <v>992039.98552851239</v>
          </cell>
          <cell r="H23">
            <v>6931.6038701868483</v>
          </cell>
          <cell r="J23">
            <v>352059.15401960479</v>
          </cell>
          <cell r="L23">
            <v>0</v>
          </cell>
          <cell r="N23">
            <v>112633.81462023131</v>
          </cell>
        </row>
        <row r="24">
          <cell r="B24">
            <v>1090838.2019671998</v>
          </cell>
          <cell r="D24">
            <v>99431.096394096909</v>
          </cell>
          <cell r="F24">
            <v>404854.03204757557</v>
          </cell>
          <cell r="H24">
            <v>107982.77746697483</v>
          </cell>
          <cell r="J24">
            <v>439371.6107674638</v>
          </cell>
          <cell r="L24">
            <v>0</v>
          </cell>
          <cell r="N24">
            <v>39198.685291109156</v>
          </cell>
        </row>
        <row r="25">
          <cell r="B25">
            <v>1041032.4709006236</v>
          </cell>
          <cell r="D25">
            <v>35810.078886268966</v>
          </cell>
          <cell r="F25">
            <v>457993.36870372103</v>
          </cell>
          <cell r="H25">
            <v>48682.232151426157</v>
          </cell>
          <cell r="J25">
            <v>416885.90259293484</v>
          </cell>
          <cell r="L25">
            <v>0</v>
          </cell>
          <cell r="N25">
            <v>81660.888566272813</v>
          </cell>
        </row>
        <row r="26">
          <cell r="B26">
            <v>1101480.8166154171</v>
          </cell>
          <cell r="D26">
            <v>44158.481445924772</v>
          </cell>
          <cell r="F26">
            <v>681994.2044137913</v>
          </cell>
          <cell r="H26">
            <v>62226.6078017451</v>
          </cell>
          <cell r="J26">
            <v>254277.23893485134</v>
          </cell>
          <cell r="L26">
            <v>0</v>
          </cell>
          <cell r="N26">
            <v>58824.284019117345</v>
          </cell>
        </row>
        <row r="27">
          <cell r="B27">
            <v>421.61907124435737</v>
          </cell>
          <cell r="D27">
            <v>421.61907124435737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</row>
        <row r="28">
          <cell r="B28">
            <v>379805.13781292591</v>
          </cell>
          <cell r="D28">
            <v>70381.896683369341</v>
          </cell>
          <cell r="F28">
            <v>218011.8208689953</v>
          </cell>
          <cell r="H28">
            <v>4005.5413839903549</v>
          </cell>
          <cell r="J28">
            <v>78247.447997346404</v>
          </cell>
          <cell r="L28">
            <v>0</v>
          </cell>
          <cell r="N28">
            <v>9158.4308792236116</v>
          </cell>
        </row>
        <row r="29">
          <cell r="B29">
            <v>57753.088049376587</v>
          </cell>
          <cell r="D29">
            <v>9994.3661792911389</v>
          </cell>
          <cell r="F29">
            <v>24981.640710597105</v>
          </cell>
          <cell r="H29">
            <v>0</v>
          </cell>
          <cell r="J29">
            <v>21682.632936125199</v>
          </cell>
          <cell r="L29">
            <v>0</v>
          </cell>
          <cell r="N29">
            <v>1094.4482233631038</v>
          </cell>
        </row>
        <row r="30">
          <cell r="B30">
            <v>17109.562906548279</v>
          </cell>
          <cell r="D30">
            <v>2623.5779345265682</v>
          </cell>
          <cell r="F30">
            <v>7413.7460107562692</v>
          </cell>
          <cell r="H30">
            <v>0</v>
          </cell>
          <cell r="J30">
            <v>6239.4672575686072</v>
          </cell>
          <cell r="L30">
            <v>0</v>
          </cell>
          <cell r="N30">
            <v>832.77170369683688</v>
          </cell>
        </row>
        <row r="31">
          <cell r="B31">
            <v>21953.436679490525</v>
          </cell>
          <cell r="D31">
            <v>1094.4482233631038</v>
          </cell>
          <cell r="F31">
            <v>6499.2368682216375</v>
          </cell>
          <cell r="H31">
            <v>0</v>
          </cell>
          <cell r="J31">
            <v>14098.075068239521</v>
          </cell>
          <cell r="L31">
            <v>0</v>
          </cell>
          <cell r="N31">
            <v>261.67651966626704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</row>
        <row r="33">
          <cell r="B33">
            <v>590560.74137139961</v>
          </cell>
          <cell r="D33">
            <v>0</v>
          </cell>
          <cell r="F33">
            <v>393992.20135107031</v>
          </cell>
          <cell r="H33">
            <v>0</v>
          </cell>
          <cell r="J33">
            <v>144170.87285285705</v>
          </cell>
          <cell r="L33">
            <v>0</v>
          </cell>
          <cell r="N33">
            <v>52397.667167465115</v>
          </cell>
        </row>
        <row r="34">
          <cell r="B34">
            <v>421187.82002093724</v>
          </cell>
          <cell r="D34">
            <v>0</v>
          </cell>
          <cell r="F34">
            <v>259289.27532629366</v>
          </cell>
          <cell r="H34">
            <v>0</v>
          </cell>
          <cell r="J34">
            <v>153792.3805793403</v>
          </cell>
          <cell r="L34">
            <v>0</v>
          </cell>
          <cell r="N34">
            <v>8106.1641153034871</v>
          </cell>
        </row>
        <row r="35">
          <cell r="B35">
            <v>1558817.7784964102</v>
          </cell>
          <cell r="D35">
            <v>161921.69505071564</v>
          </cell>
          <cell r="F35">
            <v>711639.21967252169</v>
          </cell>
          <cell r="H35">
            <v>114914.3813371617</v>
          </cell>
          <cell r="J35">
            <v>480702.88607022306</v>
          </cell>
          <cell r="L35">
            <v>0</v>
          </cell>
          <cell r="N35">
            <v>89639.596365829901</v>
          </cell>
        </row>
        <row r="36">
          <cell r="B36">
            <v>48989.79214685224</v>
          </cell>
          <cell r="D36">
            <v>2562.7733732725292</v>
          </cell>
          <cell r="F36">
            <v>31973.321226191987</v>
          </cell>
          <cell r="H36">
            <v>0</v>
          </cell>
          <cell r="J36">
            <v>12764.62528464619</v>
          </cell>
          <cell r="L36">
            <v>0</v>
          </cell>
          <cell r="N36">
            <v>1689.0722627415548</v>
          </cell>
        </row>
        <row r="38">
          <cell r="B38">
            <v>582044.79805108288</v>
          </cell>
          <cell r="D38">
            <v>0</v>
          </cell>
          <cell r="F38">
            <v>389230.18646711</v>
          </cell>
          <cell r="H38">
            <v>0</v>
          </cell>
          <cell r="J38">
            <v>141560.76020164599</v>
          </cell>
          <cell r="L38">
            <v>0</v>
          </cell>
          <cell r="N38">
            <v>51253.851382319714</v>
          </cell>
        </row>
        <row r="39">
          <cell r="B39">
            <v>8515.9433203166445</v>
          </cell>
          <cell r="D39">
            <v>0</v>
          </cell>
          <cell r="F39">
            <v>4762.0148839601334</v>
          </cell>
          <cell r="H39">
            <v>0</v>
          </cell>
          <cell r="J39">
            <v>2610.1126512111073</v>
          </cell>
          <cell r="L39">
            <v>0</v>
          </cell>
          <cell r="N39">
            <v>1143.8157851454009</v>
          </cell>
        </row>
        <row r="40">
          <cell r="B40">
            <v>420926.14350127097</v>
          </cell>
          <cell r="D40">
            <v>0</v>
          </cell>
          <cell r="F40">
            <v>259027.59880662739</v>
          </cell>
          <cell r="H40">
            <v>0</v>
          </cell>
          <cell r="J40">
            <v>153792.3805793403</v>
          </cell>
          <cell r="L40">
            <v>0</v>
          </cell>
          <cell r="N40">
            <v>8106.1641153034871</v>
          </cell>
        </row>
        <row r="41">
          <cell r="B41">
            <v>5101.8965163666971</v>
          </cell>
          <cell r="D41">
            <v>744.10015216466343</v>
          </cell>
          <cell r="F41">
            <v>2692.2529568083601</v>
          </cell>
          <cell r="H41">
            <v>0</v>
          </cell>
          <cell r="J41">
            <v>1665.5434073936738</v>
          </cell>
          <cell r="L41">
            <v>0</v>
          </cell>
          <cell r="N41">
            <v>0</v>
          </cell>
        </row>
        <row r="42">
          <cell r="B42">
            <v>15137.192177805813</v>
          </cell>
          <cell r="D42">
            <v>3293.8111088811897</v>
          </cell>
          <cell r="F42">
            <v>6760.792013057423</v>
          </cell>
          <cell r="H42">
            <v>0</v>
          </cell>
          <cell r="J42">
            <v>3354.6156701352293</v>
          </cell>
          <cell r="L42">
            <v>0</v>
          </cell>
          <cell r="N42">
            <v>1727.9733857319741</v>
          </cell>
        </row>
        <row r="43">
          <cell r="B43">
            <v>229545.0657985385</v>
          </cell>
          <cell r="D43">
            <v>1046.7060786650682</v>
          </cell>
          <cell r="F43">
            <v>175104.37306459068</v>
          </cell>
          <cell r="H43">
            <v>0</v>
          </cell>
          <cell r="J43">
            <v>30451.52841916852</v>
          </cell>
          <cell r="L43">
            <v>0</v>
          </cell>
          <cell r="N43">
            <v>22942.458236114682</v>
          </cell>
        </row>
        <row r="44">
          <cell r="B44">
            <v>491720.40452524164</v>
          </cell>
          <cell r="D44">
            <v>0</v>
          </cell>
          <cell r="F44">
            <v>227486.35676193066</v>
          </cell>
          <cell r="H44">
            <v>0</v>
          </cell>
          <cell r="J44">
            <v>239210.95350911762</v>
          </cell>
          <cell r="L44">
            <v>0</v>
          </cell>
          <cell r="N44">
            <v>25023.094254194079</v>
          </cell>
        </row>
        <row r="45">
          <cell r="B45">
            <v>84677.63655412462</v>
          </cell>
          <cell r="D45">
            <v>1254.3907749411942</v>
          </cell>
          <cell r="F45">
            <v>35503.572054571923</v>
          </cell>
          <cell r="H45">
            <v>0</v>
          </cell>
          <cell r="J45">
            <v>31837.509436228673</v>
          </cell>
          <cell r="L45">
            <v>0</v>
          </cell>
          <cell r="N45">
            <v>16082.164288382704</v>
          </cell>
        </row>
        <row r="46">
          <cell r="B46">
            <v>141326.5036906462</v>
          </cell>
          <cell r="D46">
            <v>0</v>
          </cell>
          <cell r="F46">
            <v>75412.73541518554</v>
          </cell>
          <cell r="H46">
            <v>0</v>
          </cell>
          <cell r="J46">
            <v>62749.558124945834</v>
          </cell>
          <cell r="L46">
            <v>0</v>
          </cell>
          <cell r="N46">
            <v>3164.2101505148785</v>
          </cell>
        </row>
        <row r="47">
          <cell r="B47">
            <v>11410.329708270981</v>
          </cell>
          <cell r="D47">
            <v>0</v>
          </cell>
          <cell r="F47">
            <v>10387.55535171325</v>
          </cell>
          <cell r="H47">
            <v>0</v>
          </cell>
          <cell r="J47">
            <v>1022.7743565577296</v>
          </cell>
          <cell r="L47">
            <v>0</v>
          </cell>
          <cell r="N47">
            <v>0</v>
          </cell>
        </row>
        <row r="48">
          <cell r="B48">
            <v>18871.371469321519</v>
          </cell>
          <cell r="D48">
            <v>261.67651966626704</v>
          </cell>
          <cell r="F48">
            <v>18609.694949655252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</row>
        <row r="49">
          <cell r="B49">
            <v>4952.7066055719151</v>
          </cell>
          <cell r="D49">
            <v>0</v>
          </cell>
          <cell r="F49">
            <v>2169.1861194672556</v>
          </cell>
          <cell r="H49">
            <v>0</v>
          </cell>
          <cell r="J49">
            <v>1427.3957430752878</v>
          </cell>
          <cell r="L49">
            <v>0</v>
          </cell>
          <cell r="N49">
            <v>1356.1247430293711</v>
          </cell>
        </row>
        <row r="50">
          <cell r="B50">
            <v>14539.695303482878</v>
          </cell>
          <cell r="D50">
            <v>0</v>
          </cell>
          <cell r="F50">
            <v>6613.062692185953</v>
          </cell>
          <cell r="H50">
            <v>0</v>
          </cell>
          <cell r="J50">
            <v>6570.5078682675539</v>
          </cell>
          <cell r="L50">
            <v>0</v>
          </cell>
          <cell r="N50">
            <v>1356.1247430293711</v>
          </cell>
        </row>
        <row r="51">
          <cell r="B51">
            <v>59387.93515919194</v>
          </cell>
          <cell r="D51">
            <v>261.67651966626704</v>
          </cell>
          <cell r="F51">
            <v>47609.293919692136</v>
          </cell>
          <cell r="H51">
            <v>0</v>
          </cell>
          <cell r="J51">
            <v>9265.6382947690126</v>
          </cell>
          <cell r="L51">
            <v>0</v>
          </cell>
          <cell r="N51">
            <v>2251.3264250645079</v>
          </cell>
        </row>
        <row r="52">
          <cell r="B52">
            <v>66877.567043358576</v>
          </cell>
          <cell r="D52">
            <v>66877.567043358576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</row>
        <row r="53">
          <cell r="B53">
            <v>87975.188042653215</v>
          </cell>
          <cell r="D53">
            <v>67594.236997014741</v>
          </cell>
          <cell r="F53">
            <v>18812.920211484481</v>
          </cell>
          <cell r="H53">
            <v>0</v>
          </cell>
          <cell r="J53">
            <v>1568.0308341538835</v>
          </cell>
          <cell r="L53">
            <v>0</v>
          </cell>
          <cell r="N53">
            <v>0</v>
          </cell>
        </row>
        <row r="54">
          <cell r="B54">
            <v>58789.604546430106</v>
          </cell>
          <cell r="D54">
            <v>20587.529856357709</v>
          </cell>
          <cell r="F54">
            <v>28487.920894460764</v>
          </cell>
          <cell r="H54">
            <v>0</v>
          </cell>
          <cell r="J54">
            <v>7382.7153487936021</v>
          </cell>
          <cell r="L54">
            <v>0</v>
          </cell>
          <cell r="N54">
            <v>2331.4384468180415</v>
          </cell>
        </row>
        <row r="55">
          <cell r="B55">
            <v>12932.806873982883</v>
          </cell>
          <cell r="D55">
            <v>0</v>
          </cell>
          <cell r="F55">
            <v>4976.2355362336366</v>
          </cell>
          <cell r="H55">
            <v>0</v>
          </cell>
          <cell r="J55">
            <v>6068.6554004391819</v>
          </cell>
          <cell r="L55">
            <v>0</v>
          </cell>
          <cell r="N55">
            <v>1887.9159373100645</v>
          </cell>
        </row>
        <row r="56">
          <cell r="B56">
            <v>123957.57875263532</v>
          </cell>
          <cell r="D56">
            <v>0</v>
          </cell>
          <cell r="F56">
            <v>33930.635391567383</v>
          </cell>
          <cell r="H56">
            <v>1366.5911818212489</v>
          </cell>
          <cell r="J56">
            <v>77565.205494850947</v>
          </cell>
          <cell r="L56">
            <v>0</v>
          </cell>
          <cell r="N56">
            <v>11095.146684395564</v>
          </cell>
        </row>
        <row r="57">
          <cell r="B57">
            <v>128863.54798653546</v>
          </cell>
          <cell r="D57">
            <v>0</v>
          </cell>
          <cell r="F57">
            <v>14331.884597627655</v>
          </cell>
          <cell r="H57">
            <v>113547.79015534045</v>
          </cell>
          <cell r="J57">
            <v>562.25416232295311</v>
          </cell>
          <cell r="L57">
            <v>0</v>
          </cell>
          <cell r="N57">
            <v>421.61907124435737</v>
          </cell>
        </row>
        <row r="58">
          <cell r="B58">
            <v>3012.4242619559709</v>
          </cell>
          <cell r="D58">
            <v>0</v>
          </cell>
          <cell r="F58">
            <v>3012.4242619559709</v>
          </cell>
          <cell r="H58">
            <v>0</v>
          </cell>
          <cell r="J58">
            <v>0</v>
          </cell>
          <cell r="L58">
            <v>0</v>
          </cell>
          <cell r="N58">
            <v>0</v>
          </cell>
        </row>
        <row r="59">
          <cell r="B59">
            <v>0</v>
          </cell>
          <cell r="D59">
            <v>0</v>
          </cell>
          <cell r="F59">
            <v>0</v>
          </cell>
          <cell r="H59">
            <v>0</v>
          </cell>
          <cell r="J59">
            <v>0</v>
          </cell>
          <cell r="L59">
            <v>0</v>
          </cell>
          <cell r="N59">
            <v>0</v>
          </cell>
        </row>
        <row r="61">
          <cell r="B61">
            <v>48989.79214685224</v>
          </cell>
          <cell r="D61">
            <v>2562.7733732725292</v>
          </cell>
          <cell r="F61">
            <v>31973.321226191987</v>
          </cell>
          <cell r="H61">
            <v>0</v>
          </cell>
          <cell r="J61">
            <v>12764.62528464619</v>
          </cell>
          <cell r="L61">
            <v>0</v>
          </cell>
          <cell r="N61">
            <v>1689.0722627415548</v>
          </cell>
        </row>
        <row r="62">
          <cell r="B62">
            <v>56661.226458966528</v>
          </cell>
          <cell r="D62">
            <v>8780.0509905860872</v>
          </cell>
          <cell r="F62">
            <v>22532.974653217872</v>
          </cell>
          <cell r="H62">
            <v>0</v>
          </cell>
          <cell r="J62">
            <v>25086.524295496296</v>
          </cell>
          <cell r="L62">
            <v>0</v>
          </cell>
          <cell r="N62">
            <v>261.67651966626704</v>
          </cell>
        </row>
        <row r="63">
          <cell r="B63">
            <v>105638.86250337862</v>
          </cell>
          <cell r="D63">
            <v>54097.438588919074</v>
          </cell>
          <cell r="F63">
            <v>39875.546065697818</v>
          </cell>
          <cell r="H63">
            <v>0</v>
          </cell>
          <cell r="J63">
            <v>10571.429625398681</v>
          </cell>
          <cell r="L63">
            <v>0</v>
          </cell>
          <cell r="N63">
            <v>1094.4482233631038</v>
          </cell>
        </row>
        <row r="64">
          <cell r="B64">
            <v>128717.16236250947</v>
          </cell>
          <cell r="D64">
            <v>42778.143488859074</v>
          </cell>
          <cell r="F64">
            <v>64727.207743390725</v>
          </cell>
          <cell r="H64">
            <v>0</v>
          </cell>
          <cell r="J64">
            <v>13858.588188828304</v>
          </cell>
          <cell r="L64">
            <v>0</v>
          </cell>
          <cell r="N64">
            <v>7353.222941431206</v>
          </cell>
        </row>
        <row r="65">
          <cell r="B65">
            <v>79539.405495074578</v>
          </cell>
          <cell r="D65">
            <v>13395.593316346047</v>
          </cell>
          <cell r="F65">
            <v>61403.011664281163</v>
          </cell>
          <cell r="H65">
            <v>0</v>
          </cell>
          <cell r="J65">
            <v>4178.5463521244492</v>
          </cell>
          <cell r="L65">
            <v>0</v>
          </cell>
          <cell r="N65">
            <v>562.25416232295311</v>
          </cell>
        </row>
        <row r="66">
          <cell r="B66">
            <v>609028.13498434075</v>
          </cell>
          <cell r="D66">
            <v>11414.663057824937</v>
          </cell>
          <cell r="F66">
            <v>236069.38876284959</v>
          </cell>
          <cell r="H66">
            <v>34496.053225574869</v>
          </cell>
          <cell r="J66">
            <v>302374.88088833808</v>
          </cell>
          <cell r="L66">
            <v>0</v>
          </cell>
          <cell r="N66">
            <v>24673.149049755099</v>
          </cell>
        </row>
        <row r="67">
          <cell r="B67">
            <v>169646.49554310951</v>
          </cell>
          <cell r="D67">
            <v>0</v>
          </cell>
          <cell r="F67">
            <v>36377.113020859433</v>
          </cell>
          <cell r="H67">
            <v>0</v>
          </cell>
          <cell r="J67">
            <v>129053.19180980699</v>
          </cell>
          <cell r="L67">
            <v>0</v>
          </cell>
          <cell r="N67">
            <v>4216.1907124435729</v>
          </cell>
        </row>
        <row r="68">
          <cell r="B68">
            <v>442381.97352580237</v>
          </cell>
          <cell r="D68">
            <v>6722.2937568264615</v>
          </cell>
          <cell r="F68">
            <v>227202.37525683272</v>
          </cell>
          <cell r="H68">
            <v>0</v>
          </cell>
          <cell r="J68">
            <v>191110.97207877811</v>
          </cell>
          <cell r="L68">
            <v>0</v>
          </cell>
          <cell r="N68">
            <v>17346.332433364885</v>
          </cell>
        </row>
        <row r="69">
          <cell r="B69">
            <v>193406.1829354837</v>
          </cell>
          <cell r="D69">
            <v>4411.7881875921757</v>
          </cell>
          <cell r="F69">
            <v>138390.09124791698</v>
          </cell>
          <cell r="H69">
            <v>0</v>
          </cell>
          <cell r="J69">
            <v>34329.259089037769</v>
          </cell>
          <cell r="L69">
            <v>0</v>
          </cell>
          <cell r="N69">
            <v>16275.044410936698</v>
          </cell>
        </row>
        <row r="70">
          <cell r="B70">
            <v>832337.32534145529</v>
          </cell>
          <cell r="D70">
            <v>20685.134151516264</v>
          </cell>
          <cell r="F70">
            <v>570316.30916103779</v>
          </cell>
          <cell r="H70">
            <v>80418.328111586772</v>
          </cell>
          <cell r="J70">
            <v>80867.372459254795</v>
          </cell>
          <cell r="L70">
            <v>0</v>
          </cell>
          <cell r="N70">
            <v>80050.181458056206</v>
          </cell>
        </row>
        <row r="71">
          <cell r="B71">
            <v>2199.3628855180855</v>
          </cell>
          <cell r="D71">
            <v>2199.3628855180855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</row>
      </sheetData>
      <sheetData sheetId="4">
        <row r="8">
          <cell r="C8">
            <v>6054.1016536082334</v>
          </cell>
          <cell r="D8">
            <v>13445.240007059692</v>
          </cell>
          <cell r="E8">
            <v>6384.9226887485893</v>
          </cell>
          <cell r="F8">
            <v>3371.8971180954027</v>
          </cell>
          <cell r="G8">
            <v>4882.8690578017322</v>
          </cell>
          <cell r="I8">
            <v>3359.4126642477167</v>
          </cell>
          <cell r="J8">
            <v>7126.781597120842</v>
          </cell>
        </row>
        <row r="9">
          <cell r="C9">
            <v>7721.4196195347222</v>
          </cell>
          <cell r="D9">
            <v>14434.804593631639</v>
          </cell>
          <cell r="E9">
            <v>8314.9848283246174</v>
          </cell>
          <cell r="F9">
            <v>3530.9594303300369</v>
          </cell>
          <cell r="G9">
            <v>5966.3005736888872</v>
          </cell>
          <cell r="I9">
            <v>5047.2120749745964</v>
          </cell>
          <cell r="J9">
            <v>8796.2793390486368</v>
          </cell>
        </row>
        <row r="12">
          <cell r="C12">
            <v>8975.0129350261104</v>
          </cell>
          <cell r="D12">
            <v>13827.0064935065</v>
          </cell>
          <cell r="E12">
            <v>9836.7394468704333</v>
          </cell>
          <cell r="F12">
            <v>3474.9375</v>
          </cell>
          <cell r="G12">
            <v>6917.9928150134019</v>
          </cell>
          <cell r="I12">
            <v>6043.0444444444447</v>
          </cell>
          <cell r="J12">
            <v>10111.7358490566</v>
          </cell>
        </row>
        <row r="13">
          <cell r="C13">
            <v>8276.5325000000121</v>
          </cell>
          <cell r="D13">
            <v>10794.717647058824</v>
          </cell>
          <cell r="E13">
            <v>9626.9611111111117</v>
          </cell>
          <cell r="F13">
            <v>2991.6129032258059</v>
          </cell>
          <cell r="G13">
            <v>6491.7365591397875</v>
          </cell>
          <cell r="I13">
            <v>3803.7619047619055</v>
          </cell>
          <cell r="J13">
            <v>9343.774044943817</v>
          </cell>
        </row>
        <row r="14">
          <cell r="C14">
            <v>7194.1287213629821</v>
          </cell>
          <cell r="D14">
            <v>14992.025683379208</v>
          </cell>
          <cell r="E14">
            <v>7543.1476772388178</v>
          </cell>
          <cell r="F14">
            <v>3639.9777270123282</v>
          </cell>
          <cell r="G14">
            <v>5554.260629216089</v>
          </cell>
          <cell r="I14">
            <v>4968.9934163098214</v>
          </cell>
          <cell r="J14">
            <v>8229.0596565055293</v>
          </cell>
        </row>
        <row r="15">
          <cell r="C15">
            <v>3727.8321967455836</v>
          </cell>
          <cell r="D15">
            <v>10535.262626262622</v>
          </cell>
          <cell r="E15">
            <v>3672.019917582445</v>
          </cell>
          <cell r="F15">
            <v>2955.911392405063</v>
          </cell>
          <cell r="G15">
            <v>3516.8779220779302</v>
          </cell>
          <cell r="I15">
            <v>2144.8146188340806</v>
          </cell>
          <cell r="J15">
            <v>4344.8158602150597</v>
          </cell>
        </row>
        <row r="16">
          <cell r="C16">
            <v>2721.1254868314727</v>
          </cell>
          <cell r="D16">
            <v>7722.3767763769492</v>
          </cell>
          <cell r="E16">
            <v>3216.8465632255188</v>
          </cell>
          <cell r="F16">
            <v>2226.5557771324166</v>
          </cell>
          <cell r="G16">
            <v>2163.9043532170595</v>
          </cell>
          <cell r="I16">
            <v>2211.5336134135164</v>
          </cell>
          <cell r="J16">
            <v>3333.9866624582246</v>
          </cell>
        </row>
        <row r="17">
          <cell r="C17">
            <v>4275.3261648178159</v>
          </cell>
          <cell r="D17">
            <v>11340.785371003823</v>
          </cell>
          <cell r="E17">
            <v>4551.7235856810048</v>
          </cell>
          <cell r="F17">
            <v>3061.6156274601026</v>
          </cell>
          <cell r="G17">
            <v>3954.4739404109232</v>
          </cell>
          <cell r="I17">
            <v>2873.1222262944893</v>
          </cell>
          <cell r="J17">
            <v>4962.9775916150702</v>
          </cell>
        </row>
        <row r="18">
          <cell r="C18">
            <v>7417.1272631871125</v>
          </cell>
          <cell r="D18">
            <v>11411.861602976842</v>
          </cell>
          <cell r="E18">
            <v>7867.3165131158712</v>
          </cell>
          <cell r="F18">
            <v>4014.393370146393</v>
          </cell>
          <cell r="G18">
            <v>6204.7329651202253</v>
          </cell>
          <cell r="I18">
            <v>4766.7978417099284</v>
          </cell>
          <cell r="J18">
            <v>8033.0170301176213</v>
          </cell>
        </row>
        <row r="19">
          <cell r="C19">
            <v>13758.160723628966</v>
          </cell>
          <cell r="D19">
            <v>16077.852890403145</v>
          </cell>
          <cell r="E19">
            <v>13800.680730264399</v>
          </cell>
          <cell r="F19">
            <v>2424.0731377026241</v>
          </cell>
          <cell r="G19">
            <v>11180.65476252712</v>
          </cell>
          <cell r="I19">
            <v>9996.6252278934571</v>
          </cell>
          <cell r="J19">
            <v>14533.314787091382</v>
          </cell>
        </row>
        <row r="20">
          <cell r="C20">
            <v>6504.9974849086984</v>
          </cell>
          <cell r="D20">
            <v>7589.1424082863368</v>
          </cell>
          <cell r="E20">
            <v>6648.2360278612359</v>
          </cell>
          <cell r="F20">
            <v>6305.7443915461463</v>
          </cell>
          <cell r="G20">
            <v>6654.9354752530826</v>
          </cell>
          <cell r="I20">
            <v>3512.5813212812122</v>
          </cell>
          <cell r="J20">
            <v>6674.6097956245358</v>
          </cell>
        </row>
        <row r="21">
          <cell r="C21">
            <v>3156.0797801343965</v>
          </cell>
          <cell r="D21">
            <v>833</v>
          </cell>
          <cell r="E21">
            <v>3344.4375762588684</v>
          </cell>
          <cell r="F21">
            <v>3046.0361714044029</v>
          </cell>
          <cell r="G21">
            <v>2197.0469807862678</v>
          </cell>
          <cell r="I21">
            <v>2789.3145567672832</v>
          </cell>
          <cell r="J21">
            <v>3310.6073337613079</v>
          </cell>
        </row>
        <row r="22">
          <cell r="C22">
            <v>5977.047208002451</v>
          </cell>
          <cell r="D22">
            <v>7998.4275577148001</v>
          </cell>
          <cell r="E22">
            <v>6573.2323740161646</v>
          </cell>
          <cell r="F22">
            <v>3127.5739829163799</v>
          </cell>
          <cell r="G22">
            <v>4028.2617408834044</v>
          </cell>
          <cell r="I22">
            <v>3516.8281751068107</v>
          </cell>
          <cell r="J22">
            <v>6451.4376387673601</v>
          </cell>
        </row>
        <row r="23">
          <cell r="C23">
            <v>6864.7667731279089</v>
          </cell>
          <cell r="D23">
            <v>10621.503399576546</v>
          </cell>
          <cell r="E23">
            <v>7095.5290282929236</v>
          </cell>
          <cell r="F23">
            <v>5439.7191856068539</v>
          </cell>
          <cell r="G23">
            <v>5979.853147117673</v>
          </cell>
          <cell r="I23">
            <v>3216.5873282080361</v>
          </cell>
          <cell r="J23">
            <v>7326.2950491246838</v>
          </cell>
        </row>
        <row r="24">
          <cell r="C24">
            <v>6673.6729204630828</v>
          </cell>
          <cell r="D24">
            <v>11194.208046889304</v>
          </cell>
          <cell r="E24">
            <v>7467.8788236675746</v>
          </cell>
          <cell r="F24">
            <v>4141.8321760102826</v>
          </cell>
          <cell r="G24">
            <v>5323.8672303283493</v>
          </cell>
          <cell r="I24">
            <v>3493.9140522415596</v>
          </cell>
          <cell r="J24">
            <v>7546.4233073499481</v>
          </cell>
        </row>
        <row r="25">
          <cell r="C25">
            <v>6989.5699949902146</v>
          </cell>
          <cell r="D25">
            <v>13554.800294972803</v>
          </cell>
          <cell r="E25">
            <v>7972.8440732608078</v>
          </cell>
          <cell r="F25">
            <v>3703.2259328167324</v>
          </cell>
          <cell r="G25">
            <v>5004.3469413176626</v>
          </cell>
          <cell r="I25">
            <v>5024.925162579766</v>
          </cell>
          <cell r="J25">
            <v>8372.2070648486861</v>
          </cell>
        </row>
        <row r="26">
          <cell r="C26">
            <v>7092.6747801434185</v>
          </cell>
          <cell r="D26">
            <v>16248.235038261726</v>
          </cell>
          <cell r="E26">
            <v>7037.1357955311832</v>
          </cell>
          <cell r="F26">
            <v>3011.9925741729971</v>
          </cell>
          <cell r="G26">
            <v>5752.7856431729906</v>
          </cell>
          <cell r="I26">
            <v>3311.6419802890623</v>
          </cell>
          <cell r="J26">
            <v>8624.1132424846928</v>
          </cell>
        </row>
        <row r="27">
          <cell r="C27">
            <v>4614.6760051315914</v>
          </cell>
          <cell r="D27">
            <v>14034.687407676753</v>
          </cell>
          <cell r="E27">
            <v>4742.8857628138185</v>
          </cell>
          <cell r="F27">
            <v>2794.1250377609949</v>
          </cell>
          <cell r="G27">
            <v>3842.1389758889104</v>
          </cell>
          <cell r="I27">
            <v>1534.3399569771066</v>
          </cell>
          <cell r="J27">
            <v>6184.2857823523673</v>
          </cell>
        </row>
        <row r="29">
          <cell r="C29">
            <v>6334.5045102328595</v>
          </cell>
          <cell r="D29">
            <v>13528.289289343269</v>
          </cell>
          <cell r="E29">
            <v>6124.0511565940324</v>
          </cell>
          <cell r="F29">
            <v>4319.8458994697958</v>
          </cell>
          <cell r="G29">
            <v>6544.7220215143561</v>
          </cell>
          <cell r="I29">
            <v>3779.9298764712662</v>
          </cell>
          <cell r="J29">
            <v>6828.0813954321848</v>
          </cell>
        </row>
        <row r="30">
          <cell r="C30">
            <v>5656.6472656474716</v>
          </cell>
          <cell r="D30">
            <v>13390.904532010767</v>
          </cell>
          <cell r="E30">
            <v>7024.3226390896207</v>
          </cell>
          <cell r="F30">
            <v>3313.996595707004</v>
          </cell>
          <cell r="G30">
            <v>3549.5619936073931</v>
          </cell>
          <cell r="I30">
            <v>2112.9376497140447</v>
          </cell>
          <cell r="J30">
            <v>7644.8622738821459</v>
          </cell>
        </row>
        <row r="31">
          <cell r="C31">
            <v>2605.7282633107397</v>
          </cell>
          <cell r="D31">
            <v>6542.2829324428722</v>
          </cell>
          <cell r="E31">
            <v>3023.7202081232631</v>
          </cell>
          <cell r="F31">
            <v>2309.7142887258651</v>
          </cell>
          <cell r="G31">
            <v>2001.8236268567166</v>
          </cell>
          <cell r="I31">
            <v>1794.6187735495064</v>
          </cell>
          <cell r="J31">
            <v>3196.1283044912238</v>
          </cell>
        </row>
        <row r="32">
          <cell r="C32">
            <v>4908.3067672563675</v>
          </cell>
          <cell r="D32">
            <v>8549.2242811252636</v>
          </cell>
          <cell r="E32">
            <v>5518.6769886938873</v>
          </cell>
          <cell r="F32">
            <v>3709.8584408073784</v>
          </cell>
          <cell r="G32">
            <v>3173.4150208383185</v>
          </cell>
          <cell r="I32">
            <v>3865.7528975167693</v>
          </cell>
          <cell r="J32">
            <v>5545.8452036009176</v>
          </cell>
        </row>
        <row r="33">
          <cell r="C33">
            <v>11000</v>
          </cell>
          <cell r="D33">
            <v>11000</v>
          </cell>
          <cell r="J33">
            <v>11000</v>
          </cell>
        </row>
        <row r="34">
          <cell r="C34">
            <v>13543.035971181196</v>
          </cell>
          <cell r="D34">
            <v>16323.228759275316</v>
          </cell>
          <cell r="E34">
            <v>13154.799217861786</v>
          </cell>
          <cell r="F34">
            <v>13646.83590413735</v>
          </cell>
          <cell r="G34">
            <v>12406.54006350063</v>
          </cell>
          <cell r="I34">
            <v>11083.781668696796</v>
          </cell>
          <cell r="J34">
            <v>13924.19567515784</v>
          </cell>
        </row>
        <row r="35">
          <cell r="C35">
            <v>23482.863575662836</v>
          </cell>
          <cell r="D35">
            <v>27101.185655412512</v>
          </cell>
          <cell r="E35">
            <v>24104.895784704593</v>
          </cell>
          <cell r="G35">
            <v>21254.855118502091</v>
          </cell>
          <cell r="I35">
            <v>20382.551154571265</v>
          </cell>
          <cell r="J35">
            <v>24961.083234616526</v>
          </cell>
        </row>
        <row r="36">
          <cell r="C36">
            <v>31751.821476709611</v>
          </cell>
          <cell r="D36">
            <v>32493.5081613412</v>
          </cell>
          <cell r="E36">
            <v>32400.239277970846</v>
          </cell>
          <cell r="G36">
            <v>31303.723085405247</v>
          </cell>
          <cell r="I36">
            <v>27000</v>
          </cell>
          <cell r="J36">
            <v>32424.618105009045</v>
          </cell>
        </row>
        <row r="37">
          <cell r="C37">
            <v>56006.165373160882</v>
          </cell>
          <cell r="D37">
            <v>82348.976908574667</v>
          </cell>
          <cell r="E37">
            <v>71865.876414004684</v>
          </cell>
          <cell r="G37">
            <v>46798.395100959795</v>
          </cell>
          <cell r="I37">
            <v>48000</v>
          </cell>
          <cell r="J37">
            <v>73376.7648131475</v>
          </cell>
        </row>
        <row r="39">
          <cell r="C39">
            <v>3230.6082263118878</v>
          </cell>
          <cell r="E39">
            <v>3255.539457604692</v>
          </cell>
          <cell r="G39">
            <v>3307.5214514311965</v>
          </cell>
          <cell r="I39">
            <v>2831.5187509733319</v>
          </cell>
          <cell r="J39">
            <v>3255.539457604692</v>
          </cell>
        </row>
        <row r="40">
          <cell r="C40">
            <v>6828.7497421046746</v>
          </cell>
          <cell r="E40">
            <v>8890.8968786137721</v>
          </cell>
          <cell r="G40">
            <v>3408.4511637504843</v>
          </cell>
          <cell r="I40">
            <v>5758.3574010431321</v>
          </cell>
          <cell r="J40">
            <v>8928.1274504957219</v>
          </cell>
        </row>
        <row r="41">
          <cell r="C41">
            <v>7255.3302031495923</v>
          </cell>
          <cell r="D41">
            <v>13459.892678500368</v>
          </cell>
          <cell r="E41">
            <v>7793.3375250756508</v>
          </cell>
          <cell r="F41">
            <v>3463.0732441596247</v>
          </cell>
          <cell r="G41">
            <v>5940.1398291604046</v>
          </cell>
          <cell r="I41">
            <v>3690.8372118587877</v>
          </cell>
          <cell r="J41">
            <v>8224.8592619800893</v>
          </cell>
        </row>
        <row r="42">
          <cell r="C42">
            <v>6176.9418156557213</v>
          </cell>
          <cell r="D42">
            <v>12519.451788155682</v>
          </cell>
          <cell r="E42">
            <v>6001.7412245010592</v>
          </cell>
          <cell r="G42">
            <v>5617.2419640063335</v>
          </cell>
          <cell r="I42">
            <v>4099.8773250218055</v>
          </cell>
          <cell r="J42">
            <v>6485.3921781178624</v>
          </cell>
        </row>
        <row r="44">
          <cell r="C44">
            <v>3014.8486769367714</v>
          </cell>
          <cell r="E44">
            <v>2965.5196163125652</v>
          </cell>
          <cell r="G44">
            <v>3255.8138713668786</v>
          </cell>
          <cell r="I44">
            <v>2782.1106151762579</v>
          </cell>
          <cell r="J44">
            <v>3213.1555884577683</v>
          </cell>
        </row>
        <row r="45">
          <cell r="C45">
            <v>4863.1563790109612</v>
          </cell>
          <cell r="E45">
            <v>6234.2795086203259</v>
          </cell>
          <cell r="G45">
            <v>3989.2788601539582</v>
          </cell>
          <cell r="I45">
            <v>643.52441859158068</v>
          </cell>
          <cell r="J45">
            <v>6719.8464144814125</v>
          </cell>
        </row>
        <row r="46">
          <cell r="C46">
            <v>6705.8533216722562</v>
          </cell>
          <cell r="E46">
            <v>8758.9538656450313</v>
          </cell>
          <cell r="G46">
            <v>3320.1931422489515</v>
          </cell>
          <cell r="I46">
            <v>5758.3574010431321</v>
          </cell>
          <cell r="J46">
            <v>8928.1274504957219</v>
          </cell>
        </row>
        <row r="47">
          <cell r="C47">
            <v>5649.7984802521969</v>
          </cell>
          <cell r="D47">
            <v>7000</v>
          </cell>
          <cell r="E47">
            <v>8646.5551168042457</v>
          </cell>
          <cell r="G47">
            <v>202.5</v>
          </cell>
          <cell r="J47">
            <v>8290.0137853088618</v>
          </cell>
        </row>
        <row r="48">
          <cell r="C48">
            <v>5382.2777472380703</v>
          </cell>
          <cell r="D48">
            <v>12976.864240608738</v>
          </cell>
          <cell r="E48">
            <v>6145.2454558938052</v>
          </cell>
          <cell r="G48">
            <v>478.13014195696758</v>
          </cell>
          <cell r="I48">
            <v>1062.4744423107923</v>
          </cell>
          <cell r="J48">
            <v>8867.363527550644</v>
          </cell>
        </row>
        <row r="49">
          <cell r="C49">
            <v>5909.7894550561741</v>
          </cell>
          <cell r="D49">
            <v>6030</v>
          </cell>
          <cell r="E49">
            <v>5693.673541734327</v>
          </cell>
          <cell r="G49">
            <v>8650.5293807713952</v>
          </cell>
          <cell r="I49">
            <v>4044.7383679266791</v>
          </cell>
          <cell r="J49">
            <v>5842.3193452165169</v>
          </cell>
        </row>
        <row r="50">
          <cell r="C50">
            <v>6269.7535725550551</v>
          </cell>
          <cell r="E50">
            <v>7706.9495079102244</v>
          </cell>
          <cell r="G50">
            <v>5282.3029337081744</v>
          </cell>
          <cell r="I50">
            <v>2441.4351428943269</v>
          </cell>
          <cell r="J50">
            <v>7910.1100259013556</v>
          </cell>
        </row>
        <row r="51">
          <cell r="C51">
            <v>8806.3202612227651</v>
          </cell>
          <cell r="D51">
            <v>12588.082528535611</v>
          </cell>
          <cell r="E51">
            <v>8462.1587625146112</v>
          </cell>
          <cell r="G51">
            <v>10930.058052367927</v>
          </cell>
          <cell r="I51">
            <v>5090.1713268365011</v>
          </cell>
          <cell r="J51">
            <v>9180.3704938710471</v>
          </cell>
        </row>
        <row r="52">
          <cell r="C52">
            <v>6187.719900570266</v>
          </cell>
          <cell r="E52">
            <v>6485.3372829637729</v>
          </cell>
          <cell r="G52">
            <v>5819.204536807144</v>
          </cell>
          <cell r="I52">
            <v>6324.5725634293003</v>
          </cell>
          <cell r="J52">
            <v>6594.9494888812551</v>
          </cell>
        </row>
        <row r="53">
          <cell r="C53">
            <v>13216.38269193061</v>
          </cell>
          <cell r="E53">
            <v>13139.616619122959</v>
          </cell>
          <cell r="G53">
            <v>13996.038366039385</v>
          </cell>
          <cell r="J53">
            <v>13139.616619122959</v>
          </cell>
        </row>
        <row r="54">
          <cell r="C54">
            <v>17309.792764328373</v>
          </cell>
          <cell r="D54">
            <v>25000</v>
          </cell>
          <cell r="E54">
            <v>17201.658446684429</v>
          </cell>
          <cell r="J54">
            <v>17309.792764328373</v>
          </cell>
        </row>
        <row r="55">
          <cell r="C55">
            <v>10132.722450189371</v>
          </cell>
          <cell r="E55">
            <v>10257.795802682198</v>
          </cell>
          <cell r="G55">
            <v>16386.028983004857</v>
          </cell>
          <cell r="I55">
            <v>3350.7132342206646</v>
          </cell>
          <cell r="J55">
            <v>10257.795802682198</v>
          </cell>
        </row>
        <row r="56">
          <cell r="C56">
            <v>18046.932121198661</v>
          </cell>
          <cell r="E56">
            <v>14787.601581849465</v>
          </cell>
          <cell r="G56">
            <v>21760.611629422052</v>
          </cell>
          <cell r="I56">
            <v>15947.860297338006</v>
          </cell>
          <cell r="J56">
            <v>14787.601581849465</v>
          </cell>
        </row>
        <row r="57">
          <cell r="C57">
            <v>7841.468424986213</v>
          </cell>
          <cell r="D57">
            <v>7500</v>
          </cell>
          <cell r="E57">
            <v>8423.5545817486127</v>
          </cell>
          <cell r="G57">
            <v>6002.1737130585225</v>
          </cell>
          <cell r="I57">
            <v>4293.6820397172251</v>
          </cell>
          <cell r="J57">
            <v>8512.6816531298609</v>
          </cell>
        </row>
        <row r="58">
          <cell r="C58">
            <v>12435.199077976062</v>
          </cell>
          <cell r="D58">
            <v>12435.199077976062</v>
          </cell>
          <cell r="J58">
            <v>12448.693019617005</v>
          </cell>
        </row>
        <row r="59">
          <cell r="C59">
            <v>13646.016517226257</v>
          </cell>
          <cell r="D59">
            <v>15120.809437548205</v>
          </cell>
          <cell r="E59">
            <v>9312.382562155115</v>
          </cell>
          <cell r="G59">
            <v>2065.1266777566266</v>
          </cell>
          <cell r="J59">
            <v>13856.174945554254</v>
          </cell>
        </row>
        <row r="60">
          <cell r="C60">
            <v>9473.4922819619296</v>
          </cell>
          <cell r="D60">
            <v>12006.03777549209</v>
          </cell>
          <cell r="E60">
            <v>9373.8254661874289</v>
          </cell>
          <cell r="G60">
            <v>5082.9657963104391</v>
          </cell>
          <cell r="I60">
            <v>2262.7566726618097</v>
          </cell>
          <cell r="J60">
            <v>10637.333897222601</v>
          </cell>
        </row>
        <row r="61">
          <cell r="C61">
            <v>7596.254622462423</v>
          </cell>
          <cell r="E61">
            <v>12670.230853327435</v>
          </cell>
          <cell r="G61">
            <v>5026.5210496309164</v>
          </cell>
          <cell r="I61">
            <v>2482.4287816056867</v>
          </cell>
          <cell r="J61">
            <v>12670.230853327435</v>
          </cell>
        </row>
        <row r="62">
          <cell r="C62">
            <v>3900.9951279596453</v>
          </cell>
          <cell r="E62">
            <v>5979.3992109721712</v>
          </cell>
          <cell r="F62">
            <v>1445.0652489652114</v>
          </cell>
          <cell r="G62">
            <v>3438.4224742298302</v>
          </cell>
          <cell r="I62">
            <v>1283.1167806623318</v>
          </cell>
          <cell r="J62">
            <v>5941.1046391120226</v>
          </cell>
        </row>
        <row r="63">
          <cell r="C63">
            <v>3680.2424182731042</v>
          </cell>
          <cell r="E63">
            <v>6224.7513610325732</v>
          </cell>
          <cell r="F63">
            <v>3394.0155948809215</v>
          </cell>
          <cell r="G63">
            <v>4044.6712337073586</v>
          </cell>
          <cell r="I63">
            <v>600</v>
          </cell>
          <cell r="J63">
            <v>3794.1488750578187</v>
          </cell>
        </row>
        <row r="64">
          <cell r="C64">
            <v>16780.906108711224</v>
          </cell>
          <cell r="E64">
            <v>16780.906108711224</v>
          </cell>
          <cell r="J64">
            <v>16780.906108711224</v>
          </cell>
        </row>
        <row r="67">
          <cell r="C67">
            <v>5851.6269002071258</v>
          </cell>
          <cell r="D67">
            <v>12519.451788155682</v>
          </cell>
          <cell r="E67">
            <v>5712.8395936365851</v>
          </cell>
          <cell r="G67">
            <v>5327.6576828184343</v>
          </cell>
          <cell r="I67">
            <v>3360.811969336708</v>
          </cell>
          <cell r="J67">
            <v>6485.3921781178624</v>
          </cell>
        </row>
        <row r="68">
          <cell r="C68">
            <v>14313.674922143615</v>
          </cell>
          <cell r="D68">
            <v>16097.976596153068</v>
          </cell>
          <cell r="E68">
            <v>14989.889393011725</v>
          </cell>
          <cell r="G68">
            <v>13168.522674070109</v>
          </cell>
          <cell r="I68">
            <v>6000</v>
          </cell>
          <cell r="J68">
            <v>15300.592748741963</v>
          </cell>
        </row>
        <row r="69">
          <cell r="C69">
            <v>15890.490992703481</v>
          </cell>
          <cell r="D69">
            <v>16959.784735609934</v>
          </cell>
          <cell r="E69">
            <v>13989.6747652009</v>
          </cell>
          <cell r="G69">
            <v>17311.533110013945</v>
          </cell>
          <cell r="I69">
            <v>18565.433170357748</v>
          </cell>
          <cell r="J69">
            <v>15726.562823341839</v>
          </cell>
        </row>
        <row r="70">
          <cell r="C70">
            <v>10491.847168085435</v>
          </cell>
          <cell r="D70">
            <v>11287.518522946757</v>
          </cell>
          <cell r="E70">
            <v>11178.20352124364</v>
          </cell>
          <cell r="G70">
            <v>8478.9701400460381</v>
          </cell>
          <cell r="I70">
            <v>3614.9116744219405</v>
          </cell>
          <cell r="J70">
            <v>11221.701754352413</v>
          </cell>
        </row>
        <row r="71">
          <cell r="C71">
            <v>11559.919705787723</v>
          </cell>
          <cell r="D71">
            <v>12468.064499166067</v>
          </cell>
          <cell r="E71">
            <v>11662.019993087577</v>
          </cell>
          <cell r="G71">
            <v>7421.2023709566147</v>
          </cell>
          <cell r="I71">
            <v>9454.7709276351834</v>
          </cell>
          <cell r="J71">
            <v>11858.580994050662</v>
          </cell>
        </row>
        <row r="72">
          <cell r="C72">
            <v>5564.0123588983033</v>
          </cell>
          <cell r="D72">
            <v>10805.224159646721</v>
          </cell>
          <cell r="E72">
            <v>6998.5329132994912</v>
          </cell>
          <cell r="F72">
            <v>2881.5216775385297</v>
          </cell>
          <cell r="G72">
            <v>4803.0937963144852</v>
          </cell>
          <cell r="I72">
            <v>2597.8299601650224</v>
          </cell>
          <cell r="J72">
            <v>6783.3574402591903</v>
          </cell>
        </row>
        <row r="73">
          <cell r="C73">
            <v>3813.8154757561629</v>
          </cell>
          <cell r="E73">
            <v>4600.5488328584634</v>
          </cell>
          <cell r="G73">
            <v>3593.2057966763946</v>
          </cell>
          <cell r="I73">
            <v>3385.9999999999995</v>
          </cell>
          <cell r="J73">
            <v>4784.5098996095303</v>
          </cell>
        </row>
        <row r="74">
          <cell r="C74">
            <v>5636.6411193713739</v>
          </cell>
          <cell r="D74">
            <v>10419.66273103423</v>
          </cell>
          <cell r="E74">
            <v>6681.3393860135557</v>
          </cell>
          <cell r="G74">
            <v>4280.5388014671398</v>
          </cell>
          <cell r="I74">
            <v>5077.6443623266268</v>
          </cell>
          <cell r="J74">
            <v>6931.8028462264801</v>
          </cell>
        </row>
        <row r="75">
          <cell r="C75">
            <v>9472.8802428714243</v>
          </cell>
          <cell r="D75">
            <v>12294.993603492494</v>
          </cell>
          <cell r="E75">
            <v>10076.559117222088</v>
          </cell>
          <cell r="G75">
            <v>8489.7424708619146</v>
          </cell>
          <cell r="I75">
            <v>5705.0398413822159</v>
          </cell>
          <cell r="J75">
            <v>10218.995329532254</v>
          </cell>
        </row>
        <row r="76">
          <cell r="C76">
            <v>3517.3519094284902</v>
          </cell>
          <cell r="D76">
            <v>11053.638819226784</v>
          </cell>
          <cell r="E76">
            <v>3548.6083931385533</v>
          </cell>
          <cell r="F76">
            <v>3583.623130624183</v>
          </cell>
          <cell r="G76">
            <v>2409.8675829031672</v>
          </cell>
          <cell r="I76">
            <v>2543.6484872321766</v>
          </cell>
          <cell r="J76">
            <v>4027.7460238149019</v>
          </cell>
        </row>
        <row r="77">
          <cell r="C77">
            <v>12078.0624047241</v>
          </cell>
          <cell r="D77">
            <v>12078.0624047241</v>
          </cell>
          <cell r="J77">
            <v>13273.41820697466</v>
          </cell>
        </row>
      </sheetData>
      <sheetData sheetId="5">
        <row r="5">
          <cell r="C5">
            <v>7.7148286123949879</v>
          </cell>
          <cell r="D5">
            <v>13.087743943258699</v>
          </cell>
          <cell r="E5">
            <v>8.1821990619361564</v>
          </cell>
          <cell r="F5">
            <v>6.9455260021906335</v>
          </cell>
          <cell r="G5">
            <v>7.1723676412334845</v>
          </cell>
          <cell r="I5">
            <v>6.6279632600327973</v>
          </cell>
          <cell r="J5">
            <v>6.3980303843784858</v>
          </cell>
          <cell r="L5">
            <v>8.8447291917044648</v>
          </cell>
        </row>
        <row r="7">
          <cell r="C7">
            <v>8.8457673966264547</v>
          </cell>
          <cell r="D7">
            <v>13.477883140397372</v>
          </cell>
          <cell r="E7">
            <v>9.3882863598551367</v>
          </cell>
          <cell r="F7">
            <v>7.2169101767477306</v>
          </cell>
          <cell r="G7">
            <v>8.169637348339382</v>
          </cell>
          <cell r="I7">
            <v>7.662839823370537</v>
          </cell>
          <cell r="J7">
            <v>7.4238915782415411</v>
          </cell>
          <cell r="L7">
            <v>9.9024109711939943</v>
          </cell>
        </row>
        <row r="9">
          <cell r="C9">
            <v>9.6865546218487459</v>
          </cell>
          <cell r="D9">
            <v>13.229591836734695</v>
          </cell>
          <cell r="E9">
            <v>10.401021711366532</v>
          </cell>
          <cell r="F9">
            <v>7.6533333333333333</v>
          </cell>
          <cell r="G9">
            <v>8.9095127610208813</v>
          </cell>
          <cell r="I9">
            <v>8.1263157894736882</v>
          </cell>
          <cell r="J9">
            <v>8.2747252747252737</v>
          </cell>
          <cell r="L9">
            <v>10.816425120772951</v>
          </cell>
        </row>
        <row r="10">
          <cell r="C10">
            <v>8.7372013651877047</v>
          </cell>
          <cell r="D10">
            <v>14.043478260869565</v>
          </cell>
          <cell r="E10">
            <v>9.6382978723404289</v>
          </cell>
          <cell r="F10">
            <v>6.1724137931034475</v>
          </cell>
          <cell r="G10">
            <v>8.6807692307692275</v>
          </cell>
          <cell r="I10">
            <v>8.0634920634920615</v>
          </cell>
          <cell r="J10">
            <v>7.3170731707317076</v>
          </cell>
          <cell r="L10">
            <v>9.695906432748556</v>
          </cell>
        </row>
        <row r="11">
          <cell r="C11">
            <v>8.5897110148939575</v>
          </cell>
          <cell r="D11">
            <v>13.558515105302895</v>
          </cell>
          <cell r="E11">
            <v>9.0106305300543195</v>
          </cell>
          <cell r="F11">
            <v>7.2277810176247783</v>
          </cell>
          <cell r="G11">
            <v>7.8577844977670059</v>
          </cell>
          <cell r="I11">
            <v>7.4904716650461793</v>
          </cell>
          <cell r="J11">
            <v>7.2218430539414911</v>
          </cell>
          <cell r="L11">
            <v>9.6253239437345464</v>
          </cell>
        </row>
        <row r="12">
          <cell r="C12">
            <v>6.0854845535336466</v>
          </cell>
          <cell r="D12">
            <v>11.596153846153845</v>
          </cell>
          <cell r="E12">
            <v>6.1406926406926408</v>
          </cell>
          <cell r="F12">
            <v>6.2285714285714295</v>
          </cell>
          <cell r="G12">
            <v>5.7778894472361797</v>
          </cell>
          <cell r="I12">
            <v>5.7132530120481917</v>
          </cell>
          <cell r="J12">
            <v>5.5596816976127341</v>
          </cell>
          <cell r="L12">
            <v>6.7125706214689247</v>
          </cell>
        </row>
        <row r="14">
          <cell r="C14">
            <v>5.0179939145702193</v>
          </cell>
          <cell r="D14">
            <v>5.1385558733857337</v>
          </cell>
          <cell r="E14">
            <v>5.1971903690121337</v>
          </cell>
          <cell r="F14">
            <v>5.2351572698515714</v>
          </cell>
          <cell r="G14">
            <v>4.8165110224442325</v>
          </cell>
          <cell r="I14">
            <v>5.0938225428391073</v>
          </cell>
          <cell r="J14">
            <v>4.9376262284877281</v>
          </cell>
          <cell r="L14">
            <v>5.2572771585834976</v>
          </cell>
        </row>
        <row r="15">
          <cell r="C15">
            <v>10.671207119727596</v>
          </cell>
          <cell r="D15">
            <v>11.272637324600238</v>
          </cell>
          <cell r="E15">
            <v>10.779947677614341</v>
          </cell>
          <cell r="F15">
            <v>10.14031829350175</v>
          </cell>
          <cell r="G15">
            <v>10.494658804393293</v>
          </cell>
          <cell r="I15">
            <v>10.020768678356726</v>
          </cell>
          <cell r="J15">
            <v>10.445084177399549</v>
          </cell>
          <cell r="L15">
            <v>10.817888327277332</v>
          </cell>
        </row>
        <row r="16">
          <cell r="C16">
            <v>16.068496221062965</v>
          </cell>
          <cell r="D16">
            <v>16.726119221346455</v>
          </cell>
          <cell r="E16">
            <v>16.033046728084667</v>
          </cell>
          <cell r="G16">
            <v>15.978994715921178</v>
          </cell>
          <cell r="I16">
            <v>16.171370740730342</v>
          </cell>
          <cell r="J16">
            <v>15.418271241454317</v>
          </cell>
          <cell r="L16">
            <v>16.332127947021323</v>
          </cell>
        </row>
        <row r="18">
          <cell r="C18">
            <v>7.4435715601343508</v>
          </cell>
          <cell r="D18">
            <v>10</v>
          </cell>
          <cell r="E18">
            <v>7.4578032412589055</v>
          </cell>
          <cell r="F18">
            <v>7.6651228643295184</v>
          </cell>
          <cell r="G18">
            <v>8.3396402009514059</v>
          </cell>
          <cell r="I18">
            <v>7.7224027828371149</v>
          </cell>
          <cell r="J18">
            <v>6.9058503561177069</v>
          </cell>
          <cell r="L18">
            <v>7.4872294745870649</v>
          </cell>
        </row>
        <row r="19">
          <cell r="C19">
            <v>8.7566078280357988</v>
          </cell>
          <cell r="D19">
            <v>10.930735457306183</v>
          </cell>
          <cell r="E19">
            <v>8.9828796826878321</v>
          </cell>
          <cell r="F19">
            <v>8.618771798318436</v>
          </cell>
          <cell r="G19">
            <v>8.7238095744030772</v>
          </cell>
          <cell r="I19">
            <v>8.3881209858731864</v>
          </cell>
          <cell r="J19">
            <v>7.4928628020399852</v>
          </cell>
          <cell r="L19">
            <v>9.0242205079576046</v>
          </cell>
        </row>
        <row r="20">
          <cell r="C20">
            <v>9.2994981762122624</v>
          </cell>
          <cell r="D20">
            <v>13.620384559223464</v>
          </cell>
          <cell r="E20">
            <v>9.6927506675621267</v>
          </cell>
          <cell r="F20">
            <v>8.1773737315376565</v>
          </cell>
          <cell r="G20">
            <v>9.4543361858215178</v>
          </cell>
          <cell r="I20">
            <v>9.289845105614619</v>
          </cell>
          <cell r="J20">
            <v>7.7430431636243204</v>
          </cell>
          <cell r="L20">
            <v>10.07433593033703</v>
          </cell>
        </row>
        <row r="21">
          <cell r="C21">
            <v>8.2879961067735852</v>
          </cell>
          <cell r="D21">
            <v>13.67627455108931</v>
          </cell>
          <cell r="E21">
            <v>8.9273330592116622</v>
          </cell>
          <cell r="F21">
            <v>6.9258780225008403</v>
          </cell>
          <cell r="G21">
            <v>8.3146204259636427</v>
          </cell>
          <cell r="I21">
            <v>7.677291136923964</v>
          </cell>
          <cell r="J21">
            <v>6.4368040626024277</v>
          </cell>
          <cell r="L21">
            <v>9.276690934192013</v>
          </cell>
        </row>
        <row r="22">
          <cell r="C22">
            <v>7.7667636129781776</v>
          </cell>
          <cell r="D22">
            <v>13.869101368328385</v>
          </cell>
          <cell r="E22">
            <v>8.0241134837294403</v>
          </cell>
          <cell r="F22">
            <v>6.4997165327112292</v>
          </cell>
          <cell r="G22">
            <v>7.4308532597786501</v>
          </cell>
          <cell r="I22">
            <v>6.8747580757248832</v>
          </cell>
          <cell r="J22">
            <v>6.5035890554819069</v>
          </cell>
          <cell r="L22">
            <v>8.7333603371401143</v>
          </cell>
        </row>
        <row r="23">
          <cell r="C23">
            <v>7.1546929165480098</v>
          </cell>
          <cell r="D23">
            <v>13.226529065285231</v>
          </cell>
          <cell r="E23">
            <v>7.2233044560509052</v>
          </cell>
          <cell r="F23">
            <v>5.741324882823994</v>
          </cell>
          <cell r="G23">
            <v>6.549338407247312</v>
          </cell>
          <cell r="I23">
            <v>6.3616433013141673</v>
          </cell>
          <cell r="J23">
            <v>5.3934853692457763</v>
          </cell>
          <cell r="L23">
            <v>8.6288054280017885</v>
          </cell>
        </row>
        <row r="24">
          <cell r="C24">
            <v>5.6280622022754967</v>
          </cell>
          <cell r="D24">
            <v>10.521950632011407</v>
          </cell>
          <cell r="E24">
            <v>5.5764759062926945</v>
          </cell>
          <cell r="F24">
            <v>5.4542966268026474</v>
          </cell>
          <cell r="G24">
            <v>5.5200479634665225</v>
          </cell>
          <cell r="I24">
            <v>6.2281092835686289</v>
          </cell>
          <cell r="J24">
            <v>4.3950940429232981</v>
          </cell>
          <cell r="L24">
            <v>6.6829308133481096</v>
          </cell>
        </row>
        <row r="25">
          <cell r="C25">
            <v>7.3507661105268509</v>
          </cell>
          <cell r="D25">
            <v>12.001914266331303</v>
          </cell>
          <cell r="E25">
            <v>7.6636784691902999</v>
          </cell>
          <cell r="F25">
            <v>6.4309289462053423</v>
          </cell>
          <cell r="G25">
            <v>7.3367935542904439</v>
          </cell>
          <cell r="I25">
            <v>6.1258466672844145</v>
          </cell>
          <cell r="J25">
            <v>6.3051169228270876</v>
          </cell>
          <cell r="L25">
            <v>8.1245463469541281</v>
          </cell>
        </row>
        <row r="26">
          <cell r="C26">
            <v>8.2284434771791393</v>
          </cell>
          <cell r="D26">
            <v>13.783032661046937</v>
          </cell>
          <cell r="E26">
            <v>9.4319610001875773</v>
          </cell>
          <cell r="F26">
            <v>6.9706004428470445</v>
          </cell>
          <cell r="G26">
            <v>7.0143083756166265</v>
          </cell>
          <cell r="I26">
            <v>7.0927772888005851</v>
          </cell>
          <cell r="J26">
            <v>6.6523686802934421</v>
          </cell>
          <cell r="L26">
            <v>10.087183477942064</v>
          </cell>
        </row>
        <row r="27">
          <cell r="C27">
            <v>6.9084727451790249</v>
          </cell>
          <cell r="D27">
            <v>11.423931448646698</v>
          </cell>
          <cell r="E27">
            <v>6.879076886519643</v>
          </cell>
          <cell r="F27">
            <v>7.2207027198200775</v>
          </cell>
          <cell r="G27">
            <v>6.6443328909422101</v>
          </cell>
          <cell r="J27">
            <v>6.2180747406460259</v>
          </cell>
          <cell r="L27">
            <v>7.2170092603408413</v>
          </cell>
        </row>
        <row r="28">
          <cell r="C28">
            <v>7.5070582441250489</v>
          </cell>
          <cell r="D28">
            <v>10.460029018126722</v>
          </cell>
          <cell r="E28">
            <v>7.7510402767229136</v>
          </cell>
          <cell r="F28">
            <v>6.7298311314452359</v>
          </cell>
          <cell r="G28">
            <v>6.7102695160488723</v>
          </cell>
          <cell r="J28">
            <v>6.617992646983117</v>
          </cell>
          <cell r="L28">
            <v>7.815122602816877</v>
          </cell>
        </row>
        <row r="29">
          <cell r="C29">
            <v>11</v>
          </cell>
          <cell r="D29">
            <v>11</v>
          </cell>
          <cell r="L29">
            <v>11</v>
          </cell>
        </row>
        <row r="30">
          <cell r="C30">
            <v>10.321261395527012</v>
          </cell>
          <cell r="D30">
            <v>13.90958846190011</v>
          </cell>
          <cell r="E30">
            <v>9.9753491528903435</v>
          </cell>
          <cell r="F30">
            <v>8.5945616527762958</v>
          </cell>
          <cell r="G30">
            <v>8.4303539538888295</v>
          </cell>
          <cell r="J30">
            <v>7.9285950448843261</v>
          </cell>
          <cell r="L30">
            <v>10.921109628677829</v>
          </cell>
        </row>
        <row r="31">
          <cell r="C31">
            <v>12.229328804721396</v>
          </cell>
          <cell r="D31">
            <v>16.464969667430701</v>
          </cell>
          <cell r="E31">
            <v>12.081866738767038</v>
          </cell>
          <cell r="G31">
            <v>10.370300487143577</v>
          </cell>
          <cell r="J31">
            <v>12.848149755536625</v>
          </cell>
          <cell r="L31">
            <v>13.439935600502134</v>
          </cell>
        </row>
        <row r="32">
          <cell r="C32">
            <v>11.902349682570042</v>
          </cell>
          <cell r="D32">
            <v>15.083196503151665</v>
          </cell>
          <cell r="E32">
            <v>12.715734496152646</v>
          </cell>
          <cell r="G32">
            <v>10.514434618131213</v>
          </cell>
          <cell r="J32">
            <v>6</v>
          </cell>
          <cell r="L32">
            <v>13.401795676599018</v>
          </cell>
        </row>
        <row r="33">
          <cell r="C33">
            <v>11.297460326607656</v>
          </cell>
          <cell r="D33">
            <v>8.6300391876774594</v>
          </cell>
          <cell r="E33">
            <v>15.540893018396144</v>
          </cell>
          <cell r="G33">
            <v>9.6863494057084587</v>
          </cell>
          <cell r="J33">
            <v>6</v>
          </cell>
          <cell r="L33">
            <v>14.465212723297771</v>
          </cell>
        </row>
        <row r="34">
          <cell r="D34">
            <v>14.190055911106469</v>
          </cell>
          <cell r="E34">
            <v>10.510197683105595</v>
          </cell>
          <cell r="F34">
            <v>7.6760813828326233</v>
          </cell>
          <cell r="G34">
            <v>7.6049058641151266</v>
          </cell>
          <cell r="I34">
            <v>7.6772377045080775</v>
          </cell>
          <cell r="J34">
            <v>6.6200236281995135</v>
          </cell>
          <cell r="L34">
            <v>11.193812549878631</v>
          </cell>
        </row>
        <row r="35">
          <cell r="C35">
            <v>5.4947405143488615</v>
          </cell>
          <cell r="E35">
            <v>5.5763229588096568</v>
          </cell>
          <cell r="G35">
            <v>5.7878726918739574</v>
          </cell>
          <cell r="I35">
            <v>6.1763938076687719</v>
          </cell>
          <cell r="J35">
            <v>5.3726272844237402</v>
          </cell>
          <cell r="L35">
            <v>5.5763229588096568</v>
          </cell>
        </row>
        <row r="36">
          <cell r="C36">
            <v>8.0168605316299963</v>
          </cell>
          <cell r="E36">
            <v>9.0687169288817735</v>
          </cell>
          <cell r="G36">
            <v>6.7496103216064895</v>
          </cell>
          <cell r="I36">
            <v>8.2624279469865396</v>
          </cell>
          <cell r="J36">
            <v>6.4015263476403472</v>
          </cell>
          <cell r="L36">
            <v>9.0760901533437508</v>
          </cell>
        </row>
        <row r="37">
          <cell r="C37">
            <v>8.6504048693308651</v>
          </cell>
          <cell r="D37">
            <v>13.021473766966892</v>
          </cell>
          <cell r="E37">
            <v>9.3678677534839476</v>
          </cell>
          <cell r="F37">
            <v>7.0245023400190192</v>
          </cell>
          <cell r="G37">
            <v>7.8017803042291041</v>
          </cell>
          <cell r="I37">
            <v>8.3735847771312599</v>
          </cell>
          <cell r="J37">
            <v>7.2198942814975622</v>
          </cell>
          <cell r="L37">
            <v>9.8222568245232509</v>
          </cell>
        </row>
        <row r="38">
          <cell r="C38">
            <v>7.9165450677224403</v>
          </cell>
          <cell r="D38">
            <v>14.777159266834845</v>
          </cell>
          <cell r="E38">
            <v>9.1505225931557046</v>
          </cell>
          <cell r="G38">
            <v>6.948918426039663</v>
          </cell>
          <cell r="I38">
            <v>8.619380896286442</v>
          </cell>
          <cell r="J38">
            <v>6.482002686252506</v>
          </cell>
          <cell r="L38">
            <v>9.9665400832076259</v>
          </cell>
        </row>
        <row r="39">
          <cell r="C39">
            <v>5.3772910805831122</v>
          </cell>
          <cell r="E39">
            <v>5.4270769563677543</v>
          </cell>
          <cell r="G39">
            <v>5.7541206711401696</v>
          </cell>
          <cell r="I39">
            <v>5.4654135957236543</v>
          </cell>
          <cell r="J39">
            <v>5.2093859597459975</v>
          </cell>
          <cell r="L39">
            <v>5.5765465113769386</v>
          </cell>
        </row>
        <row r="40">
          <cell r="C40">
            <v>5.933849330216308</v>
          </cell>
          <cell r="E40">
            <v>5.5279245021924925</v>
          </cell>
          <cell r="G40">
            <v>7.546585456356639</v>
          </cell>
          <cell r="J40">
            <v>6.7244532866317952</v>
          </cell>
          <cell r="L40">
            <v>5.5635365621930148</v>
          </cell>
        </row>
        <row r="41">
          <cell r="C41">
            <v>7.9368445947769564</v>
          </cell>
          <cell r="E41">
            <v>9.0002581337508456</v>
          </cell>
          <cell r="G41">
            <v>6.6877403903419115</v>
          </cell>
          <cell r="I41">
            <v>7.0734111738269076</v>
          </cell>
          <cell r="J41">
            <v>6.4015263476403472</v>
          </cell>
          <cell r="L41">
            <v>9.0760901533437508</v>
          </cell>
        </row>
        <row r="42">
          <cell r="C42">
            <v>10.068903070208343</v>
          </cell>
          <cell r="D42">
            <v>13.266234340294451</v>
          </cell>
          <cell r="E42">
            <v>13.28965985588332</v>
          </cell>
          <cell r="G42">
            <v>4</v>
          </cell>
          <cell r="L42">
            <v>13.278935504691422</v>
          </cell>
        </row>
        <row r="43">
          <cell r="C43">
            <v>5.6778924381648466</v>
          </cell>
          <cell r="D43">
            <v>8.5997111842854039</v>
          </cell>
          <cell r="E43">
            <v>7.3157328249901683</v>
          </cell>
          <cell r="G43">
            <v>3.4198089273814869</v>
          </cell>
          <cell r="I43">
            <v>5.3295930249593662</v>
          </cell>
          <cell r="J43">
            <v>3.7064861912909093</v>
          </cell>
          <cell r="L43">
            <v>7.9542395905402872</v>
          </cell>
        </row>
        <row r="44">
          <cell r="C44">
            <v>7.0587995608406402</v>
          </cell>
          <cell r="D44">
            <v>8</v>
          </cell>
          <cell r="E44">
            <v>7.0872931050167676</v>
          </cell>
          <cell r="G44">
            <v>7.0317897858825651</v>
          </cell>
          <cell r="I44">
            <v>7.4455305650842689</v>
          </cell>
          <cell r="J44">
            <v>6.4667235716391618</v>
          </cell>
          <cell r="L44">
            <v>7.1695125552417416</v>
          </cell>
        </row>
        <row r="45">
          <cell r="C45">
            <v>8.1309474059431608</v>
          </cell>
          <cell r="E45">
            <v>9.4194352693568462</v>
          </cell>
          <cell r="G45">
            <v>7.355024645964602</v>
          </cell>
          <cell r="I45">
            <v>7.0780805007903052</v>
          </cell>
          <cell r="J45">
            <v>7.9387674330542328</v>
          </cell>
          <cell r="L45">
            <v>9.5722410585595732</v>
          </cell>
        </row>
        <row r="46">
          <cell r="C46">
            <v>7.7645965518629598</v>
          </cell>
          <cell r="D46">
            <v>13.666801069550667</v>
          </cell>
          <cell r="E46">
            <v>8.0603373101620104</v>
          </cell>
          <cell r="G46">
            <v>7.8502645253163639</v>
          </cell>
          <cell r="I46">
            <v>10.913498501829503</v>
          </cell>
          <cell r="J46">
            <v>7.1316038499284673</v>
          </cell>
          <cell r="L46">
            <v>8.5227466411035184</v>
          </cell>
        </row>
        <row r="47">
          <cell r="C47">
            <v>8.4135059483302168</v>
          </cell>
          <cell r="E47">
            <v>9.2420677658298089</v>
          </cell>
          <cell r="G47">
            <v>7.8781391232235736</v>
          </cell>
          <cell r="I47">
            <v>7.531721536254703</v>
          </cell>
          <cell r="J47">
            <v>6.51342435668339</v>
          </cell>
          <cell r="L47">
            <v>9.3595336517974559</v>
          </cell>
        </row>
        <row r="48">
          <cell r="C48">
            <v>12.459770245920156</v>
          </cell>
          <cell r="E48">
            <v>12.312744026485612</v>
          </cell>
          <cell r="G48">
            <v>14.351076878136181</v>
          </cell>
          <cell r="L48">
            <v>12.312744026485612</v>
          </cell>
        </row>
        <row r="49">
          <cell r="C49">
            <v>13.931026326947459</v>
          </cell>
          <cell r="D49">
            <v>13.195472358035209</v>
          </cell>
          <cell r="E49">
            <v>13.870705811393805</v>
          </cell>
          <cell r="G49">
            <v>16</v>
          </cell>
          <cell r="L49">
            <v>13.840172761478446</v>
          </cell>
        </row>
        <row r="50">
          <cell r="C50">
            <v>8.5794391264975243</v>
          </cell>
          <cell r="E50">
            <v>11.548558586622796</v>
          </cell>
          <cell r="G50">
            <v>17.26017358226246</v>
          </cell>
          <cell r="I50">
            <v>9</v>
          </cell>
          <cell r="J50">
            <v>4.0873445353615194</v>
          </cell>
          <cell r="L50">
            <v>11.548558586622796</v>
          </cell>
        </row>
        <row r="51">
          <cell r="C51">
            <v>15.303142586534463</v>
          </cell>
          <cell r="E51">
            <v>13.357723576248651</v>
          </cell>
          <cell r="G51">
            <v>15.558382912290815</v>
          </cell>
          <cell r="I51">
            <v>9</v>
          </cell>
          <cell r="J51">
            <v>14.443086750751748</v>
          </cell>
          <cell r="L51">
            <v>13.357723576248651</v>
          </cell>
        </row>
        <row r="52">
          <cell r="C52">
            <v>8.8883254515921202</v>
          </cell>
          <cell r="D52">
            <v>10</v>
          </cell>
          <cell r="E52">
            <v>9.2075539642685147</v>
          </cell>
          <cell r="G52">
            <v>10.77300942355618</v>
          </cell>
          <cell r="I52">
            <v>6.9838417010199336</v>
          </cell>
          <cell r="J52">
            <v>6.9994190109316632</v>
          </cell>
          <cell r="L52">
            <v>9.0563356267331798</v>
          </cell>
        </row>
        <row r="53">
          <cell r="C53">
            <v>10.435356185185215</v>
          </cell>
          <cell r="D53">
            <v>11.01898624742185</v>
          </cell>
          <cell r="L53">
            <v>11.022336826102643</v>
          </cell>
        </row>
        <row r="54">
          <cell r="C54">
            <v>14.779693688732758</v>
          </cell>
          <cell r="D54">
            <v>15.326884515109347</v>
          </cell>
          <cell r="E54">
            <v>14.249041532728718</v>
          </cell>
          <cell r="G54">
            <v>16.128921367247912</v>
          </cell>
          <cell r="L54">
            <v>15.083964261841755</v>
          </cell>
        </row>
        <row r="55">
          <cell r="C55">
            <v>10.700971166632486</v>
          </cell>
          <cell r="D55">
            <v>12.655161708906183</v>
          </cell>
          <cell r="E55">
            <v>11.717672850016099</v>
          </cell>
          <cell r="G55">
            <v>12.056087615588847</v>
          </cell>
          <cell r="J55">
            <v>10.387179771943376</v>
          </cell>
          <cell r="L55">
            <v>12.220769600528451</v>
          </cell>
        </row>
        <row r="56">
          <cell r="C56">
            <v>10.328155207188811</v>
          </cell>
          <cell r="E56">
            <v>11.015149408522991</v>
          </cell>
          <cell r="G56">
            <v>10.478120114253276</v>
          </cell>
          <cell r="I56">
            <v>6.83949507072884</v>
          </cell>
          <cell r="J56">
            <v>9.8188140045464198</v>
          </cell>
          <cell r="L56">
            <v>11.015149408522991</v>
          </cell>
        </row>
        <row r="57">
          <cell r="C57">
            <v>7.4505034422879222</v>
          </cell>
          <cell r="E57">
            <v>8.7849100839810497</v>
          </cell>
          <cell r="F57">
            <v>9.0615982025695736</v>
          </cell>
          <cell r="G57">
            <v>7.3893089180138025</v>
          </cell>
          <cell r="I57">
            <v>5.0660064473093245</v>
          </cell>
          <cell r="J57">
            <v>5.5969344297197958</v>
          </cell>
          <cell r="L57">
            <v>8.8034909369287675</v>
          </cell>
        </row>
        <row r="58">
          <cell r="C58">
            <v>6.9497202936184639</v>
          </cell>
          <cell r="E58">
            <v>8.0400301454230974</v>
          </cell>
          <cell r="F58">
            <v>6.9267568346945003</v>
          </cell>
          <cell r="G58">
            <v>8.5</v>
          </cell>
          <cell r="I58">
            <v>11.026380829833474</v>
          </cell>
          <cell r="J58">
            <v>3.9875102896135144</v>
          </cell>
          <cell r="L58">
            <v>7.1220843590463474</v>
          </cell>
        </row>
        <row r="59">
          <cell r="C59">
            <v>12.56316587962557</v>
          </cell>
          <cell r="E59">
            <v>12.641069767532628</v>
          </cell>
          <cell r="L59">
            <v>12.641069767532628</v>
          </cell>
        </row>
        <row r="62">
          <cell r="C62">
            <v>7.6941534697322238</v>
          </cell>
          <cell r="D62">
            <v>14.777159266834845</v>
          </cell>
          <cell r="E62">
            <v>8.9733873733977703</v>
          </cell>
          <cell r="G62">
            <v>6.8192618283098199</v>
          </cell>
          <cell r="I62">
            <v>6.7834658735463984</v>
          </cell>
          <cell r="J62">
            <v>6.3220157896985656</v>
          </cell>
          <cell r="L62">
            <v>9.9665400832076259</v>
          </cell>
        </row>
        <row r="63">
          <cell r="C63">
            <v>12.295310915165057</v>
          </cell>
          <cell r="D63">
            <v>15.124748826502213</v>
          </cell>
          <cell r="E63">
            <v>13.986272417396821</v>
          </cell>
          <cell r="G63">
            <v>10.404078814272713</v>
          </cell>
          <cell r="J63">
            <v>11.271043803147267</v>
          </cell>
          <cell r="L63">
            <v>14.235271275826058</v>
          </cell>
        </row>
        <row r="64">
          <cell r="C64">
            <v>15.750289675362733</v>
          </cell>
          <cell r="D64">
            <v>16.300333610542726</v>
          </cell>
          <cell r="E64">
            <v>15.15882608619609</v>
          </cell>
          <cell r="G64">
            <v>16.295792102690037</v>
          </cell>
          <cell r="J64">
            <v>15.168279440017447</v>
          </cell>
          <cell r="L64">
            <v>15.814509791196706</v>
          </cell>
        </row>
        <row r="65">
          <cell r="C65">
            <v>11.339113967024637</v>
          </cell>
          <cell r="D65">
            <v>12.636679998092465</v>
          </cell>
          <cell r="E65">
            <v>12.154235610135524</v>
          </cell>
          <cell r="G65">
            <v>9.3706509330252601</v>
          </cell>
          <cell r="I65">
            <v>7.4002327297376178</v>
          </cell>
          <cell r="J65">
            <v>8.1142736817289212</v>
          </cell>
          <cell r="L65">
            <v>12.345318554116046</v>
          </cell>
        </row>
        <row r="66">
          <cell r="C66">
            <v>11.606533516179706</v>
          </cell>
          <cell r="D66">
            <v>12.826575719661745</v>
          </cell>
          <cell r="E66">
            <v>11.470535105454932</v>
          </cell>
          <cell r="G66">
            <v>11.757302569252936</v>
          </cell>
          <cell r="I66">
            <v>11.103335088433788</v>
          </cell>
          <cell r="J66">
            <v>9</v>
          </cell>
          <cell r="L66">
            <v>11.741802475093875</v>
          </cell>
        </row>
        <row r="67">
          <cell r="C67">
            <v>7.8714189634725491</v>
          </cell>
          <cell r="D67">
            <v>9.1447172995953743</v>
          </cell>
          <cell r="E67">
            <v>8.9222737908915484</v>
          </cell>
          <cell r="F67">
            <v>7.5361618826070895</v>
          </cell>
          <cell r="G67">
            <v>7.4383384892234714</v>
          </cell>
          <cell r="I67">
            <v>6.9269247257782807</v>
          </cell>
          <cell r="J67">
            <v>7.6373936761703751</v>
          </cell>
          <cell r="L67">
            <v>8.9047840478860554</v>
          </cell>
        </row>
        <row r="68">
          <cell r="C68">
            <v>5.5909980990169794</v>
          </cell>
          <cell r="E68">
            <v>6.1856499064998607</v>
          </cell>
          <cell r="G68">
            <v>5.7396426069409054</v>
          </cell>
          <cell r="I68">
            <v>5.70718566950978</v>
          </cell>
          <cell r="J68">
            <v>4.8235294117647047</v>
          </cell>
          <cell r="L68">
            <v>6.3123753684341422</v>
          </cell>
        </row>
        <row r="69">
          <cell r="C69">
            <v>7.3906568379697841</v>
          </cell>
          <cell r="D69">
            <v>7.0817576956848844</v>
          </cell>
          <cell r="E69">
            <v>7.9616561873637517</v>
          </cell>
          <cell r="G69">
            <v>6.9280847200886102</v>
          </cell>
          <cell r="I69">
            <v>7.3027919393031535</v>
          </cell>
          <cell r="J69">
            <v>6.8434683060502826</v>
          </cell>
          <cell r="L69">
            <v>7.9984998907625915</v>
          </cell>
        </row>
        <row r="70">
          <cell r="C70">
            <v>8.0009283762464083</v>
          </cell>
          <cell r="D70">
            <v>7.7726639512072344</v>
          </cell>
          <cell r="E70">
            <v>8.3751505903758989</v>
          </cell>
          <cell r="G70">
            <v>7.4163838895660641</v>
          </cell>
          <cell r="I70">
            <v>6.5386606405541592</v>
          </cell>
          <cell r="J70">
            <v>7.3093596320826055</v>
          </cell>
          <cell r="L70">
            <v>8.386234689200208</v>
          </cell>
        </row>
        <row r="71">
          <cell r="C71">
            <v>6.0416063077787046</v>
          </cell>
          <cell r="D71">
            <v>9.3508018201724283</v>
          </cell>
          <cell r="E71">
            <v>6.2042498485816653</v>
          </cell>
          <cell r="F71">
            <v>6.7213286363144737</v>
          </cell>
          <cell r="G71">
            <v>5.9245719469389639</v>
          </cell>
          <cell r="I71">
            <v>6.1561583395597728</v>
          </cell>
          <cell r="J71">
            <v>5.5419327207849909</v>
          </cell>
          <cell r="L71">
            <v>6.5716478293853733</v>
          </cell>
        </row>
        <row r="72">
          <cell r="C72">
            <v>11.337144988343233</v>
          </cell>
          <cell r="D72">
            <v>9.8579881140974646</v>
          </cell>
          <cell r="L72">
            <v>9.8284863133844897</v>
          </cell>
        </row>
      </sheetData>
      <sheetData sheetId="6">
        <row r="7">
          <cell r="C7">
            <v>4071227.2451356598</v>
          </cell>
        </row>
      </sheetData>
      <sheetData sheetId="7">
        <row r="7">
          <cell r="F7">
            <v>348857.70153523789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4">
          <cell r="A44" t="str">
            <v>Fuente: Instituto Nacional de Estadística (INE). LXXIII Encuesta Permanente de Hogares de Propósitos Múltiples, Otubre 2021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6"/>
  <sheetViews>
    <sheetView tabSelected="1" workbookViewId="0">
      <selection activeCell="B17" sqref="B17"/>
    </sheetView>
  </sheetViews>
  <sheetFormatPr baseColWidth="10" defaultRowHeight="11.25" x14ac:dyDescent="0.2"/>
  <cols>
    <col min="1" max="1" width="17.66406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6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P38"/>
  <sheetViews>
    <sheetView workbookViewId="0">
      <selection activeCell="R14" sqref="R14"/>
    </sheetView>
  </sheetViews>
  <sheetFormatPr baseColWidth="10" defaultColWidth="12" defaultRowHeight="11.25" x14ac:dyDescent="0.2"/>
  <cols>
    <col min="1" max="1" width="24.1640625" style="19" customWidth="1"/>
    <col min="2" max="2" width="10.5" style="19" bestFit="1" customWidth="1"/>
    <col min="3" max="3" width="7" style="37" bestFit="1" customWidth="1"/>
    <col min="4" max="4" width="12.1640625" style="19" bestFit="1" customWidth="1"/>
    <col min="5" max="5" width="8.5" style="37" bestFit="1" customWidth="1"/>
    <col min="6" max="6" width="10.5" style="19" bestFit="1" customWidth="1"/>
    <col min="7" max="7" width="7.1640625" style="37" bestFit="1" customWidth="1"/>
    <col min="8" max="8" width="13.5" style="19" bestFit="1" customWidth="1"/>
    <col min="9" max="9" width="7" style="37" bestFit="1" customWidth="1"/>
    <col min="10" max="10" width="10.5" style="19" bestFit="1" customWidth="1"/>
    <col min="11" max="11" width="6.6640625" style="37" customWidth="1"/>
    <col min="12" max="12" width="10.5" style="19" bestFit="1" customWidth="1"/>
    <col min="13" max="13" width="7" style="37" customWidth="1"/>
    <col min="14" max="14" width="7.33203125" style="19" bestFit="1" customWidth="1"/>
    <col min="15" max="15" width="13.1640625" style="19" customWidth="1"/>
    <col min="16" max="16" width="8.1640625" style="19" bestFit="1" customWidth="1"/>
    <col min="17" max="16384" width="12" style="19"/>
  </cols>
  <sheetData>
    <row r="1" spans="1:16" x14ac:dyDescent="0.2">
      <c r="A1" s="208" t="s">
        <v>133</v>
      </c>
      <c r="B1" s="208"/>
      <c r="C1" s="208"/>
      <c r="D1" s="208"/>
      <c r="E1" s="208"/>
      <c r="F1" s="208"/>
      <c r="G1" s="208"/>
      <c r="H1" s="208"/>
      <c r="I1" s="208"/>
      <c r="J1" s="208"/>
      <c r="K1" s="209"/>
      <c r="L1" s="208"/>
      <c r="M1" s="209"/>
      <c r="N1" s="208"/>
      <c r="O1" s="208"/>
      <c r="P1" s="208"/>
    </row>
    <row r="2" spans="1:16" x14ac:dyDescent="0.2">
      <c r="A2" s="208" t="s">
        <v>134</v>
      </c>
      <c r="B2" s="208"/>
      <c r="C2" s="208"/>
      <c r="D2" s="208"/>
      <c r="E2" s="208"/>
      <c r="F2" s="208"/>
      <c r="G2" s="208"/>
      <c r="H2" s="208"/>
      <c r="I2" s="208"/>
      <c r="J2" s="208"/>
      <c r="K2" s="209"/>
      <c r="L2" s="208"/>
      <c r="M2" s="209"/>
      <c r="N2" s="208"/>
      <c r="O2" s="208"/>
      <c r="P2" s="208"/>
    </row>
    <row r="3" spans="1:16" x14ac:dyDescent="0.2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1"/>
      <c r="L3" s="130"/>
      <c r="M3" s="131"/>
      <c r="N3" s="130"/>
      <c r="O3" s="130"/>
      <c r="P3" s="130"/>
    </row>
    <row r="4" spans="1:16" ht="13.5" x14ac:dyDescent="0.35">
      <c r="A4" s="204" t="s">
        <v>31</v>
      </c>
      <c r="B4" s="206" t="s">
        <v>143</v>
      </c>
      <c r="C4" s="206"/>
      <c r="D4" s="206"/>
      <c r="E4" s="206"/>
      <c r="F4" s="206"/>
      <c r="G4" s="206"/>
      <c r="H4" s="206" t="s">
        <v>132</v>
      </c>
      <c r="I4" s="206"/>
      <c r="J4" s="206"/>
      <c r="K4" s="207"/>
      <c r="L4" s="206"/>
      <c r="M4" s="207"/>
      <c r="N4" s="206" t="s">
        <v>80</v>
      </c>
      <c r="O4" s="206"/>
      <c r="P4" s="206"/>
    </row>
    <row r="5" spans="1:16" x14ac:dyDescent="0.2">
      <c r="A5" s="205"/>
      <c r="B5" s="73" t="s">
        <v>0</v>
      </c>
      <c r="C5" s="74" t="s">
        <v>71</v>
      </c>
      <c r="D5" s="73" t="s">
        <v>2</v>
      </c>
      <c r="E5" s="74" t="s">
        <v>71</v>
      </c>
      <c r="F5" s="73" t="s">
        <v>3</v>
      </c>
      <c r="G5" s="74" t="s">
        <v>71</v>
      </c>
      <c r="H5" s="73" t="s">
        <v>0</v>
      </c>
      <c r="I5" s="74" t="s">
        <v>71</v>
      </c>
      <c r="J5" s="73" t="s">
        <v>2</v>
      </c>
      <c r="K5" s="74" t="s">
        <v>71</v>
      </c>
      <c r="L5" s="73" t="s">
        <v>3</v>
      </c>
      <c r="M5" s="74" t="s">
        <v>71</v>
      </c>
      <c r="N5" s="73" t="s">
        <v>0</v>
      </c>
      <c r="O5" s="73" t="s">
        <v>2</v>
      </c>
      <c r="P5" s="73" t="s">
        <v>3</v>
      </c>
    </row>
    <row r="6" spans="1:16" x14ac:dyDescent="0.2">
      <c r="A6" s="50"/>
      <c r="B6" s="75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1:16" x14ac:dyDescent="0.2">
      <c r="A7" s="136" t="s">
        <v>86</v>
      </c>
      <c r="B7" s="177">
        <f>B10+B14</f>
        <v>6704669.6050355323</v>
      </c>
      <c r="C7" s="20">
        <f>SUM(E7,G7)</f>
        <v>100.00000000000493</v>
      </c>
      <c r="D7" s="177">
        <f>D10+D14</f>
        <v>3144545.7620128086</v>
      </c>
      <c r="E7" s="20">
        <f>IF(ISNUMBER(D7/$B$7*100),D7/$B$7*100,0)</f>
        <v>46.900831021577886</v>
      </c>
      <c r="F7" s="177">
        <f>F10+F14</f>
        <v>3560123.8430230543</v>
      </c>
      <c r="G7" s="20">
        <f>IF(ISNUMBER(F7/$B$7*100),F7/$B$7*100,0)</f>
        <v>53.099168978427045</v>
      </c>
      <c r="H7" s="177">
        <f>H10+H14</f>
        <v>4071227.2451356128</v>
      </c>
      <c r="I7" s="20">
        <f>SUM(K7,M7)</f>
        <v>100.00000000000284</v>
      </c>
      <c r="J7" s="177">
        <f>J10+J14</f>
        <v>2337252.7171060569</v>
      </c>
      <c r="K7" s="20">
        <f>IF(ISNUMBER(J7/$H$7*100),J7/$H$7*100,0)</f>
        <v>57.409045881647977</v>
      </c>
      <c r="L7" s="177">
        <f>L10+L14</f>
        <v>1733974.5280296712</v>
      </c>
      <c r="M7" s="20">
        <f>IF(ISNUMBER(L7/$H$7*100),L7/$H$7*100,0)</f>
        <v>42.590954118354858</v>
      </c>
      <c r="N7" s="20">
        <f>IF(ISNUMBER(H7/B7*100),H7/B7*100,0)</f>
        <v>60.72226500285597</v>
      </c>
      <c r="O7" s="20">
        <f>IF(ISNUMBER(J7/D7*100),J7/D7*100,0)</f>
        <v>74.327196803457952</v>
      </c>
      <c r="P7" s="20">
        <f>IF(ISNUMBER(L7/F7*100),L7/F7*100,0)</f>
        <v>48.705455329252786</v>
      </c>
    </row>
    <row r="8" spans="1:16" x14ac:dyDescent="0.2">
      <c r="A8" s="137"/>
      <c r="C8" s="20"/>
      <c r="E8" s="20"/>
      <c r="G8" s="20"/>
      <c r="I8" s="20"/>
      <c r="K8" s="20"/>
      <c r="M8" s="20"/>
      <c r="N8" s="20"/>
      <c r="O8" s="20"/>
      <c r="P8" s="20"/>
    </row>
    <row r="9" spans="1:16" x14ac:dyDescent="0.2">
      <c r="A9" s="136" t="s">
        <v>34</v>
      </c>
      <c r="B9" s="177"/>
      <c r="C9" s="20"/>
      <c r="D9" s="177"/>
      <c r="E9" s="20"/>
      <c r="F9" s="177"/>
      <c r="G9" s="20"/>
      <c r="H9" s="177"/>
      <c r="I9" s="20"/>
      <c r="J9" s="177"/>
      <c r="K9" s="20"/>
      <c r="L9" s="177"/>
      <c r="M9" s="20"/>
      <c r="N9" s="20"/>
      <c r="O9" s="20"/>
      <c r="P9" s="20"/>
    </row>
    <row r="10" spans="1:16" x14ac:dyDescent="0.2">
      <c r="A10" s="138" t="s">
        <v>55</v>
      </c>
      <c r="B10" s="60">
        <f>SUM(B11:B13)</f>
        <v>3843562.5875716945</v>
      </c>
      <c r="C10" s="76">
        <f t="shared" ref="C10:C14" si="0">IF(ISNUMBER(B10/B$7*100),B10/B$7*100,0)</f>
        <v>57.326651632244378</v>
      </c>
      <c r="D10" s="60">
        <f>SUM(D11:D13)</f>
        <v>1763743.3036875753</v>
      </c>
      <c r="E10" s="76">
        <f t="shared" ref="E10:E14" si="1">IF(ISNUMBER(D10/D$7*100),D10/D$7*100,0)</f>
        <v>56.088969192123052</v>
      </c>
      <c r="F10" s="60">
        <f>SUM(F11:F13)</f>
        <v>2079819.2838841751</v>
      </c>
      <c r="G10" s="76">
        <f t="shared" ref="G10:G14" si="2">IF(ISNUMBER(F10/F$7*100),F10/F$7*100,0)</f>
        <v>58.419857723772637</v>
      </c>
      <c r="H10" s="60">
        <f>SUM(H11:H13)</f>
        <v>2509128.5861753467</v>
      </c>
      <c r="I10" s="76">
        <f t="shared" ref="I10:I14" si="3">IF(ISNUMBER(H10/H$7*100),H10/H$7*100,0)</f>
        <v>61.630767213333669</v>
      </c>
      <c r="J10" s="60">
        <f>SUM(J11:J13)</f>
        <v>1330004.755903251</v>
      </c>
      <c r="K10" s="76">
        <f t="shared" ref="K10:K14" si="4">IF(ISNUMBER(J10/J$7*100),J10/J$7*100,0)</f>
        <v>56.904619092711471</v>
      </c>
      <c r="L10" s="60">
        <f>SUM(L11:L13)</f>
        <v>1179123.8302720836</v>
      </c>
      <c r="M10" s="76">
        <f t="shared" ref="M10:M14" si="5">IF(ISNUMBER(L10/L$7*100),L10/L$7*100,0)</f>
        <v>68.001219810992922</v>
      </c>
      <c r="N10" s="89">
        <f t="shared" ref="N10:N14" si="6">IF(ISNUMBER(H10/B10*100),H10/B10*100,0)</f>
        <v>65.281325046942356</v>
      </c>
      <c r="O10" s="89">
        <f t="shared" ref="O10:O14" si="7">IF(ISNUMBER(J10/D10*100),J10/D10*100,0)</f>
        <v>75.408068346596792</v>
      </c>
      <c r="P10" s="89">
        <f t="shared" ref="P10:P14" si="8">IF(ISNUMBER(L10/F10*100),L10/F10*100,0)</f>
        <v>56.693571379432839</v>
      </c>
    </row>
    <row r="11" spans="1:16" x14ac:dyDescent="0.2">
      <c r="A11" s="139" t="s">
        <v>42</v>
      </c>
      <c r="B11" s="60">
        <f>[1]CUADRO1!B6</f>
        <v>849925.33587598184</v>
      </c>
      <c r="C11" s="76">
        <f t="shared" si="0"/>
        <v>12.676617729793078</v>
      </c>
      <c r="D11" s="60">
        <f>[1]CUADRO1!D6</f>
        <v>395916.57425506791</v>
      </c>
      <c r="E11" s="76">
        <f t="shared" si="1"/>
        <v>12.59058077760788</v>
      </c>
      <c r="F11" s="60">
        <f>[1]CUADRO1!F6</f>
        <v>454008.76162098086</v>
      </c>
      <c r="G11" s="76">
        <f t="shared" si="2"/>
        <v>12.752611471949876</v>
      </c>
      <c r="H11" s="60">
        <f>[1]CUADRO1!H6</f>
        <v>547165.60262216954</v>
      </c>
      <c r="I11" s="76">
        <f t="shared" si="3"/>
        <v>13.439819731898641</v>
      </c>
      <c r="J11" s="60">
        <f>[1]CUADRO1!J6</f>
        <v>286012.4359952326</v>
      </c>
      <c r="K11" s="76">
        <f t="shared" si="4"/>
        <v>12.237120697387311</v>
      </c>
      <c r="L11" s="60">
        <f>[1]CUADRO1!L6</f>
        <v>261153.16662693652</v>
      </c>
      <c r="M11" s="76">
        <f t="shared" si="5"/>
        <v>15.060957494207653</v>
      </c>
      <c r="N11" s="89">
        <f t="shared" si="6"/>
        <v>64.378078817738654</v>
      </c>
      <c r="O11" s="89">
        <f t="shared" si="7"/>
        <v>72.240581625908405</v>
      </c>
      <c r="P11" s="89">
        <f t="shared" si="8"/>
        <v>57.521613832852516</v>
      </c>
    </row>
    <row r="12" spans="1:16" x14ac:dyDescent="0.2">
      <c r="A12" s="139" t="s">
        <v>43</v>
      </c>
      <c r="B12" s="60">
        <f>[1]CUADRO1!B7</f>
        <v>473710.36482694012</v>
      </c>
      <c r="C12" s="76">
        <f t="shared" si="0"/>
        <v>7.0653796940442923</v>
      </c>
      <c r="D12" s="60">
        <f>[1]CUADRO1!D7</f>
        <v>206496.84050514441</v>
      </c>
      <c r="E12" s="76">
        <f t="shared" si="1"/>
        <v>6.5668257399748189</v>
      </c>
      <c r="F12" s="60">
        <f>[1]CUADRO1!F7</f>
        <v>267213.52432179538</v>
      </c>
      <c r="G12" s="76">
        <f t="shared" si="2"/>
        <v>7.5057367693954395</v>
      </c>
      <c r="H12" s="60">
        <f>[1]CUADRO1!H7</f>
        <v>320415.76707202918</v>
      </c>
      <c r="I12" s="76">
        <f t="shared" si="3"/>
        <v>7.8702501181890208</v>
      </c>
      <c r="J12" s="60">
        <f>[1]CUADRO1!J7</f>
        <v>161109.61646398451</v>
      </c>
      <c r="K12" s="76">
        <f t="shared" si="4"/>
        <v>6.893119228607314</v>
      </c>
      <c r="L12" s="60">
        <f>[1]CUADRO1!L7</f>
        <v>159306.15060804438</v>
      </c>
      <c r="M12" s="76">
        <f t="shared" si="5"/>
        <v>9.1873408768619687</v>
      </c>
      <c r="N12" s="89">
        <f t="shared" si="6"/>
        <v>67.639593908629408</v>
      </c>
      <c r="O12" s="89">
        <f t="shared" si="7"/>
        <v>78.02037845705965</v>
      </c>
      <c r="P12" s="89">
        <f t="shared" si="8"/>
        <v>59.617547806524144</v>
      </c>
    </row>
    <row r="13" spans="1:16" x14ac:dyDescent="0.2">
      <c r="A13" s="139" t="s">
        <v>76</v>
      </c>
      <c r="B13" s="60">
        <f>[1]CUADRO1!B8</f>
        <v>2519926.8868687726</v>
      </c>
      <c r="C13" s="76">
        <f t="shared" si="0"/>
        <v>37.584654208407002</v>
      </c>
      <c r="D13" s="60">
        <f>[1]CUADRO1!D8</f>
        <v>1161329.8889273629</v>
      </c>
      <c r="E13" s="76">
        <f t="shared" si="1"/>
        <v>36.931562674540352</v>
      </c>
      <c r="F13" s="60">
        <f>[1]CUADRO1!F8</f>
        <v>1358596.9979413988</v>
      </c>
      <c r="G13" s="76">
        <f t="shared" si="2"/>
        <v>38.16150948242732</v>
      </c>
      <c r="H13" s="60">
        <f>[1]CUADRO1!H8</f>
        <v>1641547.2164811478</v>
      </c>
      <c r="I13" s="76">
        <f t="shared" si="3"/>
        <v>40.320697363245998</v>
      </c>
      <c r="J13" s="60">
        <f>[1]CUADRO1!J8</f>
        <v>882882.70344403386</v>
      </c>
      <c r="K13" s="76">
        <f t="shared" si="4"/>
        <v>37.774379166716848</v>
      </c>
      <c r="L13" s="60">
        <f>[1]CUADRO1!L8</f>
        <v>758664.51303710288</v>
      </c>
      <c r="M13" s="76">
        <f t="shared" si="5"/>
        <v>43.752921439923306</v>
      </c>
      <c r="N13" s="89">
        <f t="shared" si="6"/>
        <v>65.142652552150523</v>
      </c>
      <c r="O13" s="89">
        <f t="shared" si="7"/>
        <v>76.023420378811508</v>
      </c>
      <c r="P13" s="89">
        <f t="shared" si="8"/>
        <v>55.841762802851925</v>
      </c>
    </row>
    <row r="14" spans="1:16" x14ac:dyDescent="0.2">
      <c r="A14" s="138" t="s">
        <v>44</v>
      </c>
      <c r="B14" s="60">
        <f>[1]CUADRO1!B9</f>
        <v>2861107.0174638382</v>
      </c>
      <c r="C14" s="76">
        <f t="shared" si="0"/>
        <v>42.673348367755629</v>
      </c>
      <c r="D14" s="60">
        <f>[1]CUADRO1!D9</f>
        <v>1380802.4583252335</v>
      </c>
      <c r="E14" s="76">
        <f t="shared" si="1"/>
        <v>43.911030807876955</v>
      </c>
      <c r="F14" s="60">
        <f>[1]CUADRO1!F9</f>
        <v>1480304.5591388794</v>
      </c>
      <c r="G14" s="76">
        <f t="shared" si="2"/>
        <v>41.580142276227363</v>
      </c>
      <c r="H14" s="60">
        <f>[1]CUADRO1!H9</f>
        <v>1562098.6589602663</v>
      </c>
      <c r="I14" s="76">
        <f t="shared" si="3"/>
        <v>38.369232786666338</v>
      </c>
      <c r="J14" s="60">
        <f>[1]CUADRO1!J9</f>
        <v>1007247.9612028057</v>
      </c>
      <c r="K14" s="76">
        <f t="shared" si="4"/>
        <v>43.095380907288515</v>
      </c>
      <c r="L14" s="60">
        <f>[1]CUADRO1!L9</f>
        <v>554850.69775758754</v>
      </c>
      <c r="M14" s="76">
        <f t="shared" si="5"/>
        <v>31.998780189007086</v>
      </c>
      <c r="N14" s="89">
        <f t="shared" si="6"/>
        <v>54.597701149429646</v>
      </c>
      <c r="O14" s="89">
        <f t="shared" si="7"/>
        <v>72.946564885500734</v>
      </c>
      <c r="P14" s="89">
        <f t="shared" si="8"/>
        <v>37.48219880376201</v>
      </c>
    </row>
    <row r="15" spans="1:16" x14ac:dyDescent="0.2">
      <c r="A15" s="137"/>
      <c r="B15" s="60"/>
      <c r="C15" s="76"/>
      <c r="D15" s="88"/>
      <c r="E15" s="76"/>
      <c r="F15" s="88"/>
      <c r="G15" s="76"/>
      <c r="H15" s="88"/>
      <c r="I15" s="76"/>
      <c r="J15" s="88"/>
      <c r="K15" s="76"/>
      <c r="L15" s="88"/>
      <c r="M15" s="76"/>
      <c r="N15" s="100"/>
      <c r="O15" s="100"/>
      <c r="P15" s="100"/>
    </row>
    <row r="16" spans="1:16" x14ac:dyDescent="0.2">
      <c r="A16" s="136" t="s">
        <v>12</v>
      </c>
      <c r="B16" s="177"/>
      <c r="C16" s="20"/>
      <c r="D16" s="177"/>
      <c r="E16" s="20"/>
      <c r="F16" s="177"/>
      <c r="G16" s="20"/>
      <c r="H16" s="177"/>
      <c r="I16" s="20"/>
      <c r="J16" s="177"/>
      <c r="K16" s="20"/>
      <c r="L16" s="177"/>
      <c r="M16" s="20"/>
      <c r="N16" s="20"/>
      <c r="O16" s="20"/>
      <c r="P16" s="20"/>
    </row>
    <row r="17" spans="1:16" x14ac:dyDescent="0.2">
      <c r="A17" s="140" t="s">
        <v>35</v>
      </c>
      <c r="B17" s="60">
        <f>[1]CUADRO1!B10</f>
        <v>691145.26120233408</v>
      </c>
      <c r="C17" s="76">
        <f>IF(ISNUMBER(B17/B$7*100),B17/B$7*100,0)</f>
        <v>10.308416401059501</v>
      </c>
      <c r="D17" s="60">
        <f>[1]CUADRO1!D10</f>
        <v>308149.24327499676</v>
      </c>
      <c r="E17" s="76">
        <f t="shared" ref="C17:M21" si="9">IF(ISNUMBER(D17/D$7*100),D17/D$7*100,0)</f>
        <v>9.7994835056161467</v>
      </c>
      <c r="F17" s="60">
        <f>[1]CUADRO1!F10</f>
        <v>382996.01792733395</v>
      </c>
      <c r="G17" s="76">
        <f t="shared" si="9"/>
        <v>10.757940869891637</v>
      </c>
      <c r="H17" s="60">
        <f>[1]CUADRO1!H10</f>
        <v>244908.45470582013</v>
      </c>
      <c r="I17" s="76">
        <f t="shared" si="9"/>
        <v>6.01559284116213</v>
      </c>
      <c r="J17" s="60">
        <f>[1]CUADRO1!J10</f>
        <v>157723.53117340562</v>
      </c>
      <c r="K17" s="76">
        <f t="shared" si="9"/>
        <v>6.7482446386326584</v>
      </c>
      <c r="L17" s="60">
        <f>[1]CUADRO1!L10</f>
        <v>87184.9235324154</v>
      </c>
      <c r="M17" s="76">
        <f t="shared" si="9"/>
        <v>5.0280394621185307</v>
      </c>
      <c r="N17" s="89">
        <f>IF(ISNUMBER(H17/B17*100),H17/B17*100,0)</f>
        <v>35.435163699129049</v>
      </c>
      <c r="O17" s="89">
        <f t="shared" ref="O17:O21" si="10">IF(ISNUMBER(J17/D17*100),J17/D17*100,0)</f>
        <v>51.184137107437543</v>
      </c>
      <c r="P17" s="89">
        <f t="shared" ref="P17:P21" si="11">IF(ISNUMBER(L17/F17*100),L17/F17*100,0)</f>
        <v>22.7639242841833</v>
      </c>
    </row>
    <row r="18" spans="1:16" x14ac:dyDescent="0.2">
      <c r="A18" s="140" t="s">
        <v>36</v>
      </c>
      <c r="B18" s="60">
        <f>[1]CUADRO1!B11</f>
        <v>3393222.5691588013</v>
      </c>
      <c r="C18" s="76">
        <f t="shared" si="9"/>
        <v>50.609840142015749</v>
      </c>
      <c r="D18" s="60">
        <f>[1]CUADRO1!D11</f>
        <v>1639377.1150732266</v>
      </c>
      <c r="E18" s="76">
        <f t="shared" si="9"/>
        <v>52.13398815426585</v>
      </c>
      <c r="F18" s="60">
        <f>[1]CUADRO1!F11</f>
        <v>1753845.4540856031</v>
      </c>
      <c r="G18" s="76">
        <f t="shared" si="9"/>
        <v>49.263607992814585</v>
      </c>
      <c r="H18" s="60">
        <f>[1]CUADRO1!H11</f>
        <v>2001242.4085708086</v>
      </c>
      <c r="I18" s="76">
        <f t="shared" si="9"/>
        <v>49.155752997132126</v>
      </c>
      <c r="J18" s="60">
        <f>[1]CUADRO1!J11</f>
        <v>1242760.0361303738</v>
      </c>
      <c r="K18" s="76">
        <f t="shared" si="9"/>
        <v>53.17182977410917</v>
      </c>
      <c r="L18" s="60">
        <f>[1]CUADRO1!L11</f>
        <v>758482.3724405223</v>
      </c>
      <c r="M18" s="76">
        <f t="shared" si="9"/>
        <v>43.742417214305434</v>
      </c>
      <c r="N18" s="89">
        <f t="shared" ref="N18:N21" si="12">IF(ISNUMBER(H18/B18*100),H18/B18*100,0)</f>
        <v>58.977634616727414</v>
      </c>
      <c r="O18" s="89">
        <f t="shared" si="10"/>
        <v>75.806843020061493</v>
      </c>
      <c r="P18" s="89">
        <f t="shared" si="11"/>
        <v>43.24681919228567</v>
      </c>
    </row>
    <row r="19" spans="1:16" x14ac:dyDescent="0.2">
      <c r="A19" s="140" t="s">
        <v>37</v>
      </c>
      <c r="B19" s="60">
        <f>[1]CUADRO1!B12</f>
        <v>1824216.2502834697</v>
      </c>
      <c r="C19" s="76">
        <f t="shared" si="9"/>
        <v>27.2081453337148</v>
      </c>
      <c r="D19" s="60">
        <f>[1]CUADRO1!D12</f>
        <v>818072.21693752217</v>
      </c>
      <c r="E19" s="76">
        <f t="shared" si="9"/>
        <v>26.015592675422795</v>
      </c>
      <c r="F19" s="60">
        <f>[1]CUADRO1!F12</f>
        <v>1006144.0333459595</v>
      </c>
      <c r="G19" s="76">
        <f t="shared" si="9"/>
        <v>28.261489704009829</v>
      </c>
      <c r="H19" s="60">
        <f>[1]CUADRO1!H12</f>
        <v>1239810.5328690356</v>
      </c>
      <c r="I19" s="76">
        <f t="shared" si="9"/>
        <v>30.452992628952046</v>
      </c>
      <c r="J19" s="60">
        <f>[1]CUADRO1!J12</f>
        <v>643971.95172352297</v>
      </c>
      <c r="K19" s="76">
        <f t="shared" si="9"/>
        <v>27.552516979031566</v>
      </c>
      <c r="L19" s="60">
        <f>[1]CUADRO1!L12</f>
        <v>595838.58114552696</v>
      </c>
      <c r="M19" s="76">
        <f t="shared" si="9"/>
        <v>34.36259134801611</v>
      </c>
      <c r="N19" s="89">
        <f t="shared" si="12"/>
        <v>67.964010992467493</v>
      </c>
      <c r="O19" s="89">
        <f t="shared" si="10"/>
        <v>78.718227852090024</v>
      </c>
      <c r="P19" s="89">
        <f t="shared" si="11"/>
        <v>59.220008408145056</v>
      </c>
    </row>
    <row r="20" spans="1:16" x14ac:dyDescent="0.2">
      <c r="A20" s="140" t="s">
        <v>38</v>
      </c>
      <c r="B20" s="60">
        <f>[1]CUADRO1!B13</f>
        <v>659431.05895242596</v>
      </c>
      <c r="C20" s="76">
        <f t="shared" si="9"/>
        <v>9.8353997705891612</v>
      </c>
      <c r="D20" s="60">
        <f>[1]CUADRO1!D13</f>
        <v>294308.0343260974</v>
      </c>
      <c r="E20" s="76">
        <f t="shared" si="9"/>
        <v>9.3593178983571939</v>
      </c>
      <c r="F20" s="60">
        <f>[1]CUADRO1!F13</f>
        <v>365123.02462634176</v>
      </c>
      <c r="G20" s="76">
        <f t="shared" si="9"/>
        <v>10.255907960670832</v>
      </c>
      <c r="H20" s="60">
        <f>[1]CUADRO1!H13</f>
        <v>493124.16236191016</v>
      </c>
      <c r="I20" s="76">
        <f t="shared" si="9"/>
        <v>12.11242047348512</v>
      </c>
      <c r="J20" s="60">
        <f>[1]CUADRO1!J13</f>
        <v>225994.67691472705</v>
      </c>
      <c r="K20" s="76">
        <f t="shared" si="9"/>
        <v>9.6692443765580247</v>
      </c>
      <c r="L20" s="60">
        <f>[1]CUADRO1!L13</f>
        <v>267129.48544718436</v>
      </c>
      <c r="M20" s="76">
        <f t="shared" si="9"/>
        <v>15.40561762177243</v>
      </c>
      <c r="N20" s="89">
        <f t="shared" si="12"/>
        <v>74.780245132112611</v>
      </c>
      <c r="O20" s="89">
        <f t="shared" si="10"/>
        <v>76.788483682481399</v>
      </c>
      <c r="P20" s="89">
        <f t="shared" si="11"/>
        <v>73.161501036687099</v>
      </c>
    </row>
    <row r="21" spans="1:16" x14ac:dyDescent="0.2">
      <c r="A21" s="138" t="s">
        <v>45</v>
      </c>
      <c r="B21" s="60">
        <f>[1]CUADRO1!B14</f>
        <v>136654.46543864676</v>
      </c>
      <c r="C21" s="76">
        <f t="shared" si="9"/>
        <v>2.0381983526229632</v>
      </c>
      <c r="D21" s="60">
        <f>[1]CUADRO1!D14</f>
        <v>84639.152400936029</v>
      </c>
      <c r="E21" s="76">
        <f t="shared" si="9"/>
        <v>2.6916177663370662</v>
      </c>
      <c r="F21" s="60">
        <f>[1]CUADRO1!F14</f>
        <v>52015.313037710737</v>
      </c>
      <c r="G21" s="76">
        <f t="shared" si="9"/>
        <v>1.4610534726101634</v>
      </c>
      <c r="H21" s="60">
        <f>[1]CUADRO1!H14</f>
        <v>92141.686627992531</v>
      </c>
      <c r="I21" s="76">
        <f t="shared" si="9"/>
        <v>2.2632410592674566</v>
      </c>
      <c r="J21" s="60">
        <f>[1]CUADRO1!J14</f>
        <v>66802.521163982456</v>
      </c>
      <c r="K21" s="76">
        <f t="shared" si="9"/>
        <v>2.8581642316666596</v>
      </c>
      <c r="L21" s="60">
        <f>[1]CUADRO1!L14</f>
        <v>25339.165464009951</v>
      </c>
      <c r="M21" s="76">
        <f t="shared" si="9"/>
        <v>1.4613343537867909</v>
      </c>
      <c r="N21" s="89">
        <f t="shared" si="12"/>
        <v>67.426765991310418</v>
      </c>
      <c r="O21" s="89">
        <f t="shared" si="10"/>
        <v>78.926264345770647</v>
      </c>
      <c r="P21" s="89">
        <f t="shared" si="11"/>
        <v>48.714818741241132</v>
      </c>
    </row>
    <row r="22" spans="1:16" x14ac:dyDescent="0.2">
      <c r="A22" s="140"/>
      <c r="B22" s="60"/>
      <c r="C22" s="76"/>
      <c r="D22" s="88"/>
      <c r="E22" s="76"/>
      <c r="F22" s="88"/>
      <c r="G22" s="76"/>
      <c r="H22" s="88"/>
      <c r="I22" s="76"/>
      <c r="J22" s="88"/>
      <c r="K22" s="76"/>
      <c r="L22" s="88"/>
      <c r="M22" s="76"/>
      <c r="N22" s="100"/>
      <c r="O22" s="100"/>
      <c r="P22" s="100"/>
    </row>
    <row r="23" spans="1:16" x14ac:dyDescent="0.2">
      <c r="A23" s="136" t="s">
        <v>28</v>
      </c>
      <c r="B23" s="177"/>
      <c r="C23" s="20"/>
      <c r="D23" s="177"/>
      <c r="E23" s="20"/>
      <c r="F23" s="177"/>
      <c r="G23" s="20"/>
      <c r="H23" s="177"/>
      <c r="I23" s="20"/>
      <c r="J23" s="177"/>
      <c r="K23" s="20"/>
      <c r="L23" s="177"/>
      <c r="M23" s="20"/>
      <c r="N23" s="20"/>
      <c r="O23" s="20"/>
      <c r="P23" s="20"/>
    </row>
    <row r="24" spans="1:16" x14ac:dyDescent="0.2">
      <c r="A24" s="140" t="s">
        <v>39</v>
      </c>
      <c r="B24" s="60">
        <f>[1]CUADRO1!B16</f>
        <v>806497.64707824087</v>
      </c>
      <c r="C24" s="76">
        <f t="shared" ref="C24:M30" si="13">IF(ISNUMBER(B24/B$7*100),B24/B$7*100,0)</f>
        <v>12.028894704558178</v>
      </c>
      <c r="D24" s="60">
        <f>[1]CUADRO1!D16</f>
        <v>414768.74810456892</v>
      </c>
      <c r="E24" s="76">
        <f t="shared" si="13"/>
        <v>13.19010055808752</v>
      </c>
      <c r="F24" s="60">
        <f>[1]CUADRO1!F16</f>
        <v>391728.89897367428</v>
      </c>
      <c r="G24" s="76">
        <f t="shared" si="13"/>
        <v>11.003237984020252</v>
      </c>
      <c r="H24" s="60">
        <f>[1]CUADRO1!H16</f>
        <v>353274.8767137535</v>
      </c>
      <c r="I24" s="76">
        <f t="shared" si="13"/>
        <v>8.677355879258613</v>
      </c>
      <c r="J24" s="60">
        <f>[1]CUADRO1!J16</f>
        <v>229854.16455098504</v>
      </c>
      <c r="K24" s="76">
        <f t="shared" si="13"/>
        <v>9.8343736160284045</v>
      </c>
      <c r="L24" s="60">
        <f>[1]CUADRO1!L16</f>
        <v>123420.71216276751</v>
      </c>
      <c r="M24" s="76">
        <f t="shared" si="13"/>
        <v>7.1177926877052471</v>
      </c>
      <c r="N24" s="89">
        <f t="shared" ref="N24:N30" si="14">IF(ISNUMBER(H24/B24*100),H24/B24*100,0)</f>
        <v>43.803584299791666</v>
      </c>
      <c r="O24" s="89">
        <f t="shared" ref="O24:O30" si="15">IF(ISNUMBER(J24/D24*100),J24/D24*100,0)</f>
        <v>55.417426120310211</v>
      </c>
      <c r="P24" s="89">
        <f t="shared" ref="P24:P30" si="16">IF(ISNUMBER(L24/F24*100),L24/F24*100,0)</f>
        <v>31.50666506508162</v>
      </c>
    </row>
    <row r="25" spans="1:16" x14ac:dyDescent="0.2">
      <c r="A25" s="140" t="s">
        <v>40</v>
      </c>
      <c r="B25" s="60">
        <f>[1]CUADRO1!B17</f>
        <v>1152096.335015889</v>
      </c>
      <c r="C25" s="76">
        <f t="shared" si="13"/>
        <v>17.18349154968962</v>
      </c>
      <c r="D25" s="60">
        <f>[1]CUADRO1!D17</f>
        <v>546434.01336677617</v>
      </c>
      <c r="E25" s="76">
        <f t="shared" si="13"/>
        <v>17.377200229295006</v>
      </c>
      <c r="F25" s="60">
        <f>[1]CUADRO1!F17</f>
        <v>605662.32164915511</v>
      </c>
      <c r="G25" s="76">
        <f t="shared" si="13"/>
        <v>17.01239474677547</v>
      </c>
      <c r="H25" s="60">
        <f>[1]CUADRO1!H17</f>
        <v>752378.70819357084</v>
      </c>
      <c r="I25" s="76">
        <f t="shared" si="13"/>
        <v>18.480390872126545</v>
      </c>
      <c r="J25" s="60">
        <f>[1]CUADRO1!J17</f>
        <v>425007.29400019941</v>
      </c>
      <c r="K25" s="76">
        <f t="shared" si="13"/>
        <v>18.18405390609346</v>
      </c>
      <c r="L25" s="60">
        <f>[1]CUADRO1!L17</f>
        <v>327371.41419337742</v>
      </c>
      <c r="M25" s="76">
        <f t="shared" si="13"/>
        <v>18.879828330890888</v>
      </c>
      <c r="N25" s="89">
        <f t="shared" si="14"/>
        <v>65.30519066213283</v>
      </c>
      <c r="O25" s="89">
        <f t="shared" si="15"/>
        <v>77.778338025039261</v>
      </c>
      <c r="P25" s="89">
        <f t="shared" si="16"/>
        <v>54.051804527311411</v>
      </c>
    </row>
    <row r="26" spans="1:16" x14ac:dyDescent="0.2">
      <c r="A26" s="140" t="s">
        <v>41</v>
      </c>
      <c r="B26" s="60">
        <f>[1]CUADRO1!B18</f>
        <v>677033.38399948762</v>
      </c>
      <c r="C26" s="76">
        <f t="shared" si="13"/>
        <v>10.097938062317086</v>
      </c>
      <c r="D26" s="60">
        <f>[1]CUADRO1!D18</f>
        <v>330397.32767500338</v>
      </c>
      <c r="E26" s="76">
        <f t="shared" si="13"/>
        <v>10.506996961733437</v>
      </c>
      <c r="F26" s="60">
        <f>[1]CUADRO1!F18</f>
        <v>346636.05632448458</v>
      </c>
      <c r="G26" s="76">
        <f t="shared" si="13"/>
        <v>9.7366291626007317</v>
      </c>
      <c r="H26" s="60">
        <f>[1]CUADRO1!H18</f>
        <v>477495.81952407019</v>
      </c>
      <c r="I26" s="76">
        <f t="shared" si="13"/>
        <v>11.72854745690239</v>
      </c>
      <c r="J26" s="60">
        <f>[1]CUADRO1!J18</f>
        <v>282492.17224443983</v>
      </c>
      <c r="K26" s="76">
        <f t="shared" si="13"/>
        <v>12.086505245107444</v>
      </c>
      <c r="L26" s="60">
        <f>[1]CUADRO1!L18</f>
        <v>195003.64727962704</v>
      </c>
      <c r="M26" s="76">
        <f t="shared" si="13"/>
        <v>11.246050280866076</v>
      </c>
      <c r="N26" s="89">
        <f t="shared" si="14"/>
        <v>70.527662417963072</v>
      </c>
      <c r="O26" s="89">
        <f t="shared" si="15"/>
        <v>85.500743674995576</v>
      </c>
      <c r="P26" s="89">
        <f t="shared" si="16"/>
        <v>56.256019453753801</v>
      </c>
    </row>
    <row r="27" spans="1:16" x14ac:dyDescent="0.2">
      <c r="A27" s="140" t="s">
        <v>46</v>
      </c>
      <c r="B27" s="60">
        <f>[1]CUADRO1!B19</f>
        <v>728507.52637411491</v>
      </c>
      <c r="C27" s="76">
        <f t="shared" si="13"/>
        <v>10.865673766041661</v>
      </c>
      <c r="D27" s="60">
        <f>[1]CUADRO1!D19</f>
        <v>355201.7465525397</v>
      </c>
      <c r="E27" s="76">
        <f t="shared" si="13"/>
        <v>11.295804654634022</v>
      </c>
      <c r="F27" s="60">
        <f>[1]CUADRO1!F19</f>
        <v>373305.77982157993</v>
      </c>
      <c r="G27" s="76">
        <f t="shared" si="13"/>
        <v>10.485752639003421</v>
      </c>
      <c r="H27" s="60">
        <f>[1]CUADRO1!H19</f>
        <v>535237.8344134962</v>
      </c>
      <c r="I27" s="76">
        <f t="shared" si="13"/>
        <v>13.146842516663975</v>
      </c>
      <c r="J27" s="60">
        <f>[1]CUADRO1!J19</f>
        <v>311077.49821204261</v>
      </c>
      <c r="K27" s="76">
        <f t="shared" si="13"/>
        <v>13.309536274588785</v>
      </c>
      <c r="L27" s="60">
        <f>[1]CUADRO1!L19</f>
        <v>224160.33620145338</v>
      </c>
      <c r="M27" s="76">
        <f t="shared" si="13"/>
        <v>12.927544930903254</v>
      </c>
      <c r="N27" s="89">
        <f t="shared" si="14"/>
        <v>73.470460501273152</v>
      </c>
      <c r="O27" s="89">
        <f t="shared" si="15"/>
        <v>87.577693868695434</v>
      </c>
      <c r="P27" s="89">
        <f t="shared" si="16"/>
        <v>60.047378936535608</v>
      </c>
    </row>
    <row r="28" spans="1:16" x14ac:dyDescent="0.2">
      <c r="A28" s="140" t="s">
        <v>47</v>
      </c>
      <c r="B28" s="60">
        <f>[1]CUADRO1!B20</f>
        <v>1024994.2728928016</v>
      </c>
      <c r="C28" s="76">
        <f t="shared" si="13"/>
        <v>15.287767082854927</v>
      </c>
      <c r="D28" s="60">
        <f>[1]CUADRO1!D20</f>
        <v>453139.10582964751</v>
      </c>
      <c r="E28" s="76">
        <f t="shared" si="13"/>
        <v>14.410319967472674</v>
      </c>
      <c r="F28" s="60">
        <f>[1]CUADRO1!F20</f>
        <v>571855.16706316278</v>
      </c>
      <c r="G28" s="76">
        <f t="shared" si="13"/>
        <v>16.062788607307997</v>
      </c>
      <c r="H28" s="60">
        <f>[1]CUADRO1!H20</f>
        <v>753872.54444406542</v>
      </c>
      <c r="I28" s="76">
        <f t="shared" si="13"/>
        <v>18.517083401443831</v>
      </c>
      <c r="J28" s="60">
        <f>[1]CUADRO1!J20</f>
        <v>397683.9119139312</v>
      </c>
      <c r="K28" s="76">
        <f t="shared" si="13"/>
        <v>17.015015492476827</v>
      </c>
      <c r="L28" s="60">
        <f>[1]CUADRO1!L20</f>
        <v>356188.63253014011</v>
      </c>
      <c r="M28" s="76">
        <f t="shared" si="13"/>
        <v>20.541745381627955</v>
      </c>
      <c r="N28" s="89">
        <f t="shared" si="14"/>
        <v>73.548951870378758</v>
      </c>
      <c r="O28" s="89">
        <f t="shared" si="15"/>
        <v>87.761993347675443</v>
      </c>
      <c r="P28" s="89">
        <f t="shared" si="16"/>
        <v>62.286511173693427</v>
      </c>
    </row>
    <row r="29" spans="1:16" x14ac:dyDescent="0.2">
      <c r="A29" s="140" t="s">
        <v>48</v>
      </c>
      <c r="B29" s="60">
        <f>[1]CUADRO1!B21</f>
        <v>1208617.1231429842</v>
      </c>
      <c r="C29" s="76">
        <f t="shared" si="13"/>
        <v>18.026497864044696</v>
      </c>
      <c r="D29" s="60">
        <f>[1]CUADRO1!D21</f>
        <v>540589.71405871364</v>
      </c>
      <c r="E29" s="76">
        <f t="shared" si="13"/>
        <v>17.191345109020922</v>
      </c>
      <c r="F29" s="60">
        <f>[1]CUADRO1!F21</f>
        <v>668027.4090843281</v>
      </c>
      <c r="G29" s="76">
        <f t="shared" si="13"/>
        <v>18.76416210614396</v>
      </c>
      <c r="H29" s="60">
        <f>[1]CUADRO1!H21</f>
        <v>793664.85037777491</v>
      </c>
      <c r="I29" s="76">
        <f t="shared" si="13"/>
        <v>19.494486615210739</v>
      </c>
      <c r="J29" s="60">
        <f>[1]CUADRO1!J21</f>
        <v>440723.67905000015</v>
      </c>
      <c r="K29" s="76">
        <f t="shared" si="13"/>
        <v>18.856483760801702</v>
      </c>
      <c r="L29" s="60">
        <f>[1]CUADRO1!L21</f>
        <v>352941.17132778047</v>
      </c>
      <c r="M29" s="76">
        <f t="shared" si="13"/>
        <v>20.354461130915823</v>
      </c>
      <c r="N29" s="89">
        <f t="shared" si="14"/>
        <v>65.667185676954958</v>
      </c>
      <c r="O29" s="89">
        <f t="shared" si="15"/>
        <v>81.526464079583477</v>
      </c>
      <c r="P29" s="89">
        <f t="shared" si="16"/>
        <v>52.833336855378512</v>
      </c>
    </row>
    <row r="30" spans="1:16" x14ac:dyDescent="0.2">
      <c r="A30" s="140" t="s">
        <v>78</v>
      </c>
      <c r="B30" s="60">
        <f>[1]CUADRO1!B22</f>
        <v>1106923.3165323427</v>
      </c>
      <c r="C30" s="76">
        <f t="shared" si="13"/>
        <v>16.509736970498736</v>
      </c>
      <c r="D30" s="60">
        <f>[1]CUADRO1!D22</f>
        <v>504015.10642561142</v>
      </c>
      <c r="E30" s="76">
        <f t="shared" si="13"/>
        <v>16.028232519758078</v>
      </c>
      <c r="F30" s="60">
        <f>[1]CUADRO1!F22</f>
        <v>602908.21010676445</v>
      </c>
      <c r="G30" s="76">
        <f t="shared" si="13"/>
        <v>16.935034754150831</v>
      </c>
      <c r="H30" s="60">
        <f>[1]CUADRO1!H22</f>
        <v>405302.61146894819</v>
      </c>
      <c r="I30" s="76">
        <f t="shared" si="13"/>
        <v>9.9552932583955425</v>
      </c>
      <c r="J30" s="60">
        <f>[1]CUADRO1!J22</f>
        <v>250413.99713442955</v>
      </c>
      <c r="K30" s="76">
        <f t="shared" si="13"/>
        <v>10.714031704902135</v>
      </c>
      <c r="L30" s="60">
        <f>[1]CUADRO1!L22</f>
        <v>154888.61433451829</v>
      </c>
      <c r="M30" s="76">
        <f t="shared" si="13"/>
        <v>8.9325772570903581</v>
      </c>
      <c r="N30" s="89">
        <f t="shared" si="14"/>
        <v>36.615238419463346</v>
      </c>
      <c r="O30" s="89">
        <f t="shared" si="15"/>
        <v>49.683827715070414</v>
      </c>
      <c r="P30" s="89">
        <f t="shared" si="16"/>
        <v>25.69024799099854</v>
      </c>
    </row>
    <row r="31" spans="1:16" x14ac:dyDescent="0.2">
      <c r="A31" s="132"/>
      <c r="B31" s="133"/>
      <c r="C31" s="134"/>
      <c r="D31" s="133"/>
      <c r="E31" s="134"/>
      <c r="F31" s="133"/>
      <c r="G31" s="134"/>
      <c r="H31" s="133"/>
      <c r="I31" s="134"/>
      <c r="J31" s="133"/>
      <c r="K31" s="134"/>
      <c r="L31" s="133"/>
      <c r="M31" s="134"/>
      <c r="N31" s="133"/>
      <c r="O31" s="135"/>
      <c r="P31" s="135"/>
    </row>
    <row r="32" spans="1:16" x14ac:dyDescent="0.2">
      <c r="A32" s="189" t="str">
        <f>[2]Resumen!A44</f>
        <v>Fuente: Instituto Nacional de Estadística (INE). LXXIII Encuesta Permanente de Hogares de Propósitos Múltiples, Otubre 2021</v>
      </c>
      <c r="O32" s="61"/>
      <c r="P32" s="61"/>
    </row>
    <row r="33" spans="1:7" x14ac:dyDescent="0.2">
      <c r="A33" s="2" t="s">
        <v>74</v>
      </c>
    </row>
    <row r="34" spans="1:7" x14ac:dyDescent="0.2">
      <c r="A34" s="2" t="s">
        <v>75</v>
      </c>
    </row>
    <row r="35" spans="1:7" x14ac:dyDescent="0.2">
      <c r="A35" s="2" t="s">
        <v>144</v>
      </c>
    </row>
    <row r="36" spans="1:7" x14ac:dyDescent="0.2">
      <c r="A36" s="2"/>
      <c r="B36" s="77"/>
    </row>
    <row r="37" spans="1:7" x14ac:dyDescent="0.2">
      <c r="A37" s="2"/>
      <c r="G37" s="78"/>
    </row>
    <row r="38" spans="1:7" x14ac:dyDescent="0.2">
      <c r="A38" s="2"/>
    </row>
  </sheetData>
  <mergeCells count="6">
    <mergeCell ref="A4:A5"/>
    <mergeCell ref="B4:G4"/>
    <mergeCell ref="H4:M4"/>
    <mergeCell ref="N4:P4"/>
    <mergeCell ref="A1:P1"/>
    <mergeCell ref="A2:P2"/>
  </mergeCells>
  <phoneticPr fontId="0" type="noConversion"/>
  <printOptions horizontalCentered="1"/>
  <pageMargins left="1.1705511811023621" right="0.31496062992125984" top="0.55118110236220474" bottom="0.39370078740157483" header="0.19685039370078741" footer="0.19685039370078741"/>
  <pageSetup paperSize="9" scale="95" firstPageNumber="13" orientation="landscape" useFirstPageNumber="1" r:id="rId1"/>
  <headerFooter alignWithMargins="0">
    <oddFooter>&amp;L&amp;Z&amp;F+&amp;F+&amp;A&amp;C&amp;P&amp;R&amp;D+&amp;T</oddFooter>
  </headerFooter>
  <ignoredErrors>
    <ignoredError sqref="C10:P10 C11:C14 E11:E14 G11:G14 I11:I14 K11:K14 M11:P14 C15:P16 C22:P23 C17:C21 E17:E21 G17:G21 I17:I21 K17:K21 M17:P21 C24:C30 E24:E30 G24:G30 I24:I30 K24:K30 M24:P3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T56"/>
  <sheetViews>
    <sheetView topLeftCell="A16" zoomScaleNormal="100" workbookViewId="0">
      <selection activeCell="A54" sqref="A54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8" style="15" bestFit="1" customWidth="1"/>
    <col min="4" max="4" width="6.5" bestFit="1" customWidth="1"/>
    <col min="5" max="5" width="11.6640625" customWidth="1"/>
    <col min="6" max="6" width="8" style="15" bestFit="1" customWidth="1"/>
    <col min="7" max="7" width="6.5" bestFit="1" customWidth="1"/>
    <col min="8" max="8" width="11" bestFit="1" customWidth="1"/>
    <col min="9" max="9" width="8" style="15" bestFit="1" customWidth="1"/>
    <col min="10" max="10" width="6.5" bestFit="1" customWidth="1"/>
    <col min="11" max="11" width="11" bestFit="1" customWidth="1"/>
    <col min="12" max="12" width="8.6640625" style="15" bestFit="1" customWidth="1"/>
    <col min="13" max="13" width="6.5" bestFit="1" customWidth="1"/>
    <col min="14" max="14" width="9.6640625" bestFit="1" customWidth="1"/>
    <col min="15" max="15" width="7.33203125" style="15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20" x14ac:dyDescent="0.2">
      <c r="A1" s="210" t="s">
        <v>136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</row>
    <row r="2" spans="1:20" x14ac:dyDescent="0.2">
      <c r="A2" s="210" t="s">
        <v>59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</row>
    <row r="3" spans="1:20" ht="13.5" customHeight="1" x14ac:dyDescent="0.2">
      <c r="A3" s="211" t="s">
        <v>31</v>
      </c>
      <c r="B3" s="214" t="s">
        <v>22</v>
      </c>
      <c r="C3" s="215"/>
      <c r="D3" s="215"/>
      <c r="E3" s="217" t="s">
        <v>143</v>
      </c>
      <c r="F3" s="215"/>
      <c r="G3" s="215"/>
      <c r="H3" s="218" t="s">
        <v>132</v>
      </c>
      <c r="I3" s="218"/>
      <c r="J3" s="218"/>
      <c r="K3" s="218"/>
      <c r="L3" s="218"/>
      <c r="M3" s="218"/>
      <c r="N3" s="218"/>
      <c r="O3" s="218"/>
      <c r="P3" s="218"/>
      <c r="Q3" s="211" t="s">
        <v>137</v>
      </c>
      <c r="R3" s="219" t="s">
        <v>23</v>
      </c>
    </row>
    <row r="4" spans="1:20" ht="15.75" customHeight="1" x14ac:dyDescent="0.35">
      <c r="A4" s="212"/>
      <c r="B4" s="216"/>
      <c r="C4" s="216"/>
      <c r="D4" s="216"/>
      <c r="E4" s="216"/>
      <c r="F4" s="216"/>
      <c r="G4" s="216"/>
      <c r="H4" s="214" t="s">
        <v>0</v>
      </c>
      <c r="I4" s="214"/>
      <c r="J4" s="214"/>
      <c r="K4" s="214" t="s">
        <v>24</v>
      </c>
      <c r="L4" s="214"/>
      <c r="M4" s="214"/>
      <c r="N4" s="214" t="s">
        <v>25</v>
      </c>
      <c r="O4" s="214"/>
      <c r="P4" s="214"/>
      <c r="Q4" s="212"/>
      <c r="R4" s="220"/>
    </row>
    <row r="5" spans="1:20" x14ac:dyDescent="0.2">
      <c r="A5" s="213"/>
      <c r="B5" s="141" t="s">
        <v>5</v>
      </c>
      <c r="C5" s="142" t="s">
        <v>71</v>
      </c>
      <c r="D5" s="141" t="s">
        <v>26</v>
      </c>
      <c r="E5" s="141" t="s">
        <v>5</v>
      </c>
      <c r="F5" s="142" t="s">
        <v>71</v>
      </c>
      <c r="G5" s="141" t="s">
        <v>26</v>
      </c>
      <c r="H5" s="141" t="s">
        <v>5</v>
      </c>
      <c r="I5" s="142" t="s">
        <v>71</v>
      </c>
      <c r="J5" s="141" t="s">
        <v>26</v>
      </c>
      <c r="K5" s="141" t="s">
        <v>5</v>
      </c>
      <c r="L5" s="142" t="s">
        <v>71</v>
      </c>
      <c r="M5" s="141" t="s">
        <v>26</v>
      </c>
      <c r="N5" s="141" t="s">
        <v>5</v>
      </c>
      <c r="O5" s="142" t="s">
        <v>71</v>
      </c>
      <c r="P5" s="141" t="s">
        <v>26</v>
      </c>
      <c r="Q5" s="213"/>
      <c r="R5" s="221"/>
    </row>
    <row r="6" spans="1:20" x14ac:dyDescent="0.2">
      <c r="A6" s="9"/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20" ht="12" customHeight="1" x14ac:dyDescent="0.2">
      <c r="A7" s="150" t="s">
        <v>57</v>
      </c>
      <c r="B7" s="80">
        <f>[1]CUADRO2!C5</f>
        <v>9500257.0000015534</v>
      </c>
      <c r="C7" s="79">
        <f>SUM(C10,C14)</f>
        <v>99.999999999981839</v>
      </c>
      <c r="D7" s="79">
        <f>[1]CUADRO2!E5</f>
        <v>6.7161317127035574</v>
      </c>
      <c r="E7" s="80">
        <f>[1]CUADRO2!F5</f>
        <v>6704669.6050353274</v>
      </c>
      <c r="F7" s="79">
        <f>SUM(F10,F14)</f>
        <v>100.00000000000708</v>
      </c>
      <c r="G7" s="79">
        <f>[1]CUADRO2!H5</f>
        <v>7.6312042943448883</v>
      </c>
      <c r="H7" s="80">
        <f>[1]CUADRO2!I5</f>
        <v>4071227.2451356151</v>
      </c>
      <c r="I7" s="79">
        <f>SUM(I10,I14)</f>
        <v>100.00000000000107</v>
      </c>
      <c r="J7" s="79">
        <f>[1]CUADRO2!K5</f>
        <v>8.1267213765451576</v>
      </c>
      <c r="K7" s="80">
        <f>[1]CUADRO2!L5</f>
        <v>3722369.5436003711</v>
      </c>
      <c r="L7" s="79">
        <f>SUM(L10,L14)</f>
        <v>100.00000000000115</v>
      </c>
      <c r="M7" s="79">
        <f>[1]CUADRO2!N5</f>
        <v>8.0945061237139964</v>
      </c>
      <c r="N7" s="80">
        <f>[1]CUADRO2!O5</f>
        <v>348857.70153523923</v>
      </c>
      <c r="O7" s="79">
        <f>SUM(O10,O14)</f>
        <v>99.999999999998934</v>
      </c>
      <c r="P7" s="79">
        <f>[1]CUADRO2!Q5</f>
        <v>8.4732624100206504</v>
      </c>
      <c r="Q7" s="79">
        <f>IF(ISNUMBER(N7/H7*100),N7/H7*100,0)</f>
        <v>8.5688584922902926</v>
      </c>
      <c r="R7" s="79">
        <v>3.4913691268763536</v>
      </c>
      <c r="S7" s="18"/>
      <c r="T7" s="7"/>
    </row>
    <row r="8" spans="1:20" ht="12" customHeight="1" x14ac:dyDescent="0.2">
      <c r="A8" s="149"/>
      <c r="B8" s="1"/>
      <c r="C8" s="79"/>
      <c r="D8" s="196"/>
      <c r="E8" s="1"/>
      <c r="F8" s="79"/>
      <c r="G8" s="196"/>
      <c r="H8" s="1"/>
      <c r="I8" s="79"/>
      <c r="J8" s="196"/>
      <c r="K8" s="1"/>
      <c r="L8" s="79"/>
      <c r="M8" s="196"/>
      <c r="N8" s="1"/>
      <c r="O8" s="79"/>
      <c r="P8" s="196"/>
      <c r="Q8" s="79"/>
      <c r="R8" s="79"/>
      <c r="S8" s="19"/>
    </row>
    <row r="9" spans="1:20" x14ac:dyDescent="0.2">
      <c r="A9" s="150" t="s">
        <v>34</v>
      </c>
      <c r="B9" s="91"/>
      <c r="C9" s="79"/>
      <c r="D9" s="180"/>
      <c r="E9" s="91"/>
      <c r="F9" s="79"/>
      <c r="G9" s="180"/>
      <c r="H9" s="91"/>
      <c r="I9" s="79"/>
      <c r="J9" s="180"/>
      <c r="K9" s="91"/>
      <c r="L9" s="79"/>
      <c r="M9" s="180"/>
      <c r="N9" s="91"/>
      <c r="O9" s="79"/>
      <c r="P9" s="180"/>
      <c r="Q9" s="79"/>
      <c r="R9" s="79"/>
      <c r="S9" s="7"/>
    </row>
    <row r="10" spans="1:20" x14ac:dyDescent="0.2">
      <c r="A10" s="147" t="s">
        <v>55</v>
      </c>
      <c r="B10" s="83">
        <f>[1]CUADRO2!C6</f>
        <v>5251179.999999878</v>
      </c>
      <c r="C10" s="81">
        <f>IF(ISNUMBER(B10/B$7*100),B10/B$7*100,0)</f>
        <v>55.274083637937579</v>
      </c>
      <c r="D10" s="82">
        <f>[1]CUADRO2!E6</f>
        <v>7.7565304494186043</v>
      </c>
      <c r="E10" s="83">
        <f>[1]CUADRO2!F6</f>
        <v>3843562.5875719637</v>
      </c>
      <c r="F10" s="81">
        <f>IF(ISNUMBER(E10/E$7*100),E10/E$7*100,0)</f>
        <v>57.326651632250147</v>
      </c>
      <c r="G10" s="82">
        <f>[1]CUADRO2!H6</f>
        <v>8.7634267815893239</v>
      </c>
      <c r="H10" s="83">
        <f>[1]CUADRO2!I6</f>
        <v>2509128.5861753919</v>
      </c>
      <c r="I10" s="81">
        <f>IF(ISNUMBER(H10/H$7*100),H10/H$7*100,0)</f>
        <v>61.630767213334749</v>
      </c>
      <c r="J10" s="82">
        <f>[1]CUADRO2!K6</f>
        <v>9.2077006516327806</v>
      </c>
      <c r="K10" s="83">
        <f>[1]CUADRO2!L6</f>
        <v>2263567.5570949921</v>
      </c>
      <c r="L10" s="81">
        <f>IF(ISNUMBER(K10/K$7*100),K10/K$7*100,0)</f>
        <v>60.809855942073163</v>
      </c>
      <c r="M10" s="82">
        <f>[1]CUADRO2!N6</f>
        <v>9.2119771246313729</v>
      </c>
      <c r="N10" s="83">
        <f>[1]CUADRO2!O6</f>
        <v>245561.02908036741</v>
      </c>
      <c r="O10" s="81">
        <f>IF(ISNUMBER(N10/N$7*100),N10/N$7*100,0)</f>
        <v>70.390026649752073</v>
      </c>
      <c r="P10" s="82">
        <f>[1]CUADRO2!Q6</f>
        <v>9.1675686232740379</v>
      </c>
      <c r="Q10" s="82">
        <f t="shared" ref="Q10:Q14" si="0">IF(ISNUMBER(N10/H10*100),N10/H10*100,0)</f>
        <v>9.7867056488591739</v>
      </c>
      <c r="R10" s="82">
        <v>3.5789428318226144</v>
      </c>
      <c r="S10" s="7"/>
    </row>
    <row r="11" spans="1:20" x14ac:dyDescent="0.2">
      <c r="A11" s="148" t="s">
        <v>50</v>
      </c>
      <c r="B11" s="83">
        <f>[1]CUADRO2!C8</f>
        <v>1097732.9999999106</v>
      </c>
      <c r="C11" s="81">
        <f>IF(ISNUMBER(B11/B$7*100),B11/B$7*100,0)</f>
        <v>11.554771623543775</v>
      </c>
      <c r="D11" s="82">
        <f>[1]CUADRO2!E8</f>
        <v>8.5728751150659601</v>
      </c>
      <c r="E11" s="83">
        <f>[1]CUADRO2!F8</f>
        <v>849925.33587598184</v>
      </c>
      <c r="F11" s="81">
        <f>IF(ISNUMBER(E11/E$7*100),E11/E$7*100,0)</f>
        <v>12.676617729793465</v>
      </c>
      <c r="G11" s="82">
        <f>[1]CUADRO2!H8</f>
        <v>9.6751212234240569</v>
      </c>
      <c r="H11" s="83">
        <f>[1]CUADRO2!I8</f>
        <v>547165.60262216954</v>
      </c>
      <c r="I11" s="81">
        <f>IF(ISNUMBER(H11/H$7*100),H11/H$7*100,0)</f>
        <v>13.439819731898634</v>
      </c>
      <c r="J11" s="82">
        <f>[1]CUADRO2!K8</f>
        <v>10.135209713024272</v>
      </c>
      <c r="K11" s="83">
        <f>[1]CUADRO2!L8</f>
        <v>491951.85697259067</v>
      </c>
      <c r="L11" s="81">
        <f>IF(ISNUMBER(K11/K$7*100),K11/K$7*100,0)</f>
        <v>13.216093974827716</v>
      </c>
      <c r="M11" s="82">
        <f>[1]CUADRO2!N8</f>
        <v>10.100367197062406</v>
      </c>
      <c r="N11" s="83">
        <f>[1]CUADRO2!O8</f>
        <v>55213.745649582386</v>
      </c>
      <c r="O11" s="81">
        <f>IF(ISNUMBER(N11/N$7*100),N11/N$7*100,0)</f>
        <v>15.827010671285144</v>
      </c>
      <c r="P11" s="82">
        <f>[1]CUADRO2!Q8</f>
        <v>10.455056179775273</v>
      </c>
      <c r="Q11" s="82">
        <f t="shared" si="0"/>
        <v>10.09086561453841</v>
      </c>
      <c r="R11" s="82">
        <v>3.2867265349686661</v>
      </c>
      <c r="S11" s="7"/>
    </row>
    <row r="12" spans="1:20" x14ac:dyDescent="0.2">
      <c r="A12" s="148" t="s">
        <v>51</v>
      </c>
      <c r="B12" s="83">
        <f>[1]CUADRO2!C9</f>
        <v>642634.9999999759</v>
      </c>
      <c r="C12" s="81">
        <f>IF(ISNUMBER(B12/B$7*100),B12/B$7*100,0)</f>
        <v>6.7643959526554998</v>
      </c>
      <c r="D12" s="82">
        <f>[1]CUADRO2!E9</f>
        <v>7.8869720404520862</v>
      </c>
      <c r="E12" s="83">
        <f>[1]CUADRO2!F9</f>
        <v>473710.36482694012</v>
      </c>
      <c r="F12" s="81">
        <f>IF(ISNUMBER(E12/E$7*100),E12/E$7*100,0)</f>
        <v>7.0653796940445073</v>
      </c>
      <c r="G12" s="82">
        <f>[1]CUADRO2!H9</f>
        <v>8.8212454212454308</v>
      </c>
      <c r="H12" s="83">
        <f>[1]CUADRO2!I9</f>
        <v>320415.76707202918</v>
      </c>
      <c r="I12" s="81">
        <f>IF(ISNUMBER(H12/H$7*100),H12/H$7*100,0)</f>
        <v>7.8702501181890163</v>
      </c>
      <c r="J12" s="82">
        <f>[1]CUADRO2!K9</f>
        <v>9.265047518479415</v>
      </c>
      <c r="K12" s="83">
        <f>[1]CUADRO2!L9</f>
        <v>290057.42516370368</v>
      </c>
      <c r="L12" s="81">
        <f>IF(ISNUMBER(K12/K$7*100),K12/K$7*100,0)</f>
        <v>7.7922791320485798</v>
      </c>
      <c r="M12" s="82">
        <f>[1]CUADRO2!N9</f>
        <v>9.2751756440281117</v>
      </c>
      <c r="N12" s="83">
        <f>[1]CUADRO2!O9</f>
        <v>30358.34190832523</v>
      </c>
      <c r="O12" s="81">
        <f>IF(ISNUMBER(N12/N$7*100),N12/N$7*100,0)</f>
        <v>8.7022134740684915</v>
      </c>
      <c r="P12" s="82">
        <f>[1]CUADRO2!Q9</f>
        <v>9.1720430107526862</v>
      </c>
      <c r="Q12" s="82">
        <f t="shared" si="0"/>
        <v>9.4746716697935476</v>
      </c>
      <c r="R12" s="82">
        <v>3.1067459839687097</v>
      </c>
      <c r="S12" s="7"/>
    </row>
    <row r="13" spans="1:20" x14ac:dyDescent="0.2">
      <c r="A13" s="148" t="s">
        <v>77</v>
      </c>
      <c r="B13" s="83">
        <f>[1]CUADRO2!C10</f>
        <v>3510811.9999999483</v>
      </c>
      <c r="C13" s="81">
        <f>IF(ISNUMBER(B13/B$7*100),B13/B$7*100,0)</f>
        <v>36.954916061737848</v>
      </c>
      <c r="D13" s="82">
        <f>[1]CUADRO2!E10</f>
        <v>7.4776807451650678</v>
      </c>
      <c r="E13" s="83">
        <f>[1]CUADRO2!F10</f>
        <v>2519926.8868687726</v>
      </c>
      <c r="F13" s="81">
        <f>IF(ISNUMBER(E13/E$7*100),E13/E$7*100,0)</f>
        <v>37.584654208408153</v>
      </c>
      <c r="G13" s="82">
        <f>[1]CUADRO2!H10</f>
        <v>8.4577748915701516</v>
      </c>
      <c r="H13" s="83">
        <f>[1]CUADRO2!I10</f>
        <v>1641547.2164811478</v>
      </c>
      <c r="I13" s="81">
        <f>IF(ISNUMBER(H13/H$7*100),H13/H$7*100,0)</f>
        <v>40.320697363245976</v>
      </c>
      <c r="J13" s="82">
        <f>[1]CUADRO2!K10</f>
        <v>8.8999125106295729</v>
      </c>
      <c r="K13" s="83">
        <f>[1]CUADRO2!L10</f>
        <v>1481558.2749586874</v>
      </c>
      <c r="L13" s="81">
        <f>IF(ISNUMBER(K13/K$7*100),K13/K$7*100,0)</f>
        <v>39.801482835196587</v>
      </c>
      <c r="M13" s="82">
        <f>[1]CUADRO2!N10</f>
        <v>8.9165383573696566</v>
      </c>
      <c r="N13" s="83">
        <f>[1]CUADRO2!O10</f>
        <v>159988.941522459</v>
      </c>
      <c r="O13" s="81">
        <f>IF(ISNUMBER(N13/N$7*100),N13/N$7*100,0)</f>
        <v>45.860802504398201</v>
      </c>
      <c r="P13" s="82">
        <f>[1]CUADRO2!Q10</f>
        <v>8.7421042626235312</v>
      </c>
      <c r="Q13" s="82">
        <f t="shared" si="0"/>
        <v>9.7462284310904188</v>
      </c>
      <c r="R13" s="82">
        <v>4.0883919583111252</v>
      </c>
      <c r="S13" s="7"/>
    </row>
    <row r="14" spans="1:20" x14ac:dyDescent="0.2">
      <c r="A14" s="147" t="s">
        <v>52</v>
      </c>
      <c r="B14" s="83">
        <f>[1]CUADRO2!C11</f>
        <v>4249076.9999999497</v>
      </c>
      <c r="C14" s="81">
        <f>IF(ISNUMBER(B14/B$7*100),B14/B$7*100,0)</f>
        <v>44.725916362044259</v>
      </c>
      <c r="D14" s="82">
        <f>[1]CUADRO2!E11</f>
        <v>5.3623441062088801</v>
      </c>
      <c r="E14" s="83">
        <f>[1]CUADRO2!F11</f>
        <v>2861107.0174638382</v>
      </c>
      <c r="F14" s="81">
        <f>IF(ISNUMBER(E14/E$7*100),E14/E$7*100,0)</f>
        <v>42.673348367756937</v>
      </c>
      <c r="G14" s="82">
        <f>[1]CUADRO2!H11</f>
        <v>6.0474393530997057</v>
      </c>
      <c r="H14" s="83">
        <f>[1]CUADRO2!I11</f>
        <v>1562098.6589602663</v>
      </c>
      <c r="I14" s="81">
        <f>IF(ISNUMBER(H14/H$7*100),H14/H$7*100,0)</f>
        <v>38.369232786666316</v>
      </c>
      <c r="J14" s="82">
        <f>[1]CUADRO2!K11</f>
        <v>6.3286384976525847</v>
      </c>
      <c r="K14" s="83">
        <f>[1]CUADRO2!L11</f>
        <v>1458801.986505422</v>
      </c>
      <c r="L14" s="81">
        <f>IF(ISNUMBER(K14/K$7*100),K14/K$7*100,0)</f>
        <v>39.190144057927988</v>
      </c>
      <c r="M14" s="82">
        <f>[1]CUADRO2!N11</f>
        <v>6.2953402614817371</v>
      </c>
      <c r="N14" s="83">
        <f>[1]CUADRO2!O11</f>
        <v>103296.67245486806</v>
      </c>
      <c r="O14" s="81">
        <f>IF(ISNUMBER(N14/N$7*100),N14/N$7*100,0)</f>
        <v>29.609973350246861</v>
      </c>
      <c r="P14" s="82">
        <f>[1]CUADRO2!Q11</f>
        <v>6.7971698113207522</v>
      </c>
      <c r="Q14" s="82">
        <f t="shared" si="0"/>
        <v>6.6126855600543433</v>
      </c>
      <c r="R14" s="82">
        <v>3.6420334346465859</v>
      </c>
      <c r="S14" s="7"/>
    </row>
    <row r="15" spans="1:20" x14ac:dyDescent="0.2">
      <c r="A15" s="50"/>
      <c r="B15" s="93"/>
      <c r="C15" s="81"/>
      <c r="D15" s="81"/>
      <c r="E15" s="93"/>
      <c r="F15" s="81"/>
      <c r="G15" s="81"/>
      <c r="H15" s="93"/>
      <c r="I15" s="81"/>
      <c r="J15" s="81"/>
      <c r="K15" s="93"/>
      <c r="L15" s="81"/>
      <c r="M15" s="81"/>
      <c r="N15" s="93"/>
      <c r="O15" s="81"/>
      <c r="P15" s="81"/>
      <c r="Q15" s="81"/>
      <c r="R15" s="81"/>
      <c r="S15" s="7"/>
    </row>
    <row r="16" spans="1:20" x14ac:dyDescent="0.2">
      <c r="A16" s="150" t="s">
        <v>91</v>
      </c>
      <c r="B16" s="91"/>
      <c r="C16" s="79"/>
      <c r="D16" s="79"/>
      <c r="E16" s="91"/>
      <c r="F16" s="79"/>
      <c r="G16" s="79"/>
      <c r="H16" s="91"/>
      <c r="I16" s="79"/>
      <c r="J16" s="79"/>
      <c r="K16" s="91"/>
      <c r="L16" s="79"/>
      <c r="M16" s="79"/>
      <c r="N16" s="91"/>
      <c r="O16" s="79"/>
      <c r="P16" s="79"/>
      <c r="Q16" s="79"/>
      <c r="R16" s="79"/>
      <c r="S16" s="7"/>
    </row>
    <row r="17" spans="1:18" x14ac:dyDescent="0.2">
      <c r="A17" s="147" t="s">
        <v>35</v>
      </c>
      <c r="B17" s="83">
        <f>[1]CUADRO2!C12</f>
        <v>1872666.986944956</v>
      </c>
      <c r="C17" s="81">
        <f>IF(ISNUMBER(B17/B$7*100),B17/B$7*100,0)</f>
        <v>19.711750818368913</v>
      </c>
      <c r="D17" s="82">
        <f>[1]CUADRO2!E12</f>
        <v>0</v>
      </c>
      <c r="E17" s="83">
        <f>[1]CUADRO2!F12</f>
        <v>691145.26120233408</v>
      </c>
      <c r="F17" s="81">
        <f>IF(ISNUMBER(E17/E$7*100),E17/E$7*100,0)</f>
        <v>10.308416401059816</v>
      </c>
      <c r="G17" s="82">
        <f>[1]CUADRO2!H12</f>
        <v>0</v>
      </c>
      <c r="H17" s="83">
        <f>[1]CUADRO2!I12</f>
        <v>244908.45470582013</v>
      </c>
      <c r="I17" s="81">
        <f>IF(ISNUMBER(H17/H$7*100),H17/H$7*100,0)</f>
        <v>6.0155928411621273</v>
      </c>
      <c r="J17" s="82">
        <f>[1]CUADRO2!K12</f>
        <v>0</v>
      </c>
      <c r="K17" s="83">
        <f>[1]CUADRO2!L12</f>
        <v>230226.13958457264</v>
      </c>
      <c r="L17" s="81">
        <f>IF(ISNUMBER(K17/K$7*100),K17/K$7*100,0)</f>
        <v>6.1849350766472266</v>
      </c>
      <c r="M17" s="82">
        <f>[1]CUADRO2!N12</f>
        <v>0</v>
      </c>
      <c r="N17" s="83">
        <f>[1]CUADRO2!O12</f>
        <v>14682.315121247626</v>
      </c>
      <c r="O17" s="81">
        <f>IF(ISNUMBER(N17/N$7*100),N17/N$7*100,0)</f>
        <v>4.2086830981899697</v>
      </c>
      <c r="P17" s="82">
        <f>[1]CUADRO2!Q12</f>
        <v>0</v>
      </c>
      <c r="Q17" s="82">
        <f t="shared" ref="Q17:Q21" si="1">IF(ISNUMBER(N17/H17*100),N17/H17*100,0)</f>
        <v>5.9950217475684022</v>
      </c>
      <c r="R17" s="82">
        <v>3.4222528333487352</v>
      </c>
    </row>
    <row r="18" spans="1:18" x14ac:dyDescent="0.2">
      <c r="A18" s="147" t="s">
        <v>36</v>
      </c>
      <c r="B18" s="83">
        <f>[1]CUADRO2!C13</f>
        <v>4963396.5725372899</v>
      </c>
      <c r="C18" s="81">
        <f>IF(ISNUMBER(B18/B$7*100),B18/B$7*100,0)</f>
        <v>52.244866349789042</v>
      </c>
      <c r="D18" s="82">
        <f>[1]CUADRO2!E13</f>
        <v>4.5064017301565231</v>
      </c>
      <c r="E18" s="83">
        <f>[1]CUADRO2!F13</f>
        <v>3393222.5691588013</v>
      </c>
      <c r="F18" s="81">
        <f>IF(ISNUMBER(E18/E$7*100),E18/E$7*100,0)</f>
        <v>50.609840142017291</v>
      </c>
      <c r="G18" s="82">
        <f>[1]CUADRO2!H13</f>
        <v>5.0048827674782563</v>
      </c>
      <c r="H18" s="83">
        <f>[1]CUADRO2!I13</f>
        <v>2001242.4085708086</v>
      </c>
      <c r="I18" s="81">
        <f>IF(ISNUMBER(H18/H$7*100),H18/H$7*100,0)</f>
        <v>49.155752997132097</v>
      </c>
      <c r="J18" s="82">
        <f>[1]CUADRO2!K13</f>
        <v>5.1316261886847467</v>
      </c>
      <c r="K18" s="83">
        <f>[1]CUADRO2!L13</f>
        <v>1846723.0173507896</v>
      </c>
      <c r="L18" s="81">
        <f>IF(ISNUMBER(K18/K$7*100),K18/K$7*100,0)</f>
        <v>49.61149063036315</v>
      </c>
      <c r="M18" s="82">
        <f>[1]CUADRO2!N13</f>
        <v>5.1076107738523788</v>
      </c>
      <c r="N18" s="83">
        <f>[1]CUADRO2!O13</f>
        <v>154519.39122003227</v>
      </c>
      <c r="O18" s="81">
        <f>IF(ISNUMBER(N18/N$7*100),N18/N$7*100,0)</f>
        <v>44.292956853189544</v>
      </c>
      <c r="P18" s="82">
        <f>[1]CUADRO2!Q13</f>
        <v>5.4186440120919173</v>
      </c>
      <c r="Q18" s="82">
        <f t="shared" si="1"/>
        <v>7.7211731351617017</v>
      </c>
      <c r="R18" s="82">
        <v>2.9294541262651235</v>
      </c>
    </row>
    <row r="19" spans="1:18" x14ac:dyDescent="0.2">
      <c r="A19" s="147" t="s">
        <v>37</v>
      </c>
      <c r="B19" s="83">
        <f>[1]CUADRO2!C14</f>
        <v>1860754.8098499922</v>
      </c>
      <c r="C19" s="81">
        <f>IF(ISNUMBER(B19/B$7*100),B19/B$7*100,0)</f>
        <v>19.586362872601111</v>
      </c>
      <c r="D19" s="82">
        <f>[1]CUADRO2!E14</f>
        <v>10.513275618260817</v>
      </c>
      <c r="E19" s="83">
        <f>[1]CUADRO2!F14</f>
        <v>1824216.2502834697</v>
      </c>
      <c r="F19" s="81">
        <f>IF(ISNUMBER(E19/E$7*100),E19/E$7*100,0)</f>
        <v>27.208145333715635</v>
      </c>
      <c r="G19" s="82">
        <f>[1]CUADRO2!H14</f>
        <v>10.583564594697608</v>
      </c>
      <c r="H19" s="83">
        <f>[1]CUADRO2!I14</f>
        <v>1239810.5328690356</v>
      </c>
      <c r="I19" s="81">
        <f>IF(ISNUMBER(H19/H$7*100),H19/H$7*100,0)</f>
        <v>30.452992628952032</v>
      </c>
      <c r="J19" s="82">
        <f>[1]CUADRO2!K14</f>
        <v>10.694010246069672</v>
      </c>
      <c r="K19" s="83">
        <f>[1]CUADRO2!L14</f>
        <v>1110936.1843076339</v>
      </c>
      <c r="L19" s="81">
        <f>IF(ISNUMBER(K19/K$7*100),K19/K$7*100,0)</f>
        <v>29.844865516310559</v>
      </c>
      <c r="M19" s="82">
        <f>[1]CUADRO2!N14</f>
        <v>10.671570033940506</v>
      </c>
      <c r="N19" s="83">
        <f>[1]CUADRO2!O14</f>
        <v>128874.34856140176</v>
      </c>
      <c r="O19" s="81">
        <f>IF(ISNUMBER(N19/N$7*100),N19/N$7*100,0)</f>
        <v>36.941809796446115</v>
      </c>
      <c r="P19" s="82">
        <f>[1]CUADRO2!Q14</f>
        <v>10.887135394851507</v>
      </c>
      <c r="Q19" s="82">
        <f t="shared" si="1"/>
        <v>10.39468089234366</v>
      </c>
      <c r="R19" s="82">
        <v>4.0352926326165592</v>
      </c>
    </row>
    <row r="20" spans="1:18" x14ac:dyDescent="0.2">
      <c r="A20" s="147" t="s">
        <v>38</v>
      </c>
      <c r="B20" s="83">
        <f>[1]CUADRO2!C15</f>
        <v>659431.05895242596</v>
      </c>
      <c r="C20" s="81">
        <f>IF(ISNUMBER(B20/B$7*100),B20/B$7*100,0)</f>
        <v>6.9411917904149139</v>
      </c>
      <c r="D20" s="82">
        <f>[1]CUADRO2!E15</f>
        <v>16.164494945285185</v>
      </c>
      <c r="E20" s="83">
        <f>[1]CUADRO2!F15</f>
        <v>659431.05895242596</v>
      </c>
      <c r="F20" s="81">
        <f>IF(ISNUMBER(E20/E$7*100),E20/E$7*100,0)</f>
        <v>9.8353997705894614</v>
      </c>
      <c r="G20" s="82">
        <f>[1]CUADRO2!H15</f>
        <v>16.164494945285185</v>
      </c>
      <c r="H20" s="83">
        <f>[1]CUADRO2!I15</f>
        <v>493124.16236191016</v>
      </c>
      <c r="I20" s="81">
        <f>IF(ISNUMBER(H20/H$7*100),H20/H$7*100,0)</f>
        <v>12.112420473485113</v>
      </c>
      <c r="J20" s="82">
        <f>[1]CUADRO2!K15</f>
        <v>16.20516818521482</v>
      </c>
      <c r="K20" s="83">
        <f>[1]CUADRO2!L15</f>
        <v>447031.35270425904</v>
      </c>
      <c r="L20" s="81">
        <f>IF(ISNUMBER(K20/K$7*100),K20/K$7*100,0)</f>
        <v>12.009322219842764</v>
      </c>
      <c r="M20" s="82">
        <f>[1]CUADRO2!N15</f>
        <v>16.22774393379283</v>
      </c>
      <c r="N20" s="83">
        <f>[1]CUADRO2!O15</f>
        <v>46092.809657651109</v>
      </c>
      <c r="O20" s="81">
        <f>IF(ISNUMBER(N20/N$7*100),N20/N$7*100,0)</f>
        <v>13.212495941699922</v>
      </c>
      <c r="P20" s="82">
        <f>[1]CUADRO2!Q15</f>
        <v>15.866233451367457</v>
      </c>
      <c r="Q20" s="82">
        <f t="shared" si="1"/>
        <v>9.3471002185090661</v>
      </c>
      <c r="R20" s="82">
        <v>3.7686256560437212</v>
      </c>
    </row>
    <row r="21" spans="1:18" x14ac:dyDescent="0.2">
      <c r="A21" s="147" t="s">
        <v>45</v>
      </c>
      <c r="B21" s="83">
        <f>[1]CUADRO2!C16</f>
        <v>144007.57171530975</v>
      </c>
      <c r="C21" s="81">
        <f>IF(ISNUMBER(B21/B$7*100),B21/B$7*100,0)</f>
        <v>1.5158281688093933</v>
      </c>
      <c r="D21" s="82">
        <f>[1]CUADRO2!E16</f>
        <v>0</v>
      </c>
      <c r="E21" s="83">
        <f>[1]CUADRO2!F16</f>
        <v>136654.46543864676</v>
      </c>
      <c r="F21" s="81">
        <f>IF(ISNUMBER(E21/E$7*100),E21/E$7*100,0)</f>
        <v>2.0381983526230258</v>
      </c>
      <c r="G21" s="82">
        <f>[1]CUADRO2!H16</f>
        <v>0</v>
      </c>
      <c r="H21" s="83">
        <f>[1]CUADRO2!I16</f>
        <v>92141.686627992531</v>
      </c>
      <c r="I21" s="81">
        <f>IF(ISNUMBER(H21/H$7*100),H21/H$7*100,0)</f>
        <v>2.2632410592674552</v>
      </c>
      <c r="J21" s="82">
        <f>[1]CUADRO2!K16</f>
        <v>0</v>
      </c>
      <c r="K21" s="83">
        <f>[1]CUADRO2!L16</f>
        <v>87452.849653091558</v>
      </c>
      <c r="L21" s="81">
        <f>IF(ISNUMBER(K21/K$7*100),K21/K$7*100,0)</f>
        <v>2.3493865568356473</v>
      </c>
      <c r="M21" s="82">
        <f>[1]CUADRO2!N16</f>
        <v>0</v>
      </c>
      <c r="N21" s="83">
        <f>[1]CUADRO2!O16</f>
        <v>4688.8369749009807</v>
      </c>
      <c r="O21" s="81">
        <f>IF(ISNUMBER(N21/N$7*100),N21/N$7*100,0)</f>
        <v>1.3440543104728753</v>
      </c>
      <c r="P21" s="82">
        <f>[1]CUADRO2!Q16</f>
        <v>0</v>
      </c>
      <c r="Q21" s="82">
        <f t="shared" si="1"/>
        <v>5.0887249262447494</v>
      </c>
      <c r="R21" s="82">
        <v>4.0256416195185407</v>
      </c>
    </row>
    <row r="22" spans="1:18" x14ac:dyDescent="0.2">
      <c r="A22" s="147"/>
      <c r="B22" s="83"/>
      <c r="C22" s="81"/>
      <c r="D22" s="82"/>
      <c r="E22" s="93"/>
      <c r="F22" s="81"/>
      <c r="G22" s="82"/>
      <c r="H22" s="93"/>
      <c r="I22" s="81"/>
      <c r="J22" s="82"/>
      <c r="K22" s="93"/>
      <c r="L22" s="81"/>
      <c r="M22" s="82"/>
      <c r="N22" s="93"/>
      <c r="O22" s="81"/>
      <c r="P22" s="82"/>
      <c r="Q22" s="81"/>
      <c r="R22" s="81"/>
    </row>
    <row r="23" spans="1:18" x14ac:dyDescent="0.2">
      <c r="A23" s="150" t="s">
        <v>17</v>
      </c>
      <c r="B23" s="91"/>
      <c r="C23" s="79"/>
      <c r="D23" s="180"/>
      <c r="E23" s="91"/>
      <c r="F23" s="79"/>
      <c r="G23" s="180"/>
      <c r="H23" s="91"/>
      <c r="I23" s="79"/>
      <c r="J23" s="180"/>
      <c r="K23" s="91"/>
      <c r="L23" s="79"/>
      <c r="M23" s="180"/>
      <c r="N23" s="91"/>
      <c r="O23" s="79"/>
      <c r="P23" s="180"/>
      <c r="Q23" s="79"/>
      <c r="R23" s="79"/>
    </row>
    <row r="24" spans="1:18" s="195" customFormat="1" x14ac:dyDescent="0.2">
      <c r="A24" s="197" t="s">
        <v>142</v>
      </c>
      <c r="B24" s="83">
        <f>[1]CUADRO2!C17</f>
        <v>2795587.3949642591</v>
      </c>
      <c r="C24" s="81">
        <f t="shared" ref="C24:C31" si="2">IF(ISNUMBER(B24/B$7*100),B24/B$7*100,0)</f>
        <v>29.426439673829897</v>
      </c>
      <c r="D24" s="82">
        <f>[1]CUADRO2!E17</f>
        <v>3.510609812193243</v>
      </c>
      <c r="E24" s="83">
        <f>[1]CUADRO2!F17</f>
        <v>0</v>
      </c>
      <c r="F24" s="81">
        <f t="shared" ref="F24:F31" si="3">IF(ISNUMBER(E24/E$7*100),E24/E$7*100,0)</f>
        <v>0</v>
      </c>
      <c r="G24" s="82">
        <f>[1]CUADRO2!H17</f>
        <v>0</v>
      </c>
      <c r="H24" s="83">
        <f>[1]CUADRO2!I17</f>
        <v>0</v>
      </c>
      <c r="I24" s="81">
        <f t="shared" ref="I24:I31" si="4">IF(ISNUMBER(H24/H$7*100),H24/H$7*100,0)</f>
        <v>0</v>
      </c>
      <c r="J24" s="82">
        <f>[1]CUADRO2!K17</f>
        <v>0</v>
      </c>
      <c r="K24" s="83">
        <f>[1]CUADRO2!L17</f>
        <v>0</v>
      </c>
      <c r="L24" s="81">
        <f t="shared" ref="L24:L31" si="5">IF(ISNUMBER(K24/K$7*100),K24/K$7*100,0)</f>
        <v>0</v>
      </c>
      <c r="M24" s="82">
        <f>[1]CUADRO2!N17</f>
        <v>0</v>
      </c>
      <c r="N24" s="83">
        <f>[1]CUADRO2!O17</f>
        <v>0</v>
      </c>
      <c r="O24" s="81">
        <f t="shared" ref="O24:O31" si="6">IF(ISNUMBER(N24/N$7*100),N24/N$7*100,0)</f>
        <v>0</v>
      </c>
      <c r="P24" s="82">
        <f>[1]CUADRO2!Q17</f>
        <v>0</v>
      </c>
      <c r="Q24" s="82">
        <f t="shared" ref="Q24" si="7">IF(ISNUMBER(N24/H24*100),N24/H24*100,0)</f>
        <v>0</v>
      </c>
      <c r="R24" s="82">
        <v>2.493296224739479</v>
      </c>
    </row>
    <row r="25" spans="1:18" ht="12" customHeight="1" x14ac:dyDescent="0.2">
      <c r="A25" s="147" t="s">
        <v>39</v>
      </c>
      <c r="B25" s="83">
        <f>[1]CUADRO2!C18</f>
        <v>806497.64707824087</v>
      </c>
      <c r="C25" s="81">
        <f t="shared" si="2"/>
        <v>8.4892192608906161</v>
      </c>
      <c r="D25" s="82">
        <f>[1]CUADRO2!E18</f>
        <v>7.9180156372391153</v>
      </c>
      <c r="E25" s="83">
        <f>[1]CUADRO2!F18</f>
        <v>806497.64707824087</v>
      </c>
      <c r="F25" s="81">
        <f t="shared" si="3"/>
        <v>12.028894704558546</v>
      </c>
      <c r="G25" s="82">
        <f>[1]CUADRO2!H18</f>
        <v>7.9180156372391153</v>
      </c>
      <c r="H25" s="83">
        <f>[1]CUADRO2!I18</f>
        <v>353274.8767137535</v>
      </c>
      <c r="I25" s="81">
        <f t="shared" si="4"/>
        <v>8.6773558792586059</v>
      </c>
      <c r="J25" s="82">
        <f>[1]CUADRO2!K18</f>
        <v>7.6109435913466053</v>
      </c>
      <c r="K25" s="83">
        <f>[1]CUADRO2!L18</f>
        <v>305528.2468796848</v>
      </c>
      <c r="L25" s="81">
        <f t="shared" si="5"/>
        <v>8.2078966986219761</v>
      </c>
      <c r="M25" s="82">
        <f>[1]CUADRO2!N18</f>
        <v>7.5727991659875249</v>
      </c>
      <c r="N25" s="83">
        <f>[1]CUADRO2!O18</f>
        <v>47746.629834068328</v>
      </c>
      <c r="O25" s="81">
        <f t="shared" si="6"/>
        <v>13.686563210141797</v>
      </c>
      <c r="P25" s="82">
        <f>[1]CUADRO2!Q18</f>
        <v>7.8593155673476476</v>
      </c>
      <c r="Q25" s="82">
        <f t="shared" ref="Q25:Q31" si="8">IF(ISNUMBER(N25/H25*100),N25/H25*100,0)</f>
        <v>13.515433160211895</v>
      </c>
      <c r="R25" s="82">
        <v>2.493296224739479</v>
      </c>
    </row>
    <row r="26" spans="1:18" x14ac:dyDescent="0.2">
      <c r="A26" s="147" t="s">
        <v>40</v>
      </c>
      <c r="B26" s="83">
        <f>[1]CUADRO2!C19</f>
        <v>1152096.335015889</v>
      </c>
      <c r="C26" s="81">
        <f t="shared" si="2"/>
        <v>12.127001774959357</v>
      </c>
      <c r="D26" s="82">
        <f>[1]CUADRO2!E19</f>
        <v>8.6615991130947432</v>
      </c>
      <c r="E26" s="83">
        <f>[1]CUADRO2!F19</f>
        <v>1152096.335015889</v>
      </c>
      <c r="F26" s="81">
        <f t="shared" si="3"/>
        <v>17.183491549690146</v>
      </c>
      <c r="G26" s="82">
        <f>[1]CUADRO2!H19</f>
        <v>8.6615991130947432</v>
      </c>
      <c r="H26" s="83">
        <f>[1]CUADRO2!I19</f>
        <v>752378.70819357084</v>
      </c>
      <c r="I26" s="81">
        <f t="shared" si="4"/>
        <v>18.480390872126538</v>
      </c>
      <c r="J26" s="82">
        <f>[1]CUADRO2!K19</f>
        <v>8.8741175071062646</v>
      </c>
      <c r="K26" s="83">
        <f>[1]CUADRO2!L19</f>
        <v>640834.64463102096</v>
      </c>
      <c r="L26" s="81">
        <f t="shared" si="5"/>
        <v>17.215771758415723</v>
      </c>
      <c r="M26" s="82">
        <f>[1]CUADRO2!N19</f>
        <v>8.7716364824275654</v>
      </c>
      <c r="N26" s="83">
        <f>[1]CUADRO2!O19</f>
        <v>111544.06356255292</v>
      </c>
      <c r="O26" s="81">
        <f t="shared" si="6"/>
        <v>31.974086589367012</v>
      </c>
      <c r="P26" s="82">
        <f>[1]CUADRO2!Q19</f>
        <v>9.4956265532675062</v>
      </c>
      <c r="Q26" s="82">
        <f t="shared" si="8"/>
        <v>14.825521023895726</v>
      </c>
      <c r="R26" s="82">
        <v>3.7505161760039347</v>
      </c>
    </row>
    <row r="27" spans="1:18" x14ac:dyDescent="0.2">
      <c r="A27" s="147" t="s">
        <v>41</v>
      </c>
      <c r="B27" s="83">
        <f>[1]CUADRO2!C20</f>
        <v>677033.38399948762</v>
      </c>
      <c r="C27" s="81">
        <f t="shared" si="2"/>
        <v>7.1264744101067672</v>
      </c>
      <c r="D27" s="82">
        <f>[1]CUADRO2!E20</f>
        <v>9.1921250538895904</v>
      </c>
      <c r="E27" s="83">
        <f>[1]CUADRO2!F20</f>
        <v>677033.38399948762</v>
      </c>
      <c r="F27" s="81">
        <f t="shared" si="3"/>
        <v>10.097938062317393</v>
      </c>
      <c r="G27" s="82">
        <f>[1]CUADRO2!H20</f>
        <v>9.1921250538895904</v>
      </c>
      <c r="H27" s="83">
        <f>[1]CUADRO2!I20</f>
        <v>477495.81952407019</v>
      </c>
      <c r="I27" s="81">
        <f t="shared" si="4"/>
        <v>11.728547456902385</v>
      </c>
      <c r="J27" s="82">
        <f>[1]CUADRO2!K20</f>
        <v>9.724857464998351</v>
      </c>
      <c r="K27" s="83">
        <f>[1]CUADRO2!L20</f>
        <v>428155.59700659342</v>
      </c>
      <c r="L27" s="81">
        <f t="shared" si="5"/>
        <v>11.502232435323183</v>
      </c>
      <c r="M27" s="82">
        <f>[1]CUADRO2!N20</f>
        <v>9.7556734791645301</v>
      </c>
      <c r="N27" s="83">
        <f>[1]CUADRO2!O20</f>
        <v>49340.222517476272</v>
      </c>
      <c r="O27" s="81">
        <f t="shared" si="6"/>
        <v>14.143366278096131</v>
      </c>
      <c r="P27" s="82">
        <f>[1]CUADRO2!Q20</f>
        <v>9.4544447165981609</v>
      </c>
      <c r="Q27" s="82">
        <f t="shared" si="8"/>
        <v>10.333121359398429</v>
      </c>
      <c r="R27" s="82">
        <v>4.1985229600836611</v>
      </c>
    </row>
    <row r="28" spans="1:18" x14ac:dyDescent="0.2">
      <c r="A28" s="147" t="s">
        <v>46</v>
      </c>
      <c r="B28" s="83">
        <f>[1]CUADRO2!C21</f>
        <v>728507.52637411491</v>
      </c>
      <c r="C28" s="81">
        <f t="shared" si="2"/>
        <v>7.6682928301202349</v>
      </c>
      <c r="D28" s="82">
        <f>[1]CUADRO2!E21</f>
        <v>8.339239997258467</v>
      </c>
      <c r="E28" s="83">
        <f>[1]CUADRO2!F21</f>
        <v>728507.52637411491</v>
      </c>
      <c r="F28" s="81">
        <f t="shared" si="3"/>
        <v>10.865673766041994</v>
      </c>
      <c r="G28" s="82">
        <f>[1]CUADRO2!H21</f>
        <v>8.339239997258467</v>
      </c>
      <c r="H28" s="83">
        <f>[1]CUADRO2!I21</f>
        <v>535237.8344134962</v>
      </c>
      <c r="I28" s="81">
        <f t="shared" si="4"/>
        <v>13.146842516663968</v>
      </c>
      <c r="J28" s="82">
        <f>[1]CUADRO2!K21</f>
        <v>8.719740544911506</v>
      </c>
      <c r="K28" s="83">
        <f>[1]CUADRO2!L21</f>
        <v>501089.41661658825</v>
      </c>
      <c r="L28" s="81">
        <f t="shared" si="5"/>
        <v>13.461570936128005</v>
      </c>
      <c r="M28" s="82">
        <f>[1]CUADRO2!N21</f>
        <v>8.6679514289075836</v>
      </c>
      <c r="N28" s="83">
        <f>[1]CUADRO2!O21</f>
        <v>34148.417796908579</v>
      </c>
      <c r="O28" s="81">
        <f t="shared" si="6"/>
        <v>9.7886380741000032</v>
      </c>
      <c r="P28" s="82">
        <f>[1]CUADRO2!Q21</f>
        <v>9.4586902235439041</v>
      </c>
      <c r="Q28" s="82">
        <f t="shared" si="8"/>
        <v>6.3800455799855378</v>
      </c>
      <c r="R28" s="82">
        <v>3.8001218200113662</v>
      </c>
    </row>
    <row r="29" spans="1:18" x14ac:dyDescent="0.2">
      <c r="A29" s="147" t="s">
        <v>47</v>
      </c>
      <c r="B29" s="83">
        <f>[1]CUADRO2!C22</f>
        <v>1024994.2728928016</v>
      </c>
      <c r="C29" s="81">
        <f t="shared" si="2"/>
        <v>10.78912152474016</v>
      </c>
      <c r="D29" s="82">
        <f>[1]CUADRO2!E22</f>
        <v>7.4687968816105936</v>
      </c>
      <c r="E29" s="83">
        <f>[1]CUADRO2!F22</f>
        <v>1024994.2728928016</v>
      </c>
      <c r="F29" s="81">
        <f t="shared" si="3"/>
        <v>15.287767082855394</v>
      </c>
      <c r="G29" s="82">
        <f>[1]CUADRO2!H22</f>
        <v>7.4687968816105936</v>
      </c>
      <c r="H29" s="83">
        <f>[1]CUADRO2!I22</f>
        <v>753872.54444406542</v>
      </c>
      <c r="I29" s="81">
        <f t="shared" si="4"/>
        <v>18.517083401443816</v>
      </c>
      <c r="J29" s="82">
        <f>[1]CUADRO2!K22</f>
        <v>7.9976784028348726</v>
      </c>
      <c r="K29" s="83">
        <f>[1]CUADRO2!L22</f>
        <v>707711.90434474812</v>
      </c>
      <c r="L29" s="81">
        <f t="shared" si="5"/>
        <v>19.012403149533377</v>
      </c>
      <c r="M29" s="82">
        <f>[1]CUADRO2!N22</f>
        <v>8.0521344304313978</v>
      </c>
      <c r="N29" s="83">
        <f>[1]CUADRO2!O22</f>
        <v>46160.640099318873</v>
      </c>
      <c r="O29" s="81">
        <f t="shared" si="6"/>
        <v>13.231939526109626</v>
      </c>
      <c r="P29" s="82">
        <f>[1]CUADRO2!Q22</f>
        <v>7.1549961566479396</v>
      </c>
      <c r="Q29" s="82">
        <f t="shared" si="8"/>
        <v>6.1231358589082863</v>
      </c>
      <c r="R29" s="82">
        <v>3.0342242375135733</v>
      </c>
    </row>
    <row r="30" spans="1:18" x14ac:dyDescent="0.2">
      <c r="A30" s="147" t="s">
        <v>48</v>
      </c>
      <c r="B30" s="83">
        <f>[1]CUADRO2!C23</f>
        <v>1208617.1231429842</v>
      </c>
      <c r="C30" s="81">
        <f t="shared" si="2"/>
        <v>12.721941344774004</v>
      </c>
      <c r="D30" s="82">
        <f>[1]CUADRO2!E23</f>
        <v>6.8554778482327139</v>
      </c>
      <c r="E30" s="83">
        <f>[1]CUADRO2!F23</f>
        <v>1208617.1231429842</v>
      </c>
      <c r="F30" s="81">
        <f t="shared" si="3"/>
        <v>18.02649786404525</v>
      </c>
      <c r="G30" s="82">
        <f>[1]CUADRO2!H23</f>
        <v>6.8554778482327139</v>
      </c>
      <c r="H30" s="83">
        <f>[1]CUADRO2!I23</f>
        <v>793664.85037777491</v>
      </c>
      <c r="I30" s="81">
        <f t="shared" si="4"/>
        <v>19.494486615210725</v>
      </c>
      <c r="J30" s="82">
        <f>[1]CUADRO2!K23</f>
        <v>7.4131357239012754</v>
      </c>
      <c r="K30" s="83">
        <f>[1]CUADRO2!L23</f>
        <v>761062.22074931487</v>
      </c>
      <c r="L30" s="81">
        <f t="shared" si="5"/>
        <v>20.445638506197213</v>
      </c>
      <c r="M30" s="82">
        <f>[1]CUADRO2!N23</f>
        <v>7.4275942790338672</v>
      </c>
      <c r="N30" s="83">
        <f>[1]CUADRO2!O23</f>
        <v>32602.629628461091</v>
      </c>
      <c r="O30" s="81">
        <f t="shared" si="6"/>
        <v>9.345538162117311</v>
      </c>
      <c r="P30" s="82">
        <f>[1]CUADRO2!Q23</f>
        <v>7.0725315944834533</v>
      </c>
      <c r="Q30" s="82">
        <f t="shared" si="8"/>
        <v>4.1078585769475149</v>
      </c>
      <c r="R30" s="82">
        <v>3.2093509325462217</v>
      </c>
    </row>
    <row r="31" spans="1:18" x14ac:dyDescent="0.2">
      <c r="A31" s="147" t="s">
        <v>78</v>
      </c>
      <c r="B31" s="83">
        <f>[1]CUADRO2!C24</f>
        <v>1106923.3165323427</v>
      </c>
      <c r="C31" s="81">
        <f t="shared" si="2"/>
        <v>11.65150918056387</v>
      </c>
      <c r="D31" s="82">
        <f>[1]CUADRO2!E24</f>
        <v>5.5758921131612</v>
      </c>
      <c r="E31" s="83">
        <f>[1]CUADRO2!F24</f>
        <v>1106923.3165323427</v>
      </c>
      <c r="F31" s="81">
        <f t="shared" si="3"/>
        <v>16.50973697049924</v>
      </c>
      <c r="G31" s="82">
        <f>[1]CUADRO2!H24</f>
        <v>5.5758921131612</v>
      </c>
      <c r="H31" s="83">
        <f>[1]CUADRO2!I24</f>
        <v>405302.61146894819</v>
      </c>
      <c r="I31" s="81">
        <f t="shared" si="4"/>
        <v>9.9552932583955354</v>
      </c>
      <c r="J31" s="82">
        <f>[1]CUADRO2!K24</f>
        <v>5.8892280302882893</v>
      </c>
      <c r="K31" s="83">
        <f>[1]CUADRO2!L24</f>
        <v>377987.51337250037</v>
      </c>
      <c r="L31" s="81">
        <f t="shared" si="5"/>
        <v>10.154486515782663</v>
      </c>
      <c r="M31" s="82">
        <f>[1]CUADRO2!N24</f>
        <v>5.8436860141994638</v>
      </c>
      <c r="N31" s="83">
        <f>[1]CUADRO2!O24</f>
        <v>27315.098096447793</v>
      </c>
      <c r="O31" s="81">
        <f t="shared" si="6"/>
        <v>7.8298681600665789</v>
      </c>
      <c r="P31" s="82">
        <f>[1]CUADRO2!Q24</f>
        <v>6.4601907409864285</v>
      </c>
      <c r="Q31" s="82">
        <f t="shared" si="8"/>
        <v>6.7394330368237734</v>
      </c>
      <c r="R31" s="82">
        <v>3.6528409711529148</v>
      </c>
    </row>
    <row r="32" spans="1:18" x14ac:dyDescent="0.2">
      <c r="A32" s="147"/>
      <c r="B32" s="93"/>
      <c r="C32" s="86"/>
      <c r="D32" s="86"/>
      <c r="E32" s="93"/>
      <c r="F32" s="86"/>
      <c r="G32" s="86"/>
      <c r="H32" s="93"/>
      <c r="I32" s="86"/>
      <c r="J32" s="86"/>
      <c r="K32" s="93"/>
      <c r="L32" s="86"/>
      <c r="M32" s="86"/>
      <c r="N32" s="93"/>
      <c r="O32" s="86"/>
      <c r="P32" s="86"/>
      <c r="Q32" s="86"/>
      <c r="R32" s="86"/>
    </row>
    <row r="33" spans="1:18" x14ac:dyDescent="0.2">
      <c r="A33" s="150" t="s">
        <v>13</v>
      </c>
      <c r="B33" s="91"/>
      <c r="C33" s="79"/>
      <c r="D33" s="79"/>
      <c r="E33" s="91"/>
      <c r="F33" s="79"/>
      <c r="G33" s="79"/>
      <c r="H33" s="91"/>
      <c r="I33" s="79"/>
      <c r="J33" s="79"/>
      <c r="K33" s="91"/>
      <c r="L33" s="79"/>
      <c r="M33" s="79"/>
      <c r="N33" s="91"/>
      <c r="O33" s="79"/>
      <c r="P33" s="79"/>
      <c r="Q33" s="79"/>
      <c r="R33" s="79"/>
    </row>
    <row r="34" spans="1:18" x14ac:dyDescent="0.2">
      <c r="A34" s="147" t="s">
        <v>53</v>
      </c>
      <c r="B34" s="83">
        <f>[1]CUADRO2!C25</f>
        <v>4559924.6302312706</v>
      </c>
      <c r="C34" s="81">
        <f t="shared" ref="C34" si="9">IF(ISNUMBER(B34/B$7*100),B34/B$7*100,0)</f>
        <v>47.997908164279394</v>
      </c>
      <c r="D34" s="82">
        <f>[1]CUADRO2!E25</f>
        <v>6.5812783686525949</v>
      </c>
      <c r="E34" s="83">
        <f>[1]CUADRO2!F25</f>
        <v>3144545.7620127369</v>
      </c>
      <c r="F34" s="81">
        <f t="shared" ref="F34" si="10">IF(ISNUMBER(E34/E$7*100),E34/E$7*100,0)</f>
        <v>46.900831021578256</v>
      </c>
      <c r="G34" s="82">
        <f>[1]CUADRO2!H25</f>
        <v>7.5234145383254782</v>
      </c>
      <c r="H34" s="83">
        <f>[1]CUADRO2!I25</f>
        <v>2337252.7171059456</v>
      </c>
      <c r="I34" s="81">
        <f t="shared" ref="I34" si="11">IF(ISNUMBER(H34/H$7*100),H34/H$7*100,0)</f>
        <v>57.409045881645206</v>
      </c>
      <c r="J34" s="82">
        <f>[1]CUADRO2!K25</f>
        <v>7.754952164297614</v>
      </c>
      <c r="K34" s="83">
        <f>[1]CUADRO2!L25</f>
        <v>2173399.2164419149</v>
      </c>
      <c r="L34" s="81">
        <f t="shared" ref="L34" si="12">IF(ISNUMBER(K34/K$7*100),K34/K$7*100,0)</f>
        <v>58.387518782988636</v>
      </c>
      <c r="M34" s="82">
        <f>[1]CUADRO2!N25</f>
        <v>7.7327387086679664</v>
      </c>
      <c r="N34" s="83">
        <f>[1]CUADRO2!O25</f>
        <v>163853.50066402994</v>
      </c>
      <c r="O34" s="81">
        <f t="shared" ref="O34" si="13">IF(ISNUMBER(N34/N$7*100),N34/N$7*100,0)</f>
        <v>46.968577716057261</v>
      </c>
      <c r="P34" s="82">
        <f>[1]CUADRO2!Q25</f>
        <v>8.0521202366237343</v>
      </c>
      <c r="Q34" s="82">
        <f t="shared" ref="Q34" si="14">IF(ISNUMBER(N34/H34*100),N34/H34*100,0)</f>
        <v>7.0105170683860889</v>
      </c>
      <c r="R34" s="82">
        <v>3.4</v>
      </c>
    </row>
    <row r="35" spans="1:18" x14ac:dyDescent="0.2">
      <c r="A35" s="147" t="s">
        <v>3</v>
      </c>
      <c r="B35" s="83">
        <f>[1]CUADRO2!C26</f>
        <v>4940332.3697688347</v>
      </c>
      <c r="C35" s="81">
        <f t="shared" ref="C35" si="15">IF(ISNUMBER(B35/B$7*100),B35/B$7*100,0)</f>
        <v>52.002091835705357</v>
      </c>
      <c r="D35" s="82">
        <f>[1]CUADRO2!E26</f>
        <v>6.8395187060089695</v>
      </c>
      <c r="E35" s="83">
        <f>[1]CUADRO2!F26</f>
        <v>3560123.8430229486</v>
      </c>
      <c r="F35" s="81">
        <f t="shared" ref="F35" si="16">IF(ISNUMBER(E35/E$7*100),E35/E$7*100,0)</f>
        <v>53.099168978427095</v>
      </c>
      <c r="G35" s="82">
        <f>[1]CUADRO2!H26</f>
        <v>7.7268121653547936</v>
      </c>
      <c r="H35" s="83">
        <f>[1]CUADRO2!I26</f>
        <v>1733974.5280296328</v>
      </c>
      <c r="I35" s="81">
        <f t="shared" ref="I35" si="17">IF(ISNUMBER(H35/H$7*100),H35/H$7*100,0)</f>
        <v>42.590954118353885</v>
      </c>
      <c r="J35" s="82">
        <f>[1]CUADRO2!K26</f>
        <v>8.6247352073059584</v>
      </c>
      <c r="K35" s="83">
        <f>[1]CUADRO2!L26</f>
        <v>1548970.327158435</v>
      </c>
      <c r="L35" s="81">
        <f t="shared" ref="L35" si="18">IF(ISNUMBER(K35/K$7*100),K35/K$7*100,0)</f>
        <v>41.612481217010796</v>
      </c>
      <c r="M35" s="82">
        <f>[1]CUADRO2!N26</f>
        <v>8.5987803679971542</v>
      </c>
      <c r="N35" s="83">
        <f>[1]CUADRO2!O26</f>
        <v>185004.20087120286</v>
      </c>
      <c r="O35" s="81">
        <f t="shared" ref="O35" si="19">IF(ISNUMBER(N35/N$7*100),N35/N$7*100,0)</f>
        <v>53.031422283940884</v>
      </c>
      <c r="P35" s="82">
        <f>[1]CUADRO2!Q26</f>
        <v>8.8440445075427476</v>
      </c>
      <c r="Q35" s="82">
        <f t="shared" ref="Q35" si="20">IF(ISNUMBER(N35/H35*100),N35/H35*100,0)</f>
        <v>10.669372466585694</v>
      </c>
      <c r="R35" s="82">
        <v>3.6</v>
      </c>
    </row>
    <row r="36" spans="1:18" x14ac:dyDescent="0.2">
      <c r="A36" s="147"/>
      <c r="B36" s="93"/>
      <c r="C36" s="81"/>
      <c r="D36" s="81"/>
      <c r="E36" s="93"/>
      <c r="F36" s="81"/>
      <c r="G36" s="81"/>
      <c r="H36" s="93"/>
      <c r="I36" s="81"/>
      <c r="J36" s="81"/>
      <c r="K36" s="93"/>
      <c r="L36" s="81"/>
      <c r="M36" s="81"/>
      <c r="N36" s="93"/>
      <c r="O36" s="81"/>
      <c r="P36" s="81"/>
      <c r="Q36" s="81"/>
      <c r="R36" s="81"/>
    </row>
    <row r="37" spans="1:18" x14ac:dyDescent="0.2">
      <c r="A37" s="150" t="s">
        <v>14</v>
      </c>
      <c r="B37" s="91"/>
      <c r="C37" s="79"/>
      <c r="D37" s="79"/>
      <c r="E37" s="91"/>
      <c r="F37" s="79"/>
      <c r="G37" s="79"/>
      <c r="H37" s="91"/>
      <c r="I37" s="79"/>
      <c r="J37" s="79"/>
      <c r="K37" s="91"/>
      <c r="L37" s="79"/>
      <c r="M37" s="79"/>
      <c r="N37" s="91"/>
      <c r="O37" s="79"/>
      <c r="P37" s="79"/>
      <c r="Q37" s="79"/>
      <c r="R37" s="79"/>
    </row>
    <row r="38" spans="1:18" x14ac:dyDescent="0.2">
      <c r="A38" s="147" t="s">
        <v>36</v>
      </c>
      <c r="B38" s="83">
        <f>[1]CUADRO2!C27</f>
        <v>839906.81367698195</v>
      </c>
      <c r="C38" s="81">
        <f t="shared" ref="C38" si="21">IF(ISNUMBER(B38/B$7*100),B38/B$7*100,0)</f>
        <v>8.8408851852833514</v>
      </c>
      <c r="D38" s="82">
        <f>[1]CUADRO2!E27</f>
        <v>5.6672633745510428</v>
      </c>
      <c r="E38" s="83">
        <f>[1]CUADRO2!F27</f>
        <v>839906.81367698195</v>
      </c>
      <c r="F38" s="81">
        <f t="shared" ref="F38" si="22">IF(ISNUMBER(E38/E$7*100),E38/E$7*100,0)</f>
        <v>12.527191691089397</v>
      </c>
      <c r="G38" s="82">
        <f>[1]CUADRO2!H27</f>
        <v>5.6672633745510428</v>
      </c>
      <c r="H38" s="83">
        <f>[1]CUADRO2!I27</f>
        <v>839906.81367698195</v>
      </c>
      <c r="I38" s="81">
        <f t="shared" ref="I38" si="23">IF(ISNUMBER(H38/H$7*100),H38/H$7*100,0)</f>
        <v>20.630310299689601</v>
      </c>
      <c r="J38" s="82">
        <f>[1]CUADRO2!K27</f>
        <v>5.6672633745510428</v>
      </c>
      <c r="K38" s="83">
        <f>[1]CUADRO2!L27</f>
        <v>839906.81367698195</v>
      </c>
      <c r="L38" s="81">
        <f t="shared" ref="L38" si="24">IF(ISNUMBER(K38/K$7*100),K38/K$7*100,0)</f>
        <v>22.563767617349527</v>
      </c>
      <c r="M38" s="82">
        <f>[1]CUADRO2!N27</f>
        <v>5.6672633745510428</v>
      </c>
      <c r="N38" s="83">
        <f>[1]CUADRO2!O27</f>
        <v>0</v>
      </c>
      <c r="O38" s="81">
        <f t="shared" ref="O38" si="25">IF(ISNUMBER(N38/N$7*100),N38/N$7*100,0)</f>
        <v>0</v>
      </c>
      <c r="P38" s="82">
        <f>[1]CUADRO2!Q27</f>
        <v>0</v>
      </c>
      <c r="Q38" s="82">
        <f t="shared" ref="Q38" si="26">IF(ISNUMBER(N38/H38*100),N38/H38*100,0)</f>
        <v>0</v>
      </c>
      <c r="R38" s="82"/>
    </row>
    <row r="39" spans="1:18" x14ac:dyDescent="0.2">
      <c r="A39" s="147" t="s">
        <v>37</v>
      </c>
      <c r="B39" s="83">
        <f>[1]CUADRO2!C28</f>
        <v>567507.07606796816</v>
      </c>
      <c r="C39" s="81">
        <f t="shared" ref="C39" si="27">IF(ISNUMBER(B39/B$7*100),B39/B$7*100,0)</f>
        <v>5.9735970939299365</v>
      </c>
      <c r="D39" s="82">
        <f>[1]CUADRO2!E28</f>
        <v>8.1556693994718223</v>
      </c>
      <c r="E39" s="83">
        <f>[1]CUADRO2!F28</f>
        <v>567507.07606796816</v>
      </c>
      <c r="F39" s="81">
        <f t="shared" ref="F39" si="28">IF(ISNUMBER(E39/E$7*100),E39/E$7*100,0)</f>
        <v>8.4643555834840853</v>
      </c>
      <c r="G39" s="82">
        <f>[1]CUADRO2!H28</f>
        <v>8.1556693994718223</v>
      </c>
      <c r="H39" s="83">
        <f>[1]CUADRO2!I28</f>
        <v>567507.07606796816</v>
      </c>
      <c r="I39" s="81">
        <f t="shared" ref="I39" si="29">IF(ISNUMBER(H39/H$7*100),H39/H$7*100,0)</f>
        <v>13.939459575636242</v>
      </c>
      <c r="J39" s="82">
        <f>[1]CUADRO2!K28</f>
        <v>8.1556693994718223</v>
      </c>
      <c r="K39" s="83">
        <f>[1]CUADRO2!L28</f>
        <v>567507.07606796816</v>
      </c>
      <c r="L39" s="81">
        <f t="shared" ref="L39" si="30">IF(ISNUMBER(K39/K$7*100),K39/K$7*100,0)</f>
        <v>15.245855346190609</v>
      </c>
      <c r="M39" s="82">
        <f>[1]CUADRO2!N28</f>
        <v>8.1556693994718223</v>
      </c>
      <c r="N39" s="83">
        <f>[1]CUADRO2!O28</f>
        <v>0</v>
      </c>
      <c r="O39" s="81">
        <f t="shared" ref="O39" si="31">IF(ISNUMBER(N39/N$7*100),N39/N$7*100,0)</f>
        <v>0</v>
      </c>
      <c r="P39" s="82">
        <f>[1]CUADRO2!Q28</f>
        <v>0</v>
      </c>
      <c r="Q39" s="82">
        <f t="shared" ref="Q39" si="32">IF(ISNUMBER(N39/H39*100),N39/H39*100,0)</f>
        <v>0</v>
      </c>
      <c r="R39" s="82"/>
    </row>
    <row r="40" spans="1:18" x14ac:dyDescent="0.2">
      <c r="A40" s="147" t="s">
        <v>49</v>
      </c>
      <c r="B40" s="181"/>
      <c r="C40" s="182"/>
      <c r="D40" s="182"/>
      <c r="E40" s="181"/>
      <c r="F40" s="182"/>
      <c r="G40" s="182"/>
      <c r="H40" s="83">
        <f>[1]CUADRO2!I29</f>
        <v>2221636.9183245758</v>
      </c>
      <c r="I40" s="81">
        <f t="shared" ref="I40:I42" si="33">IF(ISNUMBER(H40/H$7*100),H40/H$7*100,0)</f>
        <v>54.569219170436448</v>
      </c>
      <c r="J40" s="82">
        <f>[1]CUADRO2!K29</f>
        <v>8.9082932646341497</v>
      </c>
      <c r="K40" s="83">
        <f>[1]CUADRO2!L29</f>
        <v>2221636.9183245758</v>
      </c>
      <c r="L40" s="81">
        <f t="shared" ref="L40:L42" si="34">IF(ISNUMBER(K40/K$7*100),K40/K$7*100,0)</f>
        <v>59.683405752770902</v>
      </c>
      <c r="M40" s="82">
        <f>[1]CUADRO2!N29</f>
        <v>8.9082932646341497</v>
      </c>
      <c r="N40" s="83">
        <f>[1]CUADRO2!O29</f>
        <v>0</v>
      </c>
      <c r="O40" s="81">
        <f t="shared" ref="O40:O42" si="35">IF(ISNUMBER(N40/N$7*100),N40/N$7*100,0)</f>
        <v>0</v>
      </c>
      <c r="P40" s="82">
        <f>[1]CUADRO2!Q29</f>
        <v>0</v>
      </c>
      <c r="Q40" s="82">
        <f t="shared" ref="Q40:Q42" si="36">IF(ISNUMBER(N40/H40*100),N40/H40*100,0)</f>
        <v>0</v>
      </c>
      <c r="R40" s="82"/>
    </row>
    <row r="41" spans="1:18" x14ac:dyDescent="0.2">
      <c r="A41" s="147" t="s">
        <v>45</v>
      </c>
      <c r="B41" s="181"/>
      <c r="C41" s="182"/>
      <c r="D41" s="182"/>
      <c r="E41" s="181"/>
      <c r="F41" s="182"/>
      <c r="G41" s="182"/>
      <c r="H41" s="83">
        <f>[1]CUADRO2!I30</f>
        <v>93318.735530916209</v>
      </c>
      <c r="I41" s="81">
        <f t="shared" si="33"/>
        <v>2.2921524619490432</v>
      </c>
      <c r="J41" s="82">
        <f>[1]CUADRO2!K30</f>
        <v>9.0215844239081875</v>
      </c>
      <c r="K41" s="83">
        <f>[1]CUADRO2!L30</f>
        <v>93318.735530916209</v>
      </c>
      <c r="L41" s="81">
        <f t="shared" si="34"/>
        <v>2.5069712836908704</v>
      </c>
      <c r="M41" s="82">
        <f>[1]CUADRO2!N30</f>
        <v>9.0215844239081875</v>
      </c>
      <c r="N41" s="83">
        <f>[1]CUADRO2!O30</f>
        <v>0</v>
      </c>
      <c r="O41" s="81">
        <f t="shared" si="35"/>
        <v>0</v>
      </c>
      <c r="P41" s="82">
        <f>[1]CUADRO2!Q30</f>
        <v>0</v>
      </c>
      <c r="Q41" s="82">
        <f t="shared" si="36"/>
        <v>0</v>
      </c>
      <c r="R41" s="82"/>
    </row>
    <row r="42" spans="1:18" x14ac:dyDescent="0.2">
      <c r="A42" s="147" t="s">
        <v>79</v>
      </c>
      <c r="B42" s="181"/>
      <c r="C42" s="182"/>
      <c r="D42" s="182"/>
      <c r="E42" s="181"/>
      <c r="F42" s="182"/>
      <c r="G42" s="182"/>
      <c r="H42" s="83">
        <f>[1]CUADRO2!I31</f>
        <v>88511.356597897015</v>
      </c>
      <c r="I42" s="81">
        <f t="shared" si="33"/>
        <v>2.17407064917961</v>
      </c>
      <c r="J42" s="82">
        <f>[1]CUADRO2!K31</f>
        <v>9.2596717547394274</v>
      </c>
      <c r="K42" s="83">
        <f>[1]CUADRO2!L31</f>
        <v>0</v>
      </c>
      <c r="L42" s="81">
        <f t="shared" si="34"/>
        <v>0</v>
      </c>
      <c r="M42" s="82">
        <f>[1]CUADRO2!N31</f>
        <v>0</v>
      </c>
      <c r="N42" s="83">
        <f>[1]CUADRO2!O31</f>
        <v>88511.356597897015</v>
      </c>
      <c r="O42" s="81">
        <f t="shared" si="35"/>
        <v>25.371765108919693</v>
      </c>
      <c r="P42" s="82">
        <f>[1]CUADRO2!Q31</f>
        <v>9.2596717547394274</v>
      </c>
      <c r="Q42" s="82">
        <f t="shared" si="36"/>
        <v>100</v>
      </c>
      <c r="R42" s="82">
        <v>3.7</v>
      </c>
    </row>
    <row r="43" spans="1:18" x14ac:dyDescent="0.2">
      <c r="A43" s="143"/>
      <c r="B43" s="146"/>
      <c r="C43" s="145"/>
      <c r="D43" s="144"/>
      <c r="E43" s="146"/>
      <c r="F43" s="145"/>
      <c r="G43" s="144"/>
      <c r="H43" s="146"/>
      <c r="I43" s="145"/>
      <c r="J43" s="144"/>
      <c r="K43" s="146"/>
      <c r="L43" s="145"/>
      <c r="M43" s="144"/>
      <c r="N43" s="146"/>
      <c r="O43" s="145"/>
      <c r="P43" s="144"/>
      <c r="Q43" s="133"/>
      <c r="R43" s="133"/>
    </row>
    <row r="44" spans="1:18" x14ac:dyDescent="0.2">
      <c r="A44" s="2" t="str">
        <f>'C01'!A32</f>
        <v>Fuente: Instituto Nacional de Estadística (INE). LXXIII Encuesta Permanente de Hogares de Propósitos Múltiples, Otubre 2021</v>
      </c>
      <c r="F44" s="17"/>
      <c r="I44" s="17"/>
      <c r="L44" s="17"/>
    </row>
    <row r="45" spans="1:18" x14ac:dyDescent="0.2">
      <c r="A45" s="2" t="s">
        <v>60</v>
      </c>
      <c r="B45" s="5"/>
      <c r="F45" s="17"/>
      <c r="I45" s="17"/>
      <c r="L45" s="17"/>
    </row>
    <row r="46" spans="1:18" x14ac:dyDescent="0.2">
      <c r="A46" s="2" t="s">
        <v>138</v>
      </c>
      <c r="B46" s="5"/>
      <c r="F46" s="17"/>
      <c r="I46" s="17"/>
      <c r="L46" s="17"/>
    </row>
    <row r="47" spans="1:18" x14ac:dyDescent="0.2">
      <c r="A47" s="2" t="s">
        <v>61</v>
      </c>
      <c r="B47" s="5"/>
      <c r="F47" s="17"/>
      <c r="I47" s="17"/>
      <c r="L47" s="17"/>
    </row>
    <row r="48" spans="1:18" x14ac:dyDescent="0.2">
      <c r="A48" s="2" t="s">
        <v>72</v>
      </c>
      <c r="F48" s="17"/>
      <c r="I48" s="17"/>
      <c r="L48" s="17"/>
    </row>
    <row r="49" spans="1:12" x14ac:dyDescent="0.2">
      <c r="A49" s="2" t="s">
        <v>73</v>
      </c>
      <c r="F49" s="17"/>
      <c r="I49" s="17"/>
      <c r="L49" s="17"/>
    </row>
    <row r="50" spans="1:12" x14ac:dyDescent="0.2">
      <c r="A50" s="2" t="s">
        <v>145</v>
      </c>
      <c r="F50" s="17"/>
      <c r="I50" s="17"/>
      <c r="L50" s="17"/>
    </row>
    <row r="51" spans="1:12" x14ac:dyDescent="0.2">
      <c r="E51" s="7"/>
      <c r="F51" s="17"/>
      <c r="G51" s="3"/>
      <c r="I51" s="17"/>
      <c r="L51" s="17"/>
    </row>
    <row r="52" spans="1:12" x14ac:dyDescent="0.2">
      <c r="F52" s="17"/>
      <c r="I52" s="17"/>
      <c r="L52" s="17"/>
    </row>
    <row r="53" spans="1:12" x14ac:dyDescent="0.2">
      <c r="B53" s="7"/>
      <c r="F53" s="17"/>
      <c r="I53" s="17"/>
      <c r="L53" s="17"/>
    </row>
    <row r="55" spans="1:12" x14ac:dyDescent="0.2">
      <c r="B55" s="7"/>
    </row>
    <row r="56" spans="1:12" x14ac:dyDescent="0.2">
      <c r="B56" s="7"/>
    </row>
  </sheetData>
  <mergeCells count="11">
    <mergeCell ref="A1:R1"/>
    <mergeCell ref="A2:R2"/>
    <mergeCell ref="A3:A5"/>
    <mergeCell ref="B3:D4"/>
    <mergeCell ref="E3:G4"/>
    <mergeCell ref="H3:P3"/>
    <mergeCell ref="Q3:Q5"/>
    <mergeCell ref="R3:R5"/>
    <mergeCell ref="H4:J4"/>
    <mergeCell ref="K4:M4"/>
    <mergeCell ref="N4:P4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ignoredErrors>
    <ignoredError sqref="Q1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115"/>
  <sheetViews>
    <sheetView topLeftCell="A22" zoomScaleNormal="100" workbookViewId="0">
      <selection activeCell="H58" sqref="H58"/>
    </sheetView>
  </sheetViews>
  <sheetFormatPr baseColWidth="10" defaultColWidth="12" defaultRowHeight="11.25" x14ac:dyDescent="0.2"/>
  <cols>
    <col min="1" max="1" width="56" style="62" customWidth="1"/>
    <col min="2" max="2" width="14.5" style="62" bestFit="1" customWidth="1"/>
    <col min="3" max="3" width="9" style="64" bestFit="1" customWidth="1"/>
    <col min="4" max="4" width="14.5" style="62" bestFit="1" customWidth="1"/>
    <col min="5" max="5" width="7.6640625" style="64" bestFit="1" customWidth="1"/>
    <col min="6" max="6" width="12.5" style="62" bestFit="1" customWidth="1"/>
    <col min="7" max="7" width="8" style="64" bestFit="1" customWidth="1"/>
    <col min="8" max="8" width="14.33203125" style="62" bestFit="1" customWidth="1"/>
    <col min="9" max="9" width="7.6640625" style="64" bestFit="1" customWidth="1"/>
    <col min="10" max="10" width="11.5" style="62" bestFit="1" customWidth="1"/>
    <col min="11" max="11" width="8" style="64" bestFit="1" customWidth="1"/>
    <col min="12" max="12" width="14.5" style="62" bestFit="1" customWidth="1"/>
    <col min="13" max="13" width="9.5" style="64" bestFit="1" customWidth="1"/>
    <col min="14" max="14" width="12.5" style="62" bestFit="1" customWidth="1"/>
    <col min="15" max="15" width="8" style="64" bestFit="1" customWidth="1"/>
    <col min="16" max="16384" width="12" style="62"/>
  </cols>
  <sheetData>
    <row r="1" spans="1:17" x14ac:dyDescent="0.2">
      <c r="A1" s="235" t="s">
        <v>62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</row>
    <row r="2" spans="1:17" x14ac:dyDescent="0.2">
      <c r="A2" s="235" t="s">
        <v>69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</row>
    <row r="3" spans="1:17" x14ac:dyDescent="0.2">
      <c r="A3" s="228" t="s">
        <v>32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</row>
    <row r="4" spans="1:17" ht="18.75" customHeight="1" x14ac:dyDescent="0.2">
      <c r="A4" s="225" t="s">
        <v>31</v>
      </c>
      <c r="B4" s="223" t="s">
        <v>6</v>
      </c>
      <c r="C4" s="223"/>
      <c r="D4" s="232" t="s">
        <v>7</v>
      </c>
      <c r="E4" s="232"/>
      <c r="F4" s="232"/>
      <c r="G4" s="232"/>
      <c r="H4" s="232"/>
      <c r="I4" s="232"/>
      <c r="J4" s="232"/>
      <c r="K4" s="232"/>
      <c r="L4" s="233" t="s">
        <v>1</v>
      </c>
      <c r="M4" s="233"/>
      <c r="N4" s="229" t="s">
        <v>127</v>
      </c>
      <c r="O4" s="229"/>
      <c r="P4" s="229" t="s">
        <v>135</v>
      </c>
      <c r="Q4" s="229"/>
    </row>
    <row r="5" spans="1:17" ht="13.5" x14ac:dyDescent="0.35">
      <c r="A5" s="226"/>
      <c r="B5" s="224"/>
      <c r="C5" s="224"/>
      <c r="D5" s="222" t="s">
        <v>4</v>
      </c>
      <c r="E5" s="222"/>
      <c r="F5" s="222" t="s">
        <v>89</v>
      </c>
      <c r="G5" s="222"/>
      <c r="H5" s="222" t="s">
        <v>10</v>
      </c>
      <c r="I5" s="222"/>
      <c r="J5" s="222" t="s">
        <v>90</v>
      </c>
      <c r="K5" s="222"/>
      <c r="L5" s="234"/>
      <c r="M5" s="234"/>
      <c r="N5" s="230"/>
      <c r="O5" s="230"/>
      <c r="P5" s="230"/>
      <c r="Q5" s="230"/>
    </row>
    <row r="6" spans="1:17" ht="10.15" customHeight="1" x14ac:dyDescent="0.2">
      <c r="A6" s="227"/>
      <c r="B6" s="166" t="s">
        <v>8</v>
      </c>
      <c r="C6" s="167" t="s">
        <v>71</v>
      </c>
      <c r="D6" s="166" t="s">
        <v>8</v>
      </c>
      <c r="E6" s="167" t="s">
        <v>71</v>
      </c>
      <c r="F6" s="166" t="s">
        <v>8</v>
      </c>
      <c r="G6" s="167" t="s">
        <v>71</v>
      </c>
      <c r="H6" s="166" t="s">
        <v>8</v>
      </c>
      <c r="I6" s="167" t="s">
        <v>71</v>
      </c>
      <c r="J6" s="166" t="s">
        <v>8</v>
      </c>
      <c r="K6" s="167" t="s">
        <v>71</v>
      </c>
      <c r="L6" s="166" t="s">
        <v>8</v>
      </c>
      <c r="M6" s="167" t="s">
        <v>71</v>
      </c>
      <c r="N6" s="166" t="s">
        <v>8</v>
      </c>
      <c r="O6" s="167" t="s">
        <v>71</v>
      </c>
      <c r="P6" s="166" t="s">
        <v>8</v>
      </c>
      <c r="Q6" s="167" t="s">
        <v>71</v>
      </c>
    </row>
    <row r="7" spans="1:17" x14ac:dyDescent="0.2">
      <c r="A7" s="101"/>
      <c r="B7" s="102"/>
      <c r="C7" s="103"/>
      <c r="D7" s="103"/>
      <c r="E7" s="103"/>
      <c r="F7" s="90"/>
      <c r="G7" s="59"/>
      <c r="H7" s="103"/>
      <c r="I7" s="103"/>
      <c r="J7" s="103"/>
      <c r="K7" s="103"/>
      <c r="L7" s="103"/>
      <c r="M7" s="103"/>
      <c r="N7" s="103"/>
      <c r="O7" s="103"/>
    </row>
    <row r="8" spans="1:17" x14ac:dyDescent="0.2">
      <c r="A8" s="153" t="s">
        <v>86</v>
      </c>
      <c r="B8" s="91">
        <f>+B11+B15</f>
        <v>3722369.5436004037</v>
      </c>
      <c r="C8" s="59">
        <f>SUM(E8,M8,O8)+Q8</f>
        <v>100.00000000000162</v>
      </c>
      <c r="D8" s="91">
        <f>+D11+D15</f>
        <v>2045688.0609633191</v>
      </c>
      <c r="E8" s="59">
        <f>IF(ISNUMBER(D8/$B$8*100),D8/$B$8*100,0)</f>
        <v>54.956608606480792</v>
      </c>
      <c r="F8" s="91">
        <f>+F11+F15</f>
        <v>237126.28527454747</v>
      </c>
      <c r="G8" s="59">
        <f>IF(ISNUMBER(F8/$B$8*100),F8/$B$8*100,0)</f>
        <v>6.3703047883094053</v>
      </c>
      <c r="H8" s="91">
        <f>+H11+H15</f>
        <v>1688152.0272462061</v>
      </c>
      <c r="I8" s="59">
        <f>IF(ISNUMBER(H8/$B$8*100),H8/$B$8*100,0)</f>
        <v>45.35154308224238</v>
      </c>
      <c r="J8" s="91">
        <f>+J11+J15</f>
        <v>120409.74844256553</v>
      </c>
      <c r="K8" s="59">
        <f>IF(ISNUMBER(J8/$B$8*100),J8/$B$8*100,0)</f>
        <v>3.2347607359290045</v>
      </c>
      <c r="L8" s="91">
        <f>+L11+L15</f>
        <v>1117397.7200336801</v>
      </c>
      <c r="M8" s="59">
        <f>IF(ISNUMBER(L8/$B$8*100),L8/$B$8*100,0)</f>
        <v>30.018452143064085</v>
      </c>
      <c r="N8" s="91">
        <f>+N11+N15</f>
        <v>249821.72617252724</v>
      </c>
      <c r="O8" s="59">
        <f>IF(ISNUMBER(N8/$B$8*100),N8/$B$8*100,0)</f>
        <v>6.7113628361275239</v>
      </c>
      <c r="P8" s="91">
        <f>+P11+P15</f>
        <v>309462.03643093718</v>
      </c>
      <c r="Q8" s="59">
        <f>IF(ISNUMBER(P8/$B$8*100),P8/$B$8*100,0)</f>
        <v>8.3135764143292139</v>
      </c>
    </row>
    <row r="9" spans="1:17" s="63" customFormat="1" x14ac:dyDescent="0.2">
      <c r="A9" s="151"/>
      <c r="B9" s="91"/>
      <c r="C9" s="59"/>
      <c r="D9" s="91"/>
      <c r="E9" s="59"/>
      <c r="F9" s="104"/>
      <c r="G9" s="59"/>
      <c r="H9" s="91"/>
      <c r="I9" s="59"/>
      <c r="J9" s="91"/>
      <c r="K9" s="59"/>
      <c r="L9" s="91"/>
      <c r="M9" s="59"/>
      <c r="N9" s="91"/>
      <c r="O9" s="59"/>
    </row>
    <row r="10" spans="1:17" x14ac:dyDescent="0.2">
      <c r="A10" s="154" t="s">
        <v>34</v>
      </c>
      <c r="B10" s="91"/>
      <c r="C10" s="59"/>
      <c r="D10" s="91"/>
      <c r="E10" s="59"/>
      <c r="F10" s="91"/>
      <c r="G10" s="59"/>
      <c r="H10" s="91"/>
      <c r="I10" s="59"/>
      <c r="J10" s="91"/>
      <c r="K10" s="59"/>
      <c r="L10" s="91"/>
      <c r="M10" s="59"/>
      <c r="N10" s="91"/>
      <c r="O10" s="59"/>
    </row>
    <row r="11" spans="1:17" x14ac:dyDescent="0.2">
      <c r="A11" s="155" t="s">
        <v>56</v>
      </c>
      <c r="B11" s="60">
        <f>SUM(B12:B14)</f>
        <v>2263567.5570949819</v>
      </c>
      <c r="C11" s="61">
        <f>IF(ISNUMBER(B11/B$8*100),B11/B$8*100,0)</f>
        <v>60.809855942072353</v>
      </c>
      <c r="D11" s="60">
        <f>SUM(D12:D14)</f>
        <v>1354232.7841225574</v>
      </c>
      <c r="E11" s="61">
        <f>IF(ISNUMBER(D11/D$8*100),D11/D$8*100,0)</f>
        <v>66.19937858389055</v>
      </c>
      <c r="F11" s="60">
        <f>SUM(F12:F14)</f>
        <v>186110.37765398028</v>
      </c>
      <c r="G11" s="61">
        <f>IF(ISNUMBER(F11/F$8*100),F11/F$8*100,0)</f>
        <v>78.485764426537358</v>
      </c>
      <c r="H11" s="60">
        <f>SUM(H12:H14)</f>
        <v>1079755.7074405826</v>
      </c>
      <c r="I11" s="61">
        <f>IF(ISNUMBER(H11/H$8*100),H11/H$8*100,0)</f>
        <v>63.960809809406292</v>
      </c>
      <c r="J11" s="60">
        <f>SUM(J12:J14)</f>
        <v>88366.6990279944</v>
      </c>
      <c r="K11" s="61">
        <f>IF(ISNUMBER(J11/J$8*100),J11/J$8*100,0)</f>
        <v>73.388326253454977</v>
      </c>
      <c r="L11" s="60">
        <f>SUM(L12:L14)</f>
        <v>638438.4551000807</v>
      </c>
      <c r="M11" s="61">
        <f>IF(ISNUMBER(L11/L$8*100),L11/L$8*100,0)</f>
        <v>57.136187380160145</v>
      </c>
      <c r="N11" s="60">
        <f>SUM(N12:N14)</f>
        <v>131768.38622410645</v>
      </c>
      <c r="O11" s="61">
        <f>IF(ISNUMBER(N11/N$8*100),N11/N$8*100,0)</f>
        <v>52.744966678001028</v>
      </c>
      <c r="P11" s="60">
        <f>SUM(P12:P14)</f>
        <v>139127.93164821659</v>
      </c>
      <c r="Q11" s="61">
        <f>IF(ISNUMBER(P11/P$8*100),P11/P$8*100,0)</f>
        <v>44.957996545487688</v>
      </c>
    </row>
    <row r="12" spans="1:17" x14ac:dyDescent="0.2">
      <c r="A12" s="156" t="s">
        <v>50</v>
      </c>
      <c r="B12" s="60">
        <f>[1]CUADRO3!B5</f>
        <v>491951.85697259067</v>
      </c>
      <c r="C12" s="61">
        <f>IF(ISNUMBER(B12/B$8*100),B12/B$8*100,0)</f>
        <v>13.216093974827603</v>
      </c>
      <c r="D12" s="60">
        <f t="shared" ref="D12:D52" si="0">F12+H12+J12</f>
        <v>313750.14707985538</v>
      </c>
      <c r="E12" s="61">
        <f>IF(ISNUMBER(D12/D$8*100),D12/D$8*100,0)</f>
        <v>15.337145142847913</v>
      </c>
      <c r="F12" s="60">
        <f>[1]CUADRO3!D5</f>
        <v>60970.629082240266</v>
      </c>
      <c r="G12" s="61">
        <f>IF(ISNUMBER(F12/F$8*100),F12/F$8*100,0)</f>
        <v>25.712303050523388</v>
      </c>
      <c r="H12" s="60">
        <f>[1]CUADRO3!F5</f>
        <v>230798.69034564868</v>
      </c>
      <c r="I12" s="61">
        <f>IF(ISNUMBER(H12/H$8*100),H12/H$8*100,0)</f>
        <v>13.671676876290489</v>
      </c>
      <c r="J12" s="60">
        <f>[1]CUADRO3!H5</f>
        <v>21980.827651966447</v>
      </c>
      <c r="K12" s="61">
        <f>IF(ISNUMBER(J12/J$8*100),J12/J$8*100,0)</f>
        <v>18.255023315202028</v>
      </c>
      <c r="L12" s="60">
        <f>[1]CUADRO3!J5</f>
        <v>124819.69988080784</v>
      </c>
      <c r="M12" s="61">
        <f>IF(ISNUMBER(L12/L$8*100),L12/L$8*100,0)</f>
        <v>11.170570482016517</v>
      </c>
      <c r="N12" s="60">
        <f>[1]CUADRO3!L5</f>
        <v>26167.651966626723</v>
      </c>
      <c r="O12" s="61">
        <f>IF(ISNUMBER(N12/N$8*100),N12/N$8*100,0)</f>
        <v>10.474530124956107</v>
      </c>
      <c r="P12" s="60">
        <f>[1]CUADRO3!N5</f>
        <v>27214.358045291792</v>
      </c>
      <c r="Q12" s="61">
        <f>IF(ISNUMBER(P12/P$8*100),P12/P$8*100,0)</f>
        <v>8.79408613707783</v>
      </c>
    </row>
    <row r="13" spans="1:17" x14ac:dyDescent="0.2">
      <c r="A13" s="156" t="s">
        <v>51</v>
      </c>
      <c r="B13" s="60">
        <f>[1]CUADRO3!B6</f>
        <v>290057.42516370368</v>
      </c>
      <c r="C13" s="61">
        <f>IF(ISNUMBER(B13/B$8*100),B13/B$8*100,0)</f>
        <v>7.7922791320485114</v>
      </c>
      <c r="D13" s="60">
        <f t="shared" si="0"/>
        <v>179444.85266604237</v>
      </c>
      <c r="E13" s="61">
        <f>IF(ISNUMBER(D13/D$8*100),D13/D$8*100,0)</f>
        <v>8.7718580408364595</v>
      </c>
      <c r="F13" s="60">
        <f>[1]CUADRO3!D6</f>
        <v>7815.0187090738418</v>
      </c>
      <c r="G13" s="61">
        <f>IF(ISNUMBER(F13/F$8*100),F13/F$8*100,0)</f>
        <v>3.2957201265247864</v>
      </c>
      <c r="H13" s="60">
        <f>[1]CUADRO3!F6</f>
        <v>162011.34939195457</v>
      </c>
      <c r="I13" s="61">
        <f>IF(ISNUMBER(H13/H$8*100),H13/H$8*100,0)</f>
        <v>9.5969644189116785</v>
      </c>
      <c r="J13" s="60">
        <f>[1]CUADRO3!H6</f>
        <v>9618.4845650139596</v>
      </c>
      <c r="K13" s="61">
        <f>IF(ISNUMBER(J13/J$8*100),J13/J$8*100,0)</f>
        <v>7.9881277798714931</v>
      </c>
      <c r="L13" s="60">
        <f>[1]CUADRO3!J6</f>
        <v>83560.58465855899</v>
      </c>
      <c r="M13" s="61">
        <f>IF(ISNUMBER(L13/L$8*100),L13/L$8*100,0)</f>
        <v>7.4781416822687223</v>
      </c>
      <c r="N13" s="60">
        <f>[1]CUADRO3!L6</f>
        <v>15028.882132834313</v>
      </c>
      <c r="O13" s="61">
        <f>IF(ISNUMBER(N13/N$8*100),N13/N$8*100,0)</f>
        <v>6.0158427223640851</v>
      </c>
      <c r="P13" s="60">
        <f>[1]CUADRO3!N6</f>
        <v>12023.10570626745</v>
      </c>
      <c r="Q13" s="61">
        <f>IF(ISNUMBER(P13/P$8*100),P13/P$8*100,0)</f>
        <v>3.8851633773665331</v>
      </c>
    </row>
    <row r="14" spans="1:17" x14ac:dyDescent="0.2">
      <c r="A14" s="156" t="s">
        <v>77</v>
      </c>
      <c r="B14" s="60">
        <f>[1]CUADRO3!B7</f>
        <v>1481558.2749586874</v>
      </c>
      <c r="C14" s="61">
        <f>IF(ISNUMBER(B14/B$8*100),B14/B$8*100,0)</f>
        <v>39.801482835196246</v>
      </c>
      <c r="D14" s="60">
        <f t="shared" si="0"/>
        <v>861037.78437665966</v>
      </c>
      <c r="E14" s="61">
        <f>IF(ISNUMBER(D14/D$8*100),D14/D$8*100,0)</f>
        <v>42.090375400206185</v>
      </c>
      <c r="F14" s="60">
        <f>[1]CUADRO3!D7</f>
        <v>117324.72986266618</v>
      </c>
      <c r="G14" s="61">
        <f>IF(ISNUMBER(F14/F$8*100),F14/F$8*100,0)</f>
        <v>49.477741249489185</v>
      </c>
      <c r="H14" s="60">
        <f>[1]CUADRO3!F7</f>
        <v>686945.66770297941</v>
      </c>
      <c r="I14" s="61">
        <f>IF(ISNUMBER(H14/H$8*100),H14/H$8*100,0)</f>
        <v>40.692168514204127</v>
      </c>
      <c r="J14" s="60">
        <f>[1]CUADRO3!H7</f>
        <v>56767.386811013996</v>
      </c>
      <c r="K14" s="61">
        <f>IF(ISNUMBER(J14/J$8*100),J14/J$8*100,0)</f>
        <v>47.145175158381448</v>
      </c>
      <c r="L14" s="60">
        <f>[1]CUADRO3!J7</f>
        <v>430058.1705607138</v>
      </c>
      <c r="M14" s="61">
        <f>IF(ISNUMBER(L14/L$8*100),L14/L$8*100,0)</f>
        <v>38.487475215874902</v>
      </c>
      <c r="N14" s="60">
        <f>[1]CUADRO3!L7</f>
        <v>90571.852124645418</v>
      </c>
      <c r="O14" s="61">
        <f>IF(ISNUMBER(N14/N$8*100),N14/N$8*100,0)</f>
        <v>36.254593830680832</v>
      </c>
      <c r="P14" s="60">
        <f>[1]CUADRO3!N7</f>
        <v>99890.467896657341</v>
      </c>
      <c r="Q14" s="61">
        <f>IF(ISNUMBER(P14/P$8*100),P14/P$8*100,0)</f>
        <v>32.278747031043324</v>
      </c>
    </row>
    <row r="15" spans="1:17" x14ac:dyDescent="0.2">
      <c r="A15" s="155" t="s">
        <v>52</v>
      </c>
      <c r="B15" s="60">
        <f>[1]CUADRO3!B8</f>
        <v>1458801.986505422</v>
      </c>
      <c r="C15" s="61">
        <f>IF(ISNUMBER(B15/B$8*100),B15/B$8*100,0)</f>
        <v>39.190144057927647</v>
      </c>
      <c r="D15" s="60">
        <f t="shared" si="0"/>
        <v>691455.27684076189</v>
      </c>
      <c r="E15" s="61">
        <f>IF(ISNUMBER(D15/D$8*100),D15/D$8*100,0)</f>
        <v>33.800621416109458</v>
      </c>
      <c r="F15" s="60">
        <f>[1]CUADRO3!D8</f>
        <v>51015.907620567181</v>
      </c>
      <c r="G15" s="61">
        <f>IF(ISNUMBER(F15/F$8*100),F15/F$8*100,0)</f>
        <v>21.514235573462635</v>
      </c>
      <c r="H15" s="60">
        <f>[1]CUADRO3!F8</f>
        <v>608396.31980562361</v>
      </c>
      <c r="I15" s="61">
        <f>IF(ISNUMBER(H15/H$8*100),H15/H$8*100,0)</f>
        <v>36.039190190593715</v>
      </c>
      <c r="J15" s="60">
        <f>[1]CUADRO3!H8</f>
        <v>32043.049414571127</v>
      </c>
      <c r="K15" s="61">
        <f>IF(ISNUMBER(J15/J$8*100),J15/J$8*100,0)</f>
        <v>26.611673746545033</v>
      </c>
      <c r="L15" s="60">
        <f>[1]CUADRO3!J8</f>
        <v>478959.26493359939</v>
      </c>
      <c r="M15" s="61">
        <f>IF(ISNUMBER(L15/L$8*100),L15/L$8*100,0)</f>
        <v>42.863812619839855</v>
      </c>
      <c r="N15" s="60">
        <f>[1]CUADRO3!L8</f>
        <v>118053.33994842081</v>
      </c>
      <c r="O15" s="61">
        <f>IF(ISNUMBER(N15/N$8*100),N15/N$8*100,0)</f>
        <v>47.255033321998987</v>
      </c>
      <c r="P15" s="60">
        <f>[1]CUADRO3!N8</f>
        <v>170334.10478272059</v>
      </c>
      <c r="Q15" s="61">
        <f>IF(ISNUMBER(P15/P$8*100),P15/P$8*100,0)</f>
        <v>55.042003454512312</v>
      </c>
    </row>
    <row r="16" spans="1:17" x14ac:dyDescent="0.2">
      <c r="A16" s="154"/>
      <c r="B16" s="60"/>
      <c r="C16" s="61"/>
      <c r="D16" s="93">
        <f t="shared" si="0"/>
        <v>0</v>
      </c>
      <c r="E16" s="61"/>
      <c r="F16" s="93"/>
      <c r="G16" s="61"/>
      <c r="H16" s="93"/>
      <c r="I16" s="61"/>
      <c r="J16" s="93"/>
      <c r="K16" s="61"/>
      <c r="L16" s="93"/>
      <c r="M16" s="61"/>
      <c r="N16" s="93"/>
      <c r="O16" s="61"/>
      <c r="P16" s="93"/>
    </row>
    <row r="17" spans="1:17" x14ac:dyDescent="0.2">
      <c r="A17" s="154" t="s">
        <v>12</v>
      </c>
      <c r="B17" s="91"/>
      <c r="C17" s="59"/>
      <c r="D17" s="91"/>
      <c r="E17" s="59"/>
      <c r="F17" s="91"/>
      <c r="G17" s="59"/>
      <c r="H17" s="91"/>
      <c r="I17" s="59"/>
      <c r="J17" s="91"/>
      <c r="K17" s="59"/>
      <c r="L17" s="91"/>
      <c r="M17" s="59"/>
      <c r="N17" s="91"/>
      <c r="O17" s="59"/>
      <c r="P17" s="91"/>
    </row>
    <row r="18" spans="1:17" x14ac:dyDescent="0.2">
      <c r="A18" s="157" t="s">
        <v>35</v>
      </c>
      <c r="B18" s="60">
        <f>[1]CUADRO3!B9</f>
        <v>230226.13958457264</v>
      </c>
      <c r="C18" s="61">
        <f>IF(ISNUMBER(B18/B$8*100),B18/B$8*100,0)</f>
        <v>6.1849350766471725</v>
      </c>
      <c r="D18" s="60">
        <f t="shared" si="0"/>
        <v>91764.204393589229</v>
      </c>
      <c r="E18" s="61">
        <f>IF(ISNUMBER(D18/D$8*100),D18/D$8*100,0)</f>
        <v>4.4857378866637783</v>
      </c>
      <c r="F18" s="60">
        <f>[1]CUADRO3!D9</f>
        <v>3498.9044621418043</v>
      </c>
      <c r="G18" s="61">
        <f>IF(ISNUMBER(F18/F$8*100),F18/F$8*100,0)</f>
        <v>1.4755447537546222</v>
      </c>
      <c r="H18" s="60">
        <f>[1]CUADRO3!F9</f>
        <v>77010.865551878174</v>
      </c>
      <c r="I18" s="61">
        <f>IF(ISNUMBER(H18/H$8*100),H18/H$8*100,0)</f>
        <v>4.5618442124256999</v>
      </c>
      <c r="J18" s="60">
        <f>[1]CUADRO3!H9</f>
        <v>11254.434379569258</v>
      </c>
      <c r="K18" s="61">
        <f>IF(ISNUMBER(J18/J$8*100),J18/J$8*100,0)</f>
        <v>9.3467800781408759</v>
      </c>
      <c r="L18" s="60">
        <f>[1]CUADRO3!J9</f>
        <v>92477.676825864692</v>
      </c>
      <c r="M18" s="61">
        <f>IF(ISNUMBER(L18/L$8*100),L18/L$8*100,0)</f>
        <v>8.2761648039766236</v>
      </c>
      <c r="N18" s="60">
        <f>[1]CUADRO3!L9</f>
        <v>11988.43674735501</v>
      </c>
      <c r="O18" s="61">
        <f>IF(ISNUMBER(N18/N$8*100),N18/N$8*100,0)</f>
        <v>4.798796698360726</v>
      </c>
      <c r="P18" s="60">
        <f>[1]CUADRO3!N9</f>
        <v>33995.821617764261</v>
      </c>
      <c r="Q18" s="61">
        <f>IF(ISNUMBER(P18/P$8*100),P18/P$8*100,0)</f>
        <v>10.985457864183328</v>
      </c>
    </row>
    <row r="19" spans="1:17" x14ac:dyDescent="0.2">
      <c r="A19" s="157" t="s">
        <v>36</v>
      </c>
      <c r="B19" s="60">
        <f>[1]CUADRO3!B10</f>
        <v>1846723.0173507896</v>
      </c>
      <c r="C19" s="61">
        <f>IF(ISNUMBER(B19/B$8*100),B19/B$8*100,0)</f>
        <v>49.611490630362717</v>
      </c>
      <c r="D19" s="60">
        <f t="shared" si="0"/>
        <v>879377.34935532103</v>
      </c>
      <c r="E19" s="61">
        <f>IF(ISNUMBER(D19/D$8*100),D19/D$8*100,0)</f>
        <v>42.986874007624614</v>
      </c>
      <c r="F19" s="60">
        <f>[1]CUADRO3!D10</f>
        <v>28394.828833258918</v>
      </c>
      <c r="G19" s="61">
        <f>IF(ISNUMBER(F19/F$8*100),F19/F$8*100,0)</f>
        <v>11.97455980064929</v>
      </c>
      <c r="H19" s="60">
        <f>[1]CUADRO3!F10</f>
        <v>786479.15038026369</v>
      </c>
      <c r="I19" s="61">
        <f>IF(ISNUMBER(H19/H$8*100),H19/H$8*100,0)</f>
        <v>46.588170833358291</v>
      </c>
      <c r="J19" s="60">
        <f>[1]CUADRO3!H10</f>
        <v>64503.370141798405</v>
      </c>
      <c r="K19" s="61">
        <f>IF(ISNUMBER(J19/J$8*100),J19/J$8*100,0)</f>
        <v>53.569890292201706</v>
      </c>
      <c r="L19" s="60">
        <f>[1]CUADRO3!J10</f>
        <v>639751.85693358781</v>
      </c>
      <c r="M19" s="61">
        <f>IF(ISNUMBER(L19/L$8*100),L19/L$8*100,0)</f>
        <v>57.253728503607896</v>
      </c>
      <c r="N19" s="60">
        <f>[1]CUADRO3!L10</f>
        <v>129669.55893967206</v>
      </c>
      <c r="O19" s="61">
        <f>IF(ISNUMBER(N19/N$8*100),N19/N$8*100,0)</f>
        <v>51.904836671459897</v>
      </c>
      <c r="P19" s="60">
        <f>[1]CUADRO3!N10</f>
        <v>197924.25212230589</v>
      </c>
      <c r="Q19" s="61">
        <f>IF(ISNUMBER(P19/P$8*100),P19/P$8*100,0)</f>
        <v>63.957522675475822</v>
      </c>
    </row>
    <row r="20" spans="1:17" x14ac:dyDescent="0.2">
      <c r="A20" s="157" t="s">
        <v>37</v>
      </c>
      <c r="B20" s="60">
        <f>[1]CUADRO3!B11</f>
        <v>1110936.1843076339</v>
      </c>
      <c r="C20" s="61">
        <f>IF(ISNUMBER(B20/B$8*100),B20/B$8*100,0)</f>
        <v>29.8448655163103</v>
      </c>
      <c r="D20" s="60">
        <f t="shared" si="0"/>
        <v>686260.11682076566</v>
      </c>
      <c r="E20" s="61">
        <f>IF(ISNUMBER(D20/D$8*100),D20/D$8*100,0)</f>
        <v>33.546664807615109</v>
      </c>
      <c r="F20" s="60">
        <f>[1]CUADRO3!D11</f>
        <v>80765.910288860177</v>
      </c>
      <c r="G20" s="61">
        <f>IF(ISNUMBER(F20/F$8*100),F20/F$8*100,0)</f>
        <v>34.06029415732992</v>
      </c>
      <c r="H20" s="60">
        <f>[1]CUADRO3!F11</f>
        <v>568016.23554006114</v>
      </c>
      <c r="I20" s="61">
        <f>IF(ISNUMBER(H20/H$8*100),H20/H$8*100,0)</f>
        <v>33.647220533013027</v>
      </c>
      <c r="J20" s="60">
        <f>[1]CUADRO3!H11</f>
        <v>37477.970991844275</v>
      </c>
      <c r="K20" s="61">
        <f>IF(ISNUMBER(J20/J$8*100),J20/J$8*100,0)</f>
        <v>31.125362752269979</v>
      </c>
      <c r="L20" s="60">
        <f>[1]CUADRO3!J11</f>
        <v>279717.25405314693</v>
      </c>
      <c r="M20" s="61">
        <f>IF(ISNUMBER(L20/L$8*100),L20/L$8*100,0)</f>
        <v>25.032917916166486</v>
      </c>
      <c r="N20" s="60">
        <f>[1]CUADRO3!L11</f>
        <v>83132.726998496728</v>
      </c>
      <c r="O20" s="61">
        <f>IF(ISNUMBER(N20/N$8*100),N20/N$8*100,0)</f>
        <v>33.276820343914018</v>
      </c>
      <c r="P20" s="60">
        <f>[1]CUADRO3!N11</f>
        <v>61826.086435245423</v>
      </c>
      <c r="Q20" s="61">
        <f>IF(ISNUMBER(P20/P$8*100),P20/P$8*100,0)</f>
        <v>19.978568986455688</v>
      </c>
    </row>
    <row r="21" spans="1:17" x14ac:dyDescent="0.2">
      <c r="A21" s="157" t="s">
        <v>38</v>
      </c>
      <c r="B21" s="60">
        <f>[1]CUADRO3!B12</f>
        <v>447031.35270425904</v>
      </c>
      <c r="C21" s="61">
        <f>IF(ISNUMBER(B21/B$8*100),B21/B$8*100,0)</f>
        <v>12.009322219842659</v>
      </c>
      <c r="D21" s="60">
        <f t="shared" si="0"/>
        <v>326491.62074703607</v>
      </c>
      <c r="E21" s="61">
        <f>IF(ISNUMBER(D21/D$8*100),D21/D$8*100,0)</f>
        <v>15.959990527260077</v>
      </c>
      <c r="F21" s="60">
        <f>[1]CUADRO3!D12</f>
        <v>118691.91602180063</v>
      </c>
      <c r="G21" s="61">
        <f>IF(ISNUMBER(F21/F$8*100),F21/F$8*100,0)</f>
        <v>50.05430582458532</v>
      </c>
      <c r="H21" s="60">
        <f>[1]CUADRO3!F12</f>
        <v>205890.16684159078</v>
      </c>
      <c r="I21" s="61">
        <f>IF(ISNUMBER(H21/H$8*100),H21/H$8*100,0)</f>
        <v>12.196186333848653</v>
      </c>
      <c r="J21" s="60">
        <f>[1]CUADRO3!H12</f>
        <v>1909.5378836447073</v>
      </c>
      <c r="K21" s="61">
        <f>IF(ISNUMBER(J21/J$8*100),J21/J$8*100,0)</f>
        <v>1.5858665169087547</v>
      </c>
      <c r="L21" s="60">
        <f>[1]CUADRO3!J12</f>
        <v>88498.633360614534</v>
      </c>
      <c r="M21" s="61">
        <f>IF(ISNUMBER(L21/L$8*100),L21/L$8*100,0)</f>
        <v>7.9200656824274756</v>
      </c>
      <c r="N21" s="60">
        <f>[1]CUADRO3!L12</f>
        <v>23887.187701857714</v>
      </c>
      <c r="O21" s="61">
        <f>IF(ISNUMBER(N21/N$8*100),N21/N$8*100,0)</f>
        <v>9.5616934795179453</v>
      </c>
      <c r="P21" s="60">
        <f>[1]CUADRO3!N12</f>
        <v>8153.9108947501345</v>
      </c>
      <c r="Q21" s="61">
        <f>IF(ISNUMBER(P21/P$8*100),P21/P$8*100,0)</f>
        <v>2.6348662953266153</v>
      </c>
    </row>
    <row r="22" spans="1:17" x14ac:dyDescent="0.2">
      <c r="A22" s="156" t="s">
        <v>45</v>
      </c>
      <c r="B22" s="60">
        <f>[1]CUADRO3!B13</f>
        <v>87452.849653091558</v>
      </c>
      <c r="C22" s="61">
        <f>IF(ISNUMBER(B22/B$8*100),B22/B$8*100,0)</f>
        <v>2.3493865568356269</v>
      </c>
      <c r="D22" s="60">
        <f t="shared" si="0"/>
        <v>61794.769646605142</v>
      </c>
      <c r="E22" s="61">
        <f>IF(ISNUMBER(D22/D$8*100),D22/D$8*100,0)</f>
        <v>3.0207327708363243</v>
      </c>
      <c r="F22" s="60">
        <f>[1]CUADRO3!D13</f>
        <v>5774.7256684854437</v>
      </c>
      <c r="G22" s="61">
        <f>IF(ISNUMBER(F22/F$8*100),F22/F$8*100,0)</f>
        <v>2.4352954636806299</v>
      </c>
      <c r="H22" s="60">
        <f>[1]CUADRO3!F13</f>
        <v>50755.608932410789</v>
      </c>
      <c r="I22" s="61">
        <f>IF(ISNUMBER(H22/H$8*100),H22/H$8*100,0)</f>
        <v>3.0065780873542387</v>
      </c>
      <c r="J22" s="60">
        <f>[1]CUADRO3!H13</f>
        <v>5264.4350457089131</v>
      </c>
      <c r="K22" s="61">
        <f>IF(ISNUMBER(J22/J$8*100),J22/J$8*100,0)</f>
        <v>4.3721003604787079</v>
      </c>
      <c r="L22" s="60">
        <f>[1]CUADRO3!J13</f>
        <v>16952.298860469687</v>
      </c>
      <c r="M22" s="61">
        <f>IF(ISNUMBER(L22/L$8*100),L22/L$8*100,0)</f>
        <v>1.5171230938218416</v>
      </c>
      <c r="N22" s="60">
        <f>[1]CUADRO3!L13</f>
        <v>1143.8157851454009</v>
      </c>
      <c r="O22" s="61">
        <f>IF(ISNUMBER(N22/N$8*100),N22/N$8*100,0)</f>
        <v>0.4578528067472723</v>
      </c>
      <c r="P22" s="60">
        <f>[1]CUADRO3!N13</f>
        <v>7561.965360871186</v>
      </c>
      <c r="Q22" s="61">
        <f>IF(ISNUMBER(P22/P$8*100),P22/P$8*100,0)</f>
        <v>2.443584178558456</v>
      </c>
    </row>
    <row r="23" spans="1:17" x14ac:dyDescent="0.2">
      <c r="A23"/>
      <c r="B23" s="93"/>
      <c r="C23" s="94"/>
      <c r="D23" s="93"/>
      <c r="E23" s="94"/>
      <c r="F23" s="93"/>
      <c r="G23" s="94"/>
      <c r="H23" s="93"/>
      <c r="I23" s="94"/>
      <c r="J23" s="93"/>
      <c r="K23" s="94"/>
      <c r="L23" s="93"/>
      <c r="M23" s="94"/>
      <c r="N23" s="93"/>
      <c r="O23" s="94"/>
      <c r="P23" s="93"/>
      <c r="Q23" s="94"/>
    </row>
    <row r="24" spans="1:17" x14ac:dyDescent="0.2">
      <c r="A24" s="159" t="s">
        <v>17</v>
      </c>
      <c r="B24" s="91"/>
      <c r="C24" s="59"/>
      <c r="D24" s="91"/>
      <c r="E24" s="59"/>
      <c r="F24" s="91"/>
      <c r="G24" s="59"/>
      <c r="H24" s="91"/>
      <c r="I24" s="59"/>
      <c r="J24" s="91"/>
      <c r="K24" s="59"/>
      <c r="L24" s="91"/>
      <c r="M24" s="59"/>
      <c r="N24" s="91"/>
      <c r="O24" s="59"/>
      <c r="P24" s="91"/>
      <c r="Q24" s="59"/>
    </row>
    <row r="25" spans="1:17" x14ac:dyDescent="0.2">
      <c r="A25" s="157" t="s">
        <v>39</v>
      </c>
      <c r="B25" s="60">
        <f>[1]CUADRO3!B14</f>
        <v>305528.2468796848</v>
      </c>
      <c r="C25" s="61">
        <f t="shared" ref="C25:C31" si="1">IF(ISNUMBER(B25/B$8*100),B25/B$8*100,0)</f>
        <v>8.2078966986219033</v>
      </c>
      <c r="D25" s="60">
        <f t="shared" si="0"/>
        <v>167429.88715661239</v>
      </c>
      <c r="E25" s="61">
        <f t="shared" ref="E25:E31" si="2">IF(ISNUMBER(D25/D$8*100),D25/D$8*100,0)</f>
        <v>8.184526778621823</v>
      </c>
      <c r="F25" s="60">
        <f>[1]CUADRO3!D14</f>
        <v>421.61907124435737</v>
      </c>
      <c r="G25" s="61">
        <f t="shared" ref="G25:G31" si="3">IF(ISNUMBER(F25/F$8*100),F25/F$8*100,0)</f>
        <v>0.17780359978068314</v>
      </c>
      <c r="H25" s="60">
        <f>[1]CUADRO3!F14</f>
        <v>149475.0624584803</v>
      </c>
      <c r="I25" s="61">
        <f t="shared" ref="I25:I31" si="4">IF(ISNUMBER(H25/H$8*100),H25/H$8*100,0)</f>
        <v>8.8543602736011362</v>
      </c>
      <c r="J25" s="60">
        <f>[1]CUADRO3!H14</f>
        <v>17533.205626887739</v>
      </c>
      <c r="K25" s="61">
        <f t="shared" ref="K25:K31" si="5">IF(ISNUMBER(J25/J$8*100),J25/J$8*100,0)</f>
        <v>14.561284159854329</v>
      </c>
      <c r="L25" s="60">
        <f>[1]CUADRO3!J14</f>
        <v>25499.476670001004</v>
      </c>
      <c r="M25" s="61">
        <f t="shared" ref="M25:M31" si="6">IF(ISNUMBER(L25/L$8*100),L25/L$8*100,0)</f>
        <v>2.2820412296198715</v>
      </c>
      <c r="N25" s="60">
        <f>[1]CUADRO3!L14</f>
        <v>85459.740529206261</v>
      </c>
      <c r="O25" s="61">
        <f t="shared" ref="O25:O31" si="7">IF(ISNUMBER(N25/N$8*100),N25/N$8*100,0)</f>
        <v>34.208289982828653</v>
      </c>
      <c r="P25" s="60">
        <f>[1]CUADRO3!N14</f>
        <v>27139.142523865154</v>
      </c>
      <c r="Q25" s="61">
        <f t="shared" ref="Q25:Q31" si="8">IF(ISNUMBER(P25/P$8*100),P25/P$8*100,0)</f>
        <v>8.7697808871369638</v>
      </c>
    </row>
    <row r="26" spans="1:17" x14ac:dyDescent="0.2">
      <c r="A26" s="157" t="s">
        <v>40</v>
      </c>
      <c r="B26" s="60">
        <f>[1]CUADRO3!B15</f>
        <v>640834.64463102096</v>
      </c>
      <c r="C26" s="61">
        <f t="shared" si="1"/>
        <v>17.215771758415574</v>
      </c>
      <c r="D26" s="60">
        <f t="shared" si="0"/>
        <v>445197.42270467465</v>
      </c>
      <c r="E26" s="61">
        <f t="shared" si="2"/>
        <v>21.762722831506881</v>
      </c>
      <c r="F26" s="60">
        <f>[1]CUADRO3!D15</f>
        <v>18766.469119486352</v>
      </c>
      <c r="G26" s="61">
        <f t="shared" si="3"/>
        <v>7.914124365317968</v>
      </c>
      <c r="H26" s="60">
        <f>[1]CUADRO3!F15</f>
        <v>404661.67745668849</v>
      </c>
      <c r="I26" s="61">
        <f t="shared" si="4"/>
        <v>23.970689305559279</v>
      </c>
      <c r="J26" s="60">
        <f>[1]CUADRO3!H15</f>
        <v>21769.276128499831</v>
      </c>
      <c r="K26" s="61">
        <f t="shared" si="5"/>
        <v>18.079330295157618</v>
      </c>
      <c r="L26" s="60">
        <f>[1]CUADRO3!J15</f>
        <v>70310.872933392588</v>
      </c>
      <c r="M26" s="61">
        <f t="shared" si="6"/>
        <v>6.2923766240791421</v>
      </c>
      <c r="N26" s="60">
        <f>[1]CUADRO3!L15</f>
        <v>58225.768497035468</v>
      </c>
      <c r="O26" s="61">
        <f t="shared" si="7"/>
        <v>23.30692745947351</v>
      </c>
      <c r="P26" s="60">
        <f>[1]CUADRO3!N15</f>
        <v>67100.580495920236</v>
      </c>
      <c r="Q26" s="61">
        <f t="shared" si="8"/>
        <v>21.682976454817943</v>
      </c>
    </row>
    <row r="27" spans="1:17" x14ac:dyDescent="0.2">
      <c r="A27" s="157" t="s">
        <v>41</v>
      </c>
      <c r="B27" s="60">
        <f>[1]CUADRO3!B16</f>
        <v>428155.59700659342</v>
      </c>
      <c r="C27" s="61">
        <f t="shared" si="1"/>
        <v>11.502232435323084</v>
      </c>
      <c r="D27" s="60">
        <f t="shared" si="0"/>
        <v>289025.33122150868</v>
      </c>
      <c r="E27" s="61">
        <f t="shared" si="2"/>
        <v>14.12851434863466</v>
      </c>
      <c r="F27" s="60">
        <f>[1]CUADRO3!D16</f>
        <v>31047.035781429026</v>
      </c>
      <c r="G27" s="61">
        <f t="shared" si="3"/>
        <v>13.093038481787215</v>
      </c>
      <c r="H27" s="60">
        <f>[1]CUADRO3!F16</f>
        <v>249870.21970570047</v>
      </c>
      <c r="I27" s="61">
        <f t="shared" si="4"/>
        <v>14.80140506736829</v>
      </c>
      <c r="J27" s="60">
        <f>[1]CUADRO3!H16</f>
        <v>8108.0757343791774</v>
      </c>
      <c r="K27" s="61">
        <f t="shared" si="5"/>
        <v>6.7337369600490966</v>
      </c>
      <c r="L27" s="60">
        <f>[1]CUADRO3!J16</f>
        <v>84705.265657800177</v>
      </c>
      <c r="M27" s="61">
        <f t="shared" si="6"/>
        <v>7.5805833624975563</v>
      </c>
      <c r="N27" s="60">
        <f>[1]CUADRO3!L16</f>
        <v>23090.400804363082</v>
      </c>
      <c r="O27" s="61">
        <f t="shared" si="7"/>
        <v>9.2427512843365829</v>
      </c>
      <c r="P27" s="60">
        <f>[1]CUADRO3!N16</f>
        <v>31334.599322918573</v>
      </c>
      <c r="Q27" s="61">
        <f t="shared" si="8"/>
        <v>10.12550672913042</v>
      </c>
    </row>
    <row r="28" spans="1:17" x14ac:dyDescent="0.2">
      <c r="A28" s="157" t="s">
        <v>46</v>
      </c>
      <c r="B28" s="60">
        <f>[1]CUADRO3!B17</f>
        <v>501089.41661658825</v>
      </c>
      <c r="C28" s="61">
        <f t="shared" si="1"/>
        <v>13.461570936127886</v>
      </c>
      <c r="D28" s="60">
        <f t="shared" si="0"/>
        <v>295927.86428651545</v>
      </c>
      <c r="E28" s="61">
        <f t="shared" si="2"/>
        <v>14.465932999929731</v>
      </c>
      <c r="F28" s="60">
        <f>[1]CUADRO3!D17</f>
        <v>27472.332564928511</v>
      </c>
      <c r="G28" s="61">
        <f t="shared" si="3"/>
        <v>11.585528164083851</v>
      </c>
      <c r="H28" s="60">
        <f>[1]CUADRO3!F17</f>
        <v>253207.39589957232</v>
      </c>
      <c r="I28" s="61">
        <f t="shared" si="4"/>
        <v>14.999087274895276</v>
      </c>
      <c r="J28" s="60">
        <f>[1]CUADRO3!H17</f>
        <v>15248.135822014574</v>
      </c>
      <c r="K28" s="61">
        <f t="shared" si="5"/>
        <v>12.663539305779558</v>
      </c>
      <c r="L28" s="60">
        <f>[1]CUADRO3!J17</f>
        <v>138324.95820490419</v>
      </c>
      <c r="M28" s="61">
        <f t="shared" si="6"/>
        <v>12.37920533798251</v>
      </c>
      <c r="N28" s="60">
        <f>[1]CUADRO3!L17</f>
        <v>17628.374136694507</v>
      </c>
      <c r="O28" s="61">
        <f t="shared" si="7"/>
        <v>7.0563815272496857</v>
      </c>
      <c r="P28" s="60">
        <f>[1]CUADRO3!N17</f>
        <v>49208.219988472934</v>
      </c>
      <c r="Q28" s="61">
        <f t="shared" si="8"/>
        <v>15.901213782471427</v>
      </c>
    </row>
    <row r="29" spans="1:17" x14ac:dyDescent="0.2">
      <c r="A29" s="157" t="s">
        <v>47</v>
      </c>
      <c r="B29" s="60">
        <f>[1]CUADRO3!B18</f>
        <v>707711.90434474812</v>
      </c>
      <c r="C29" s="61">
        <f t="shared" si="1"/>
        <v>19.01240314953321</v>
      </c>
      <c r="D29" s="60">
        <f t="shared" si="0"/>
        <v>381702.71921610675</v>
      </c>
      <c r="E29" s="61">
        <f t="shared" si="2"/>
        <v>18.658891670725307</v>
      </c>
      <c r="F29" s="60">
        <f>[1]CUADRO3!D18</f>
        <v>51963.674321309336</v>
      </c>
      <c r="G29" s="61">
        <f t="shared" si="3"/>
        <v>21.91392416118914</v>
      </c>
      <c r="H29" s="60">
        <f>[1]CUADRO3!F18</f>
        <v>307286.19160814414</v>
      </c>
      <c r="I29" s="61">
        <f t="shared" si="4"/>
        <v>18.202518887437169</v>
      </c>
      <c r="J29" s="60">
        <f>[1]CUADRO3!H18</f>
        <v>22452.853286653266</v>
      </c>
      <c r="K29" s="61">
        <f t="shared" si="5"/>
        <v>18.647039444121997</v>
      </c>
      <c r="L29" s="60">
        <f>[1]CUADRO3!J18</f>
        <v>249626.65293659904</v>
      </c>
      <c r="M29" s="61">
        <f t="shared" si="6"/>
        <v>22.34000020414172</v>
      </c>
      <c r="N29" s="60">
        <f>[1]CUADRO3!L18</f>
        <v>22884.249727938612</v>
      </c>
      <c r="O29" s="61">
        <f t="shared" si="7"/>
        <v>9.1602320096590457</v>
      </c>
      <c r="P29" s="60">
        <f>[1]CUADRO3!N18</f>
        <v>53498.282464102856</v>
      </c>
      <c r="Q29" s="61">
        <f t="shared" si="8"/>
        <v>17.287510636556576</v>
      </c>
    </row>
    <row r="30" spans="1:17" x14ac:dyDescent="0.2">
      <c r="A30" s="157" t="s">
        <v>48</v>
      </c>
      <c r="B30" s="60">
        <f>[1]CUADRO3!B19</f>
        <v>761062.22074931487</v>
      </c>
      <c r="C30" s="61">
        <f t="shared" si="1"/>
        <v>20.445638506197035</v>
      </c>
      <c r="D30" s="60">
        <f t="shared" si="0"/>
        <v>347049.41233237775</v>
      </c>
      <c r="E30" s="61">
        <f t="shared" si="2"/>
        <v>16.964923389588115</v>
      </c>
      <c r="F30" s="60">
        <f>[1]CUADRO3!D19</f>
        <v>84105.318518513814</v>
      </c>
      <c r="G30" s="61">
        <f t="shared" si="3"/>
        <v>35.468576763278577</v>
      </c>
      <c r="H30" s="60">
        <f>[1]CUADRO3!F19</f>
        <v>234014.96018566791</v>
      </c>
      <c r="I30" s="61">
        <f t="shared" si="4"/>
        <v>13.862197030169387</v>
      </c>
      <c r="J30" s="60">
        <f>[1]CUADRO3!H19</f>
        <v>28929.133628196039</v>
      </c>
      <c r="K30" s="61">
        <f t="shared" si="5"/>
        <v>24.02557434292374</v>
      </c>
      <c r="L30" s="60">
        <f>[1]CUADRO3!J19</f>
        <v>331724.20280613162</v>
      </c>
      <c r="M30" s="61">
        <f t="shared" si="6"/>
        <v>29.687209563675587</v>
      </c>
      <c r="N30" s="60">
        <f>[1]CUADRO3!L19</f>
        <v>25028.941066126739</v>
      </c>
      <c r="O30" s="61">
        <f t="shared" si="7"/>
        <v>10.018720729213806</v>
      </c>
      <c r="P30" s="60">
        <f>[1]CUADRO3!N19</f>
        <v>57259.664544681225</v>
      </c>
      <c r="Q30" s="61">
        <f t="shared" si="8"/>
        <v>18.502968960284697</v>
      </c>
    </row>
    <row r="31" spans="1:17" x14ac:dyDescent="0.2">
      <c r="A31" s="156" t="s">
        <v>78</v>
      </c>
      <c r="B31" s="60">
        <f>[1]CUADRO3!B20</f>
        <v>377987.51337250037</v>
      </c>
      <c r="C31" s="61">
        <f t="shared" si="1"/>
        <v>10.154486515782574</v>
      </c>
      <c r="D31" s="60">
        <f t="shared" si="0"/>
        <v>119355.42404551379</v>
      </c>
      <c r="E31" s="61">
        <f t="shared" si="2"/>
        <v>5.8344879809930088</v>
      </c>
      <c r="F31" s="60">
        <f>[1]CUADRO3!D20</f>
        <v>23349.835897635796</v>
      </c>
      <c r="G31" s="61">
        <f t="shared" si="3"/>
        <v>9.8470044645624561</v>
      </c>
      <c r="H31" s="60">
        <f>[1]CUADRO3!F20</f>
        <v>89636.519931943069</v>
      </c>
      <c r="I31" s="61">
        <f t="shared" si="4"/>
        <v>5.3097421609689039</v>
      </c>
      <c r="J31" s="60">
        <f>[1]CUADRO3!H20</f>
        <v>6369.068215934919</v>
      </c>
      <c r="K31" s="61">
        <f t="shared" si="5"/>
        <v>5.2894954921136748</v>
      </c>
      <c r="L31" s="60">
        <f>[1]CUADRO3!J20</f>
        <v>217206.29082484817</v>
      </c>
      <c r="M31" s="61">
        <f t="shared" si="6"/>
        <v>19.438583678003322</v>
      </c>
      <c r="N31" s="60">
        <f>[1]CUADRO3!L20</f>
        <v>17504.251411161713</v>
      </c>
      <c r="O31" s="61">
        <f t="shared" si="7"/>
        <v>7.0066970072383743</v>
      </c>
      <c r="P31" s="60">
        <f>[1]CUADRO3!N20</f>
        <v>23921.547090975655</v>
      </c>
      <c r="Q31" s="61">
        <f t="shared" si="8"/>
        <v>7.7300425496017953</v>
      </c>
    </row>
    <row r="32" spans="1:17" x14ac:dyDescent="0.2">
      <c r="A32" s="158"/>
      <c r="B32" s="93"/>
      <c r="C32" s="61"/>
      <c r="D32" s="93"/>
      <c r="E32" s="61"/>
      <c r="F32" s="93"/>
      <c r="G32" s="61"/>
      <c r="H32" s="93"/>
      <c r="I32" s="61"/>
      <c r="J32" s="93"/>
      <c r="K32" s="61"/>
      <c r="L32" s="93"/>
      <c r="M32" s="61"/>
      <c r="N32" s="93"/>
      <c r="O32" s="61"/>
      <c r="P32" s="93"/>
      <c r="Q32" s="61"/>
    </row>
    <row r="33" spans="1:17" x14ac:dyDescent="0.2">
      <c r="A33" s="154" t="s">
        <v>13</v>
      </c>
      <c r="B33" s="91"/>
      <c r="C33" s="59"/>
      <c r="D33" s="91"/>
      <c r="E33" s="59"/>
      <c r="F33" s="91"/>
      <c r="G33" s="59"/>
      <c r="H33" s="91"/>
      <c r="I33" s="59"/>
      <c r="J33" s="91"/>
      <c r="K33" s="59"/>
      <c r="L33" s="91"/>
      <c r="M33" s="59"/>
      <c r="N33" s="91"/>
      <c r="O33" s="59"/>
      <c r="P33" s="91"/>
      <c r="Q33" s="59"/>
    </row>
    <row r="34" spans="1:17" x14ac:dyDescent="0.2">
      <c r="A34" s="156" t="s">
        <v>53</v>
      </c>
      <c r="B34" s="60">
        <f>[1]CUADRO3!B22</f>
        <v>2173399.2164419149</v>
      </c>
      <c r="C34" s="61">
        <f t="shared" ref="C34:C45" si="9">IF(ISNUMBER(B34/B$8*100),B34/B$8*100,0)</f>
        <v>58.387518782988124</v>
      </c>
      <c r="D34" s="60">
        <f t="shared" si="0"/>
        <v>1290847.7237645609</v>
      </c>
      <c r="E34" s="61">
        <f t="shared" ref="E34:E45" si="10">IF(ISNUMBER(D34/D$8*100),D34/D$8*100,0)</f>
        <v>63.100907142054574</v>
      </c>
      <c r="F34" s="60">
        <f>[1]CUADRO3!D22</f>
        <v>95515.808526392502</v>
      </c>
      <c r="G34" s="61">
        <f t="shared" ref="G34:G45" si="11">IF(ISNUMBER(F34/F$8*100),F34/F$8*100,0)</f>
        <v>40.280565444612449</v>
      </c>
      <c r="H34" s="60">
        <f>[1]CUADRO3!F22</f>
        <v>1187394.5346961506</v>
      </c>
      <c r="I34" s="61">
        <f t="shared" ref="I34:I45" si="12">IF(ISNUMBER(H34/H$8*100),H34/H$8*100,0)</f>
        <v>70.336943328089063</v>
      </c>
      <c r="J34" s="60">
        <f>[1]CUADRO3!H22</f>
        <v>7937.3805420177787</v>
      </c>
      <c r="K34" s="61">
        <f t="shared" ref="K34:K45" si="13">IF(ISNUMBER(J34/J$8*100),J34/J$8*100,0)</f>
        <v>6.5919750225238989</v>
      </c>
      <c r="L34" s="60">
        <f>[1]CUADRO3!J22</f>
        <v>552812.19864679547</v>
      </c>
      <c r="M34" s="61">
        <f t="shared" ref="M34:M45" si="14">IF(ISNUMBER(L34/L$8*100),L34/L$8*100,0)</f>
        <v>49.473181190143542</v>
      </c>
      <c r="N34" s="60">
        <f>[1]CUADRO3!L22</f>
        <v>102349.69657382161</v>
      </c>
      <c r="O34" s="61">
        <f t="shared" ref="O34:O45" si="15">IF(ISNUMBER(N34/N$8*100),N34/N$8*100,0)</f>
        <v>40.969093497952521</v>
      </c>
      <c r="P34" s="60">
        <f>[1]CUADRO3!N22</f>
        <v>227389.59745682028</v>
      </c>
      <c r="Q34" s="61">
        <f t="shared" ref="Q34:Q35" si="16">IF(ISNUMBER(P34/P$8*100),P34/P$8*100,0)</f>
        <v>73.478996027859125</v>
      </c>
    </row>
    <row r="35" spans="1:17" x14ac:dyDescent="0.2">
      <c r="A35" s="156" t="s">
        <v>3</v>
      </c>
      <c r="B35" s="60">
        <f>[1]CUADRO3!B23</f>
        <v>1548970.327158435</v>
      </c>
      <c r="C35" s="61">
        <f t="shared" si="9"/>
        <v>41.612481217010433</v>
      </c>
      <c r="D35" s="60">
        <f t="shared" si="0"/>
        <v>754840.33719875512</v>
      </c>
      <c r="E35" s="61">
        <f t="shared" si="10"/>
        <v>36.899092857945263</v>
      </c>
      <c r="F35" s="60">
        <f>[1]CUADRO3!D23</f>
        <v>141610.47674815467</v>
      </c>
      <c r="G35" s="61">
        <f t="shared" si="11"/>
        <v>59.71943455538743</v>
      </c>
      <c r="H35" s="60">
        <f>[1]CUADRO3!F23</f>
        <v>500757.49255005264</v>
      </c>
      <c r="I35" s="61">
        <f t="shared" si="12"/>
        <v>29.66305667191077</v>
      </c>
      <c r="J35" s="60">
        <f>[1]CUADRO3!H23</f>
        <v>112472.36790054785</v>
      </c>
      <c r="K35" s="61">
        <f t="shared" si="13"/>
        <v>93.408024977476174</v>
      </c>
      <c r="L35" s="60">
        <f>[1]CUADRO3!J23</f>
        <v>564585.52138688602</v>
      </c>
      <c r="M35" s="61">
        <f t="shared" si="14"/>
        <v>50.526818809856579</v>
      </c>
      <c r="N35" s="60">
        <f>[1]CUADRO3!L23</f>
        <v>147472.02959870468</v>
      </c>
      <c r="O35" s="61">
        <f t="shared" si="15"/>
        <v>59.030906502047095</v>
      </c>
      <c r="P35" s="60">
        <f>[1]CUADRO3!N23</f>
        <v>82072.438974116347</v>
      </c>
      <c r="Q35" s="61">
        <f t="shared" si="16"/>
        <v>26.521003972140701</v>
      </c>
    </row>
    <row r="36" spans="1:17" x14ac:dyDescent="0.2">
      <c r="A36" s="158"/>
      <c r="B36" s="93"/>
      <c r="C36" s="61"/>
      <c r="D36" s="93"/>
      <c r="E36" s="61"/>
      <c r="F36" s="93"/>
      <c r="G36" s="61"/>
      <c r="H36" s="93"/>
      <c r="I36" s="61"/>
      <c r="J36" s="93"/>
      <c r="K36" s="61"/>
      <c r="L36" s="93"/>
      <c r="M36" s="61"/>
      <c r="N36" s="93"/>
      <c r="O36" s="61"/>
      <c r="P36" s="93"/>
    </row>
    <row r="37" spans="1:17" x14ac:dyDescent="0.2">
      <c r="A37" s="154" t="s">
        <v>87</v>
      </c>
      <c r="B37" s="91">
        <f>SUM(B39:B46)</f>
        <v>3722369.5436004372</v>
      </c>
      <c r="C37" s="59">
        <f>IF(ISNUMBER(B37/B$8*100),B37/B$8*100,0)</f>
        <v>100.00000000000091</v>
      </c>
      <c r="D37" s="91">
        <f t="shared" si="0"/>
        <v>2045688.0609633185</v>
      </c>
      <c r="E37" s="59">
        <f>IF(ISNUMBER(D37/D$8*100),D37/D$8*100,0)</f>
        <v>99.999999999999972</v>
      </c>
      <c r="F37" s="91">
        <f>SUM(F39:F46)</f>
        <v>237126.28527454723</v>
      </c>
      <c r="G37" s="59">
        <f>IF(ISNUMBER(F37/F$8*100),F37/F$8*100,0)</f>
        <v>99.999999999999901</v>
      </c>
      <c r="H37" s="91">
        <f>SUM(H39:H46)</f>
        <v>1688152.0272462056</v>
      </c>
      <c r="I37" s="59">
        <f>IF(ISNUMBER(H37/H$8*100),H37/H$8*100,0)</f>
        <v>99.999999999999972</v>
      </c>
      <c r="J37" s="91">
        <f>SUM(J39:J46)</f>
        <v>120409.74844256556</v>
      </c>
      <c r="K37" s="59">
        <f>IF(ISNUMBER(J37/J$8*100),J37/J$8*100,0)</f>
        <v>100.00000000000003</v>
      </c>
      <c r="L37" s="91">
        <f>SUM(L39:L46)</f>
        <v>1117397.7200336799</v>
      </c>
      <c r="M37" s="59">
        <f>IF(ISNUMBER(L37/L$8*100),L37/L$8*100,0)</f>
        <v>99.999999999999972</v>
      </c>
      <c r="N37" s="91">
        <f>SUM(N39:N46)</f>
        <v>249821.72617252724</v>
      </c>
      <c r="O37" s="59">
        <f>IF(ISNUMBER(N37/N$8*100),N37/N$8*100,0)</f>
        <v>100</v>
      </c>
      <c r="P37" s="91">
        <f>SUM(P39:P46)</f>
        <v>309462.03643093747</v>
      </c>
      <c r="Q37" s="59">
        <f>IF(ISNUMBER(P37/P$8*100),P37/P$8*100,0)</f>
        <v>100.00000000000009</v>
      </c>
    </row>
    <row r="38" spans="1:17" x14ac:dyDescent="0.2">
      <c r="A38" s="152" t="s">
        <v>81</v>
      </c>
      <c r="B38" s="92">
        <f>SUM(B39:B41)</f>
        <v>2142934.906587285</v>
      </c>
      <c r="C38" s="61">
        <f t="shared" si="9"/>
        <v>57.569107029458578</v>
      </c>
      <c r="D38" s="92">
        <f t="shared" si="0"/>
        <v>1331286.5924741216</v>
      </c>
      <c r="E38" s="61">
        <f t="shared" si="10"/>
        <v>65.077692825132672</v>
      </c>
      <c r="F38" s="92">
        <f>SUM(F39:F41)</f>
        <v>80390.179403438102</v>
      </c>
      <c r="G38" s="61">
        <f t="shared" si="11"/>
        <v>33.901842349683605</v>
      </c>
      <c r="H38" s="92">
        <f>SUM(H39:H41)</f>
        <v>1139987.5731175123</v>
      </c>
      <c r="I38" s="61">
        <f t="shared" si="12"/>
        <v>67.528726958146905</v>
      </c>
      <c r="J38" s="92">
        <f>SUM(J39:J41)</f>
        <v>110908.83995317126</v>
      </c>
      <c r="K38" s="61">
        <f t="shared" si="13"/>
        <v>92.10951886181698</v>
      </c>
      <c r="L38" s="92">
        <f>SUM(L39:L41)</f>
        <v>671163.14152778615</v>
      </c>
      <c r="M38" s="61">
        <f t="shared" si="14"/>
        <v>60.064838999989746</v>
      </c>
      <c r="N38" s="92">
        <f>SUM(N39:N41)</f>
        <v>0</v>
      </c>
      <c r="O38" s="61">
        <f t="shared" si="15"/>
        <v>0</v>
      </c>
      <c r="P38" s="92">
        <f>SUM(P39:P41)</f>
        <v>140485.17258539016</v>
      </c>
      <c r="Q38" s="61">
        <f t="shared" ref="Q38:Q45" si="17">IF(ISNUMBER(P38/P$8*100),P38/P$8*100,0)</f>
        <v>45.396577300925998</v>
      </c>
    </row>
    <row r="39" spans="1:17" x14ac:dyDescent="0.2">
      <c r="A39" s="193" t="s">
        <v>139</v>
      </c>
      <c r="B39" s="60">
        <f>[1]CUADRO3!B24</f>
        <v>1041032.4709006236</v>
      </c>
      <c r="C39" s="61">
        <f t="shared" si="9"/>
        <v>27.966929631970427</v>
      </c>
      <c r="D39" s="92">
        <f t="shared" si="0"/>
        <v>542485.67974141613</v>
      </c>
      <c r="E39" s="61">
        <f t="shared" si="10"/>
        <v>26.518494686133053</v>
      </c>
      <c r="F39" s="60">
        <f>[1]CUADRO3!D24</f>
        <v>35810.078886268966</v>
      </c>
      <c r="G39" s="61">
        <f t="shared" si="11"/>
        <v>15.101691001825317</v>
      </c>
      <c r="H39" s="60">
        <f>[1]CUADRO3!F24</f>
        <v>457993.36870372103</v>
      </c>
      <c r="I39" s="61">
        <f t="shared" si="12"/>
        <v>27.129865160948903</v>
      </c>
      <c r="J39" s="60">
        <f>[1]CUADRO3!H24</f>
        <v>48682.232151426157</v>
      </c>
      <c r="K39" s="61">
        <f t="shared" si="13"/>
        <v>40.430474094584781</v>
      </c>
      <c r="L39" s="60">
        <f>[1]CUADRO3!J24</f>
        <v>416885.90259293484</v>
      </c>
      <c r="M39" s="61">
        <f t="shared" si="14"/>
        <v>37.308640882171233</v>
      </c>
      <c r="N39" s="60">
        <f>[1]CUADRO3!L24</f>
        <v>0</v>
      </c>
      <c r="O39" s="61">
        <f t="shared" si="15"/>
        <v>0</v>
      </c>
      <c r="P39" s="60">
        <f>[1]CUADRO3!N24</f>
        <v>81660.888566272813</v>
      </c>
      <c r="Q39" s="61">
        <f t="shared" si="17"/>
        <v>26.388014991459901</v>
      </c>
    </row>
    <row r="40" spans="1:17" x14ac:dyDescent="0.2">
      <c r="A40" s="193" t="s">
        <v>140</v>
      </c>
      <c r="B40" s="60">
        <f>[1]CUADRO3!B25</f>
        <v>1101480.8166154171</v>
      </c>
      <c r="C40" s="61">
        <f t="shared" si="9"/>
        <v>29.590850766257532</v>
      </c>
      <c r="D40" s="92">
        <f t="shared" si="0"/>
        <v>788379.2936614611</v>
      </c>
      <c r="E40" s="61">
        <f t="shared" si="10"/>
        <v>38.538588003989794</v>
      </c>
      <c r="F40" s="60">
        <f>[1]CUADRO3!D25</f>
        <v>44158.481445924772</v>
      </c>
      <c r="G40" s="61">
        <f t="shared" si="11"/>
        <v>18.622347748077605</v>
      </c>
      <c r="H40" s="60">
        <f>[1]CUADRO3!F25</f>
        <v>681994.2044137913</v>
      </c>
      <c r="I40" s="61">
        <f t="shared" si="12"/>
        <v>40.398861797198009</v>
      </c>
      <c r="J40" s="60">
        <f>[1]CUADRO3!H25</f>
        <v>62226.6078017451</v>
      </c>
      <c r="K40" s="61">
        <f t="shared" si="13"/>
        <v>51.679044767232185</v>
      </c>
      <c r="L40" s="60">
        <f>[1]CUADRO3!J25</f>
        <v>254277.23893485134</v>
      </c>
      <c r="M40" s="61">
        <f t="shared" si="14"/>
        <v>22.756198117818517</v>
      </c>
      <c r="N40" s="60">
        <f>[1]CUADRO3!L25</f>
        <v>0</v>
      </c>
      <c r="O40" s="61">
        <f t="shared" si="15"/>
        <v>0</v>
      </c>
      <c r="P40" s="60">
        <f>[1]CUADRO3!N25</f>
        <v>58824.284019117345</v>
      </c>
      <c r="Q40" s="61">
        <f t="shared" si="17"/>
        <v>19.00856230946609</v>
      </c>
    </row>
    <row r="41" spans="1:17" x14ac:dyDescent="0.2">
      <c r="A41" s="193" t="s">
        <v>141</v>
      </c>
      <c r="B41" s="60">
        <f>[1]CUADRO3!B26</f>
        <v>421.61907124435737</v>
      </c>
      <c r="C41" s="61">
        <f t="shared" si="9"/>
        <v>1.132663123061535E-2</v>
      </c>
      <c r="D41" s="92">
        <f t="shared" si="0"/>
        <v>421.61907124435737</v>
      </c>
      <c r="E41" s="61">
        <f t="shared" si="10"/>
        <v>2.0610135009822367E-2</v>
      </c>
      <c r="F41" s="60">
        <f>[1]CUADRO3!D26</f>
        <v>421.61907124435737</v>
      </c>
      <c r="G41" s="61">
        <f t="shared" si="11"/>
        <v>0.17780359978068314</v>
      </c>
      <c r="H41" s="60">
        <f>[1]CUADRO3!F26</f>
        <v>0</v>
      </c>
      <c r="I41" s="61">
        <f t="shared" si="12"/>
        <v>0</v>
      </c>
      <c r="J41" s="60">
        <f>[1]CUADRO3!H26</f>
        <v>0</v>
      </c>
      <c r="K41" s="61">
        <f t="shared" si="13"/>
        <v>0</v>
      </c>
      <c r="L41" s="60">
        <f>[1]CUADRO3!J26</f>
        <v>0</v>
      </c>
      <c r="M41" s="61">
        <f t="shared" si="14"/>
        <v>0</v>
      </c>
      <c r="N41" s="60">
        <f>[1]CUADRO3!L26</f>
        <v>0</v>
      </c>
      <c r="O41" s="61">
        <f t="shared" si="15"/>
        <v>0</v>
      </c>
      <c r="P41" s="60">
        <f>[1]CUADRO3!N26</f>
        <v>0</v>
      </c>
      <c r="Q41" s="61">
        <f t="shared" si="17"/>
        <v>0</v>
      </c>
    </row>
    <row r="42" spans="1:17" x14ac:dyDescent="0.2">
      <c r="A42" s="152" t="s">
        <v>82</v>
      </c>
      <c r="B42" s="60">
        <f>[1]CUADRO3!B27</f>
        <v>379805.13781292591</v>
      </c>
      <c r="C42" s="61">
        <f t="shared" si="9"/>
        <v>10.203316284539694</v>
      </c>
      <c r="D42" s="92">
        <f t="shared" si="0"/>
        <v>292399.25893635501</v>
      </c>
      <c r="E42" s="61">
        <f t="shared" si="10"/>
        <v>14.293443097021525</v>
      </c>
      <c r="F42" s="60">
        <f>[1]CUADRO3!D27</f>
        <v>70381.896683369341</v>
      </c>
      <c r="G42" s="61">
        <f t="shared" si="11"/>
        <v>29.68118722134933</v>
      </c>
      <c r="H42" s="60">
        <f>[1]CUADRO3!F27</f>
        <v>218011.8208689953</v>
      </c>
      <c r="I42" s="61">
        <f t="shared" si="12"/>
        <v>12.914229130454949</v>
      </c>
      <c r="J42" s="60">
        <f>[1]CUADRO3!H27</f>
        <v>4005.5413839903549</v>
      </c>
      <c r="K42" s="61">
        <f t="shared" si="13"/>
        <v>3.3265922699780126</v>
      </c>
      <c r="L42" s="60">
        <f>[1]CUADRO3!J27</f>
        <v>78247.447997346404</v>
      </c>
      <c r="M42" s="61">
        <f t="shared" si="14"/>
        <v>7.0026496917308823</v>
      </c>
      <c r="N42" s="60">
        <f>[1]CUADRO3!L27</f>
        <v>0</v>
      </c>
      <c r="O42" s="61">
        <f t="shared" si="15"/>
        <v>0</v>
      </c>
      <c r="P42" s="60">
        <f>[1]CUADRO3!N27</f>
        <v>9158.4308792236116</v>
      </c>
      <c r="Q42" s="61">
        <f t="shared" si="17"/>
        <v>2.9594683033980176</v>
      </c>
    </row>
    <row r="43" spans="1:17" x14ac:dyDescent="0.2">
      <c r="A43" s="152" t="s">
        <v>83</v>
      </c>
      <c r="B43" s="60">
        <f>[1]CUADRO3!B28</f>
        <v>57753.088049376587</v>
      </c>
      <c r="C43" s="61">
        <f t="shared" si="9"/>
        <v>1.5515140926474436</v>
      </c>
      <c r="D43" s="60">
        <f t="shared" si="0"/>
        <v>34976.006889888245</v>
      </c>
      <c r="E43" s="61">
        <f t="shared" si="10"/>
        <v>1.7097429249999125</v>
      </c>
      <c r="F43" s="60">
        <f>[1]CUADRO3!D28</f>
        <v>9994.3661792911389</v>
      </c>
      <c r="G43" s="61">
        <f t="shared" si="11"/>
        <v>4.2147862974024797</v>
      </c>
      <c r="H43" s="60">
        <f>[1]CUADRO3!F28</f>
        <v>24981.640710597105</v>
      </c>
      <c r="I43" s="61">
        <f t="shared" si="12"/>
        <v>1.4798217404239562</v>
      </c>
      <c r="J43" s="60">
        <f>[1]CUADRO3!H28</f>
        <v>0</v>
      </c>
      <c r="K43" s="61">
        <f t="shared" si="13"/>
        <v>0</v>
      </c>
      <c r="L43" s="60">
        <f>[1]CUADRO3!J28</f>
        <v>21682.632936125199</v>
      </c>
      <c r="M43" s="61">
        <f t="shared" si="14"/>
        <v>1.9404579539925724</v>
      </c>
      <c r="N43" s="60">
        <f>[1]CUADRO3!L28</f>
        <v>0</v>
      </c>
      <c r="O43" s="61">
        <f t="shared" si="15"/>
        <v>0</v>
      </c>
      <c r="P43" s="60">
        <f>[1]CUADRO3!N28</f>
        <v>1094.4482233631038</v>
      </c>
      <c r="Q43" s="61">
        <f t="shared" si="17"/>
        <v>0.35366154633553976</v>
      </c>
    </row>
    <row r="44" spans="1:17" x14ac:dyDescent="0.2">
      <c r="A44" s="152" t="s">
        <v>84</v>
      </c>
      <c r="B44" s="60">
        <f>[1]CUADRO3!B29</f>
        <v>17109.562906548279</v>
      </c>
      <c r="C44" s="61">
        <f t="shared" si="9"/>
        <v>0.45964170687898231</v>
      </c>
      <c r="D44" s="92">
        <f t="shared" si="0"/>
        <v>10037.323945282838</v>
      </c>
      <c r="E44" s="61">
        <f t="shared" si="10"/>
        <v>0.49065760009159171</v>
      </c>
      <c r="F44" s="60">
        <f>[1]CUADRO3!D29</f>
        <v>2623.5779345265682</v>
      </c>
      <c r="G44" s="61">
        <f t="shared" si="11"/>
        <v>1.1064053618049809</v>
      </c>
      <c r="H44" s="60">
        <f>[1]CUADRO3!F29</f>
        <v>7413.7460107562692</v>
      </c>
      <c r="I44" s="61">
        <f t="shared" si="12"/>
        <v>0.43916341011359766</v>
      </c>
      <c r="J44" s="60">
        <f>[1]CUADRO3!H29</f>
        <v>0</v>
      </c>
      <c r="K44" s="61">
        <f t="shared" si="13"/>
        <v>0</v>
      </c>
      <c r="L44" s="60">
        <f>[1]CUADRO3!J29</f>
        <v>6239.4672575686072</v>
      </c>
      <c r="M44" s="61">
        <f t="shared" si="14"/>
        <v>0.55839269632486266</v>
      </c>
      <c r="N44" s="60">
        <f>[1]CUADRO3!L29</f>
        <v>0</v>
      </c>
      <c r="O44" s="61">
        <f t="shared" si="15"/>
        <v>0</v>
      </c>
      <c r="P44" s="60">
        <f>[1]CUADRO3!N29</f>
        <v>832.77170369683688</v>
      </c>
      <c r="Q44" s="61">
        <f t="shared" si="17"/>
        <v>0.26910302578671458</v>
      </c>
    </row>
    <row r="45" spans="1:17" x14ac:dyDescent="0.2">
      <c r="A45" s="152" t="s">
        <v>85</v>
      </c>
      <c r="B45" s="60">
        <f>[1]CUADRO3!B30</f>
        <v>21953.436679490525</v>
      </c>
      <c r="C45" s="61">
        <f t="shared" si="9"/>
        <v>0.589770478786381</v>
      </c>
      <c r="D45" s="92">
        <f t="shared" si="0"/>
        <v>7593.6850915847408</v>
      </c>
      <c r="E45" s="61">
        <f t="shared" si="10"/>
        <v>0.37120444883511994</v>
      </c>
      <c r="F45" s="60">
        <f>[1]CUADRO3!D30</f>
        <v>1094.4482233631038</v>
      </c>
      <c r="G45" s="61">
        <f t="shared" si="11"/>
        <v>0.46154656456408422</v>
      </c>
      <c r="H45" s="60">
        <f>[1]CUADRO3!F30</f>
        <v>6499.2368682216375</v>
      </c>
      <c r="I45" s="61">
        <f t="shared" si="12"/>
        <v>0.38499120714995683</v>
      </c>
      <c r="J45" s="60">
        <f>[1]CUADRO3!H30</f>
        <v>0</v>
      </c>
      <c r="K45" s="61">
        <f t="shared" si="13"/>
        <v>0</v>
      </c>
      <c r="L45" s="60">
        <f>[1]CUADRO3!J30</f>
        <v>14098.075068239521</v>
      </c>
      <c r="M45" s="61">
        <f t="shared" si="14"/>
        <v>1.2616881899324603</v>
      </c>
      <c r="N45" s="60">
        <f>[1]CUADRO3!L30</f>
        <v>0</v>
      </c>
      <c r="O45" s="61">
        <f t="shared" si="15"/>
        <v>0</v>
      </c>
      <c r="P45" s="60">
        <f>[1]CUADRO3!N30</f>
        <v>261.67651966626704</v>
      </c>
      <c r="Q45" s="61">
        <f t="shared" si="17"/>
        <v>8.4558520548825233E-2</v>
      </c>
    </row>
    <row r="46" spans="1:17" x14ac:dyDescent="0.2">
      <c r="A46" s="152" t="s">
        <v>128</v>
      </c>
      <c r="B46" s="60">
        <f>[1]CUADRO3!B31</f>
        <v>1102813.4115648114</v>
      </c>
      <c r="C46" s="61">
        <f t="shared" ref="C46" si="18">IF(ISNUMBER(B46/B$8*100),B46/B$8*100,0)</f>
        <v>29.626650407689837</v>
      </c>
      <c r="D46" s="92">
        <f t="shared" ref="D46" si="19">F46+H46+J46</f>
        <v>369395.19362608582</v>
      </c>
      <c r="E46" s="61">
        <f t="shared" ref="E46" si="20">IF(ISNUMBER(D46/D$8*100),D46/D$8*100,0)</f>
        <v>18.057259103919137</v>
      </c>
      <c r="F46" s="60">
        <f>[1]CUADRO3!D31</f>
        <v>72641.816850558986</v>
      </c>
      <c r="G46" s="61">
        <f t="shared" ref="G46" si="21">IF(ISNUMBER(F46/F$8*100),F46/F$8*100,0)</f>
        <v>30.634232205195421</v>
      </c>
      <c r="H46" s="60">
        <f>[1]CUADRO3!F31</f>
        <v>291258.00967012288</v>
      </c>
      <c r="I46" s="61">
        <f t="shared" ref="I46" si="22">IF(ISNUMBER(H46/H$8*100),H46/H$8*100,0)</f>
        <v>17.253067553710601</v>
      </c>
      <c r="J46" s="60">
        <f>[1]CUADRO3!H31</f>
        <v>5495.3671054039451</v>
      </c>
      <c r="K46" s="61">
        <f t="shared" ref="K46" si="23">IF(ISNUMBER(J46/J$8*100),J46/J$8*100,0)</f>
        <v>4.5638888682050442</v>
      </c>
      <c r="L46" s="60">
        <f>[1]CUADRO3!J31</f>
        <v>325966.95524661412</v>
      </c>
      <c r="M46" s="61">
        <f t="shared" ref="M46" si="24">IF(ISNUMBER(L46/L$8*100),L46/L$8*100,0)</f>
        <v>29.171972468029466</v>
      </c>
      <c r="N46" s="60">
        <f>[1]CUADRO3!L31</f>
        <v>249821.72617252724</v>
      </c>
      <c r="O46" s="61">
        <f t="shared" ref="O46" si="25">IF(ISNUMBER(N46/N$8*100),N46/N$8*100,0)</f>
        <v>100</v>
      </c>
      <c r="P46" s="60">
        <f>[1]CUADRO3!N31</f>
        <v>157629.53651959743</v>
      </c>
      <c r="Q46" s="61">
        <f t="shared" ref="Q46" si="26">IF(ISNUMBER(P46/P$8*100),P46/P$8*100,0)</f>
        <v>50.936631303004987</v>
      </c>
    </row>
    <row r="47" spans="1:17" x14ac:dyDescent="0.2">
      <c r="A47" s="51"/>
      <c r="B47" s="93"/>
      <c r="C47" s="94"/>
      <c r="D47" s="93">
        <f t="shared" si="0"/>
        <v>0</v>
      </c>
      <c r="E47" s="94"/>
      <c r="F47" s="93"/>
      <c r="G47" s="94"/>
      <c r="H47" s="93"/>
      <c r="I47" s="94"/>
      <c r="J47" s="93"/>
      <c r="K47" s="94"/>
      <c r="L47" s="93"/>
      <c r="M47" s="94"/>
      <c r="N47" s="93"/>
      <c r="O47" s="94"/>
      <c r="P47" s="93"/>
      <c r="Q47" s="94"/>
    </row>
    <row r="48" spans="1:17" x14ac:dyDescent="0.2">
      <c r="A48" s="161" t="s">
        <v>14</v>
      </c>
      <c r="B48" s="91"/>
      <c r="C48" s="59"/>
      <c r="D48" s="91"/>
      <c r="E48" s="59"/>
      <c r="F48" s="91"/>
      <c r="G48" s="59"/>
      <c r="H48" s="91"/>
      <c r="I48" s="59"/>
      <c r="J48" s="91"/>
      <c r="K48" s="59"/>
      <c r="L48" s="91"/>
      <c r="M48" s="59"/>
      <c r="N48" s="91"/>
      <c r="O48" s="59"/>
      <c r="P48" s="91"/>
      <c r="Q48" s="59"/>
    </row>
    <row r="49" spans="1:17" x14ac:dyDescent="0.2">
      <c r="A49" s="160" t="s">
        <v>36</v>
      </c>
      <c r="B49" s="60">
        <f>[1]CUADRO3!B32</f>
        <v>839906.81367698195</v>
      </c>
      <c r="C49" s="61">
        <f>IF(ISNUMBER(B49/B$8*100),B49/B$8*100,0)</f>
        <v>22.563767617349331</v>
      </c>
      <c r="D49" s="60">
        <f t="shared" si="0"/>
        <v>424700.08824948443</v>
      </c>
      <c r="E49" s="61">
        <f>IF(ISNUMBER(D49/D$8*100),D49/D$8*100,0)</f>
        <v>20.760745313705954</v>
      </c>
      <c r="F49" s="60">
        <f>[1]CUADRO3!D32</f>
        <v>0</v>
      </c>
      <c r="G49" s="61">
        <f>IF(ISNUMBER(F49/F$8*100),F49/F$8*100,0)</f>
        <v>0</v>
      </c>
      <c r="H49" s="60">
        <f>[1]CUADRO3!F32</f>
        <v>424700.08824948443</v>
      </c>
      <c r="I49" s="61">
        <f>IF(ISNUMBER(H49/H$8*100),H49/H$8*100,0)</f>
        <v>25.157692044020198</v>
      </c>
      <c r="J49" s="60">
        <f>[1]CUADRO3!H32</f>
        <v>0</v>
      </c>
      <c r="K49" s="61">
        <f>IF(ISNUMBER(J49/J$8*100),J49/J$8*100,0)</f>
        <v>0</v>
      </c>
      <c r="L49" s="60">
        <f>[1]CUADRO3!J32</f>
        <v>231110.87024360421</v>
      </c>
      <c r="M49" s="61">
        <f>IF(ISNUMBER(L49/L$8*100),L49/L$8*100,0)</f>
        <v>20.682955236085338</v>
      </c>
      <c r="N49" s="60">
        <f>[1]CUADRO3!L32</f>
        <v>76894.040961072402</v>
      </c>
      <c r="O49" s="61">
        <f>IF(ISNUMBER(N49/N$8*100),N49/N$8*100,0)</f>
        <v>30.779565147976466</v>
      </c>
      <c r="P49" s="60">
        <f>[1]CUADRO3!N32</f>
        <v>107201.81422280474</v>
      </c>
      <c r="Q49" s="61">
        <f>IF(ISNUMBER(P49/P$8*100),P49/P$8*100,0)</f>
        <v>34.64134582037142</v>
      </c>
    </row>
    <row r="50" spans="1:17" x14ac:dyDescent="0.2">
      <c r="A50" s="160" t="s">
        <v>37</v>
      </c>
      <c r="B50" s="60">
        <f>[1]CUADRO3!B33</f>
        <v>567507.07606796816</v>
      </c>
      <c r="C50" s="61">
        <f>IF(ISNUMBER(B50/B$8*100),B50/B$8*100,0)</f>
        <v>15.245855346190476</v>
      </c>
      <c r="D50" s="60">
        <f t="shared" si="0"/>
        <v>318872.89038117393</v>
      </c>
      <c r="E50" s="61">
        <f>IF(ISNUMBER(D50/D$8*100),D50/D$8*100,0)</f>
        <v>15.587561782563073</v>
      </c>
      <c r="F50" s="60">
        <f>[1]CUADRO3!D33</f>
        <v>0</v>
      </c>
      <c r="G50" s="61">
        <f>IF(ISNUMBER(F50/F$8*100),F50/F$8*100,0)</f>
        <v>0</v>
      </c>
      <c r="H50" s="60">
        <f>[1]CUADRO3!F33</f>
        <v>318872.89038117393</v>
      </c>
      <c r="I50" s="61">
        <f>IF(ISNUMBER(H50/H$8*100),H50/H$8*100,0)</f>
        <v>18.888872876060493</v>
      </c>
      <c r="J50" s="60">
        <f>[1]CUADRO3!H33</f>
        <v>0</v>
      </c>
      <c r="K50" s="61">
        <f>IF(ISNUMBER(J50/J$8*100),J50/J$8*100,0)</f>
        <v>0</v>
      </c>
      <c r="L50" s="60">
        <f>[1]CUADRO3!J33</f>
        <v>195818.47089775835</v>
      </c>
      <c r="M50" s="61">
        <f>IF(ISNUMBER(L50/L$8*100),L50/L$8*100,0)</f>
        <v>17.524509616133464</v>
      </c>
      <c r="N50" s="60">
        <f>[1]CUADRO3!L33</f>
        <v>34359.275737990116</v>
      </c>
      <c r="O50" s="61">
        <f>IF(ISNUMBER(N50/N$8*100),N50/N$8*100,0)</f>
        <v>13.753517864279566</v>
      </c>
      <c r="P50" s="60">
        <f>[1]CUADRO3!N33</f>
        <v>18456.439051048124</v>
      </c>
      <c r="Q50" s="61">
        <f>IF(ISNUMBER(P50/P$8*100),P50/P$8*100,0)</f>
        <v>5.964039810475124</v>
      </c>
    </row>
    <row r="51" spans="1:17" x14ac:dyDescent="0.2">
      <c r="A51" s="160" t="s">
        <v>49</v>
      </c>
      <c r="B51" s="60">
        <f>[1]CUADRO3!B34</f>
        <v>2221636.9183245758</v>
      </c>
      <c r="C51" s="61">
        <f>IF(ISNUMBER(B51/B$8*100),B51/B$8*100,0)</f>
        <v>59.683405752770383</v>
      </c>
      <c r="D51" s="92">
        <f t="shared" si="0"/>
        <v>1239456.6176403339</v>
      </c>
      <c r="E51" s="61">
        <f>IF(ISNUMBER(D51/D$8*100),D51/D$8*100,0)</f>
        <v>60.588739861769106</v>
      </c>
      <c r="F51" s="60">
        <f>[1]CUADRO3!D34</f>
        <v>228198.37895351052</v>
      </c>
      <c r="G51" s="61">
        <f>IF(ISNUMBER(F51/F$8*100),F51/F$8*100,0)</f>
        <v>96.234957119705172</v>
      </c>
      <c r="H51" s="60">
        <f>[1]CUADRO3!F34</f>
        <v>890848.49024425796</v>
      </c>
      <c r="I51" s="61">
        <f>IF(ISNUMBER(H51/H$8*100),H51/H$8*100,0)</f>
        <v>52.770631783527953</v>
      </c>
      <c r="J51" s="60">
        <f>[1]CUADRO3!H34</f>
        <v>120409.74844256564</v>
      </c>
      <c r="K51" s="61">
        <f>IF(ISNUMBER(J51/J$8*100),J51/J$8*100,0)</f>
        <v>100.00000000000009</v>
      </c>
      <c r="L51" s="60">
        <f>[1]CUADRO3!J34</f>
        <v>671507.69035986497</v>
      </c>
      <c r="M51" s="61">
        <f>IF(ISNUMBER(L51/L$8*100),L51/L$8*100,0)</f>
        <v>60.095673932431573</v>
      </c>
      <c r="N51" s="60">
        <f>[1]CUADRO3!L34</f>
        <v>134781.70829329282</v>
      </c>
      <c r="O51" s="61">
        <f>IF(ISNUMBER(N51/N$8*100),N51/N$8*100,0)</f>
        <v>53.951155633362482</v>
      </c>
      <c r="P51" s="60">
        <f>[1]CUADRO3!N34</f>
        <v>175890.90203109494</v>
      </c>
      <c r="Q51" s="61">
        <f>IF(ISNUMBER(P51/P$8*100),P51/P$8*100,0)</f>
        <v>56.837634774095669</v>
      </c>
    </row>
    <row r="52" spans="1:17" x14ac:dyDescent="0.2">
      <c r="A52" s="160" t="s">
        <v>45</v>
      </c>
      <c r="B52" s="60">
        <f>[1]CUADRO3!B35</f>
        <v>93318.735530916209</v>
      </c>
      <c r="C52" s="61">
        <f>IF(ISNUMBER(B52/B$8*100),B52/B$8*100,0)</f>
        <v>2.5069712836908482</v>
      </c>
      <c r="D52" s="92">
        <f t="shared" si="0"/>
        <v>62658.464692307723</v>
      </c>
      <c r="E52" s="61">
        <f>IF(ISNUMBER(D52/D$8*100),D52/D$8*100,0)</f>
        <v>3.0629530419609385</v>
      </c>
      <c r="F52" s="60">
        <f>[1]CUADRO3!D35</f>
        <v>8927.9063210366548</v>
      </c>
      <c r="G52" s="61">
        <f>IF(ISNUMBER(F52/F$8*100),F52/F$8*100,0)</f>
        <v>3.7650428802947027</v>
      </c>
      <c r="H52" s="60">
        <f>[1]CUADRO3!F35</f>
        <v>53730.558371271072</v>
      </c>
      <c r="I52" s="61">
        <f>IF(ISNUMBER(H52/H$8*100),H52/H$8*100,0)</f>
        <v>3.1828032963902499</v>
      </c>
      <c r="J52" s="60">
        <f>[1]CUADRO3!H35</f>
        <v>0</v>
      </c>
      <c r="K52" s="61">
        <f>IF(ISNUMBER(J52/J$8*100),J52/J$8*100,0)</f>
        <v>0</v>
      </c>
      <c r="L52" s="60">
        <f>[1]CUADRO3!J35</f>
        <v>18960.688532447009</v>
      </c>
      <c r="M52" s="61">
        <f>IF(ISNUMBER(L52/L$8*100),L52/L$8*100,0)</f>
        <v>1.6968612153491331</v>
      </c>
      <c r="N52" s="60">
        <f>[1]CUADRO3!L35</f>
        <v>3786.7011801714634</v>
      </c>
      <c r="O52" s="61">
        <f>IF(ISNUMBER(N52/N$8*100),N52/N$8*100,0)</f>
        <v>1.5157613543813087</v>
      </c>
      <c r="P52" s="60">
        <f>[1]CUADRO3!N35</f>
        <v>7912.8811259900349</v>
      </c>
      <c r="Q52" s="61">
        <f>IF(ISNUMBER(P52/P$8*100),P52/P$8*100,0)</f>
        <v>2.5569795950580056</v>
      </c>
    </row>
    <row r="53" spans="1:17" x14ac:dyDescent="0.2">
      <c r="A53" s="168"/>
      <c r="B53" s="169"/>
      <c r="C53" s="170"/>
      <c r="D53" s="169"/>
      <c r="E53" s="170"/>
      <c r="F53" s="169"/>
      <c r="G53" s="170"/>
      <c r="H53" s="169"/>
      <c r="I53" s="170"/>
      <c r="J53" s="169"/>
      <c r="K53" s="170"/>
      <c r="L53" s="169"/>
      <c r="M53" s="170"/>
      <c r="N53" s="169"/>
      <c r="O53" s="170"/>
      <c r="P53" s="192"/>
      <c r="Q53" s="192"/>
    </row>
    <row r="54" spans="1:17" x14ac:dyDescent="0.2">
      <c r="A54" s="11" t="str">
        <f>'C01'!$A$32</f>
        <v>Fuente: Instituto Nacional de Estadística (INE). LXXIII Encuesta Permanente de Hogares de Propósitos Múltiples, Otubre 2021</v>
      </c>
      <c r="B54" s="107"/>
      <c r="C54" s="106"/>
      <c r="D54" s="107"/>
      <c r="E54" s="106"/>
      <c r="F54" s="108"/>
      <c r="G54" s="106"/>
      <c r="H54" s="108"/>
      <c r="I54" s="106"/>
      <c r="J54" s="108"/>
      <c r="K54" s="106"/>
      <c r="L54" s="107"/>
      <c r="M54" s="106"/>
      <c r="N54" s="107"/>
      <c r="O54" s="106"/>
    </row>
    <row r="55" spans="1:17" x14ac:dyDescent="0.2">
      <c r="A55" s="11" t="s">
        <v>74</v>
      </c>
      <c r="B55" s="109"/>
      <c r="C55" s="110"/>
      <c r="D55" s="109"/>
      <c r="E55" s="110"/>
      <c r="F55" s="111"/>
      <c r="G55" s="110"/>
      <c r="H55" s="109"/>
      <c r="I55" s="110"/>
      <c r="J55" s="111"/>
      <c r="K55" s="112"/>
      <c r="L55" s="109"/>
      <c r="M55" s="110"/>
      <c r="N55" s="111"/>
      <c r="O55" s="110"/>
    </row>
    <row r="56" spans="1:17" x14ac:dyDescent="0.2">
      <c r="A56" s="11" t="s">
        <v>75</v>
      </c>
      <c r="B56" s="109"/>
      <c r="C56" s="110"/>
      <c r="D56" s="109"/>
      <c r="E56" s="110"/>
      <c r="F56" s="111"/>
      <c r="G56" s="25"/>
      <c r="H56" s="105"/>
      <c r="I56" s="110"/>
      <c r="J56" s="111"/>
      <c r="K56" s="112"/>
      <c r="L56" s="109"/>
      <c r="M56" s="110"/>
      <c r="N56" s="111"/>
      <c r="O56" s="110"/>
    </row>
    <row r="57" spans="1:17" x14ac:dyDescent="0.2">
      <c r="A57" s="11" t="s">
        <v>146</v>
      </c>
      <c r="B57" s="109"/>
      <c r="C57" s="110"/>
      <c r="D57" s="109"/>
      <c r="E57" s="110"/>
      <c r="F57" s="111"/>
      <c r="G57" s="110"/>
      <c r="H57" s="69"/>
      <c r="I57" s="110"/>
      <c r="J57" s="111"/>
      <c r="K57" s="110"/>
      <c r="L57" s="109"/>
      <c r="M57" s="110"/>
      <c r="N57" s="111"/>
      <c r="O57" s="110"/>
    </row>
    <row r="58" spans="1:17" x14ac:dyDescent="0.2">
      <c r="B58" s="109"/>
      <c r="C58" s="110"/>
      <c r="D58" s="109"/>
      <c r="E58" s="110"/>
      <c r="F58" s="111"/>
      <c r="G58" s="110"/>
      <c r="H58" s="69"/>
      <c r="I58" s="110"/>
      <c r="J58" s="111"/>
      <c r="K58" s="110"/>
      <c r="L58" s="109"/>
      <c r="M58" s="110"/>
      <c r="N58" s="111"/>
      <c r="O58" s="110"/>
    </row>
    <row r="59" spans="1:17" x14ac:dyDescent="0.2">
      <c r="A59" s="11"/>
      <c r="B59" s="109"/>
      <c r="C59" s="110"/>
      <c r="D59" s="109"/>
      <c r="E59" s="110"/>
      <c r="F59" s="111"/>
      <c r="G59" s="110"/>
      <c r="H59" s="69"/>
      <c r="I59" s="110"/>
      <c r="J59" s="111"/>
      <c r="K59" s="110"/>
      <c r="L59" s="109"/>
      <c r="M59" s="110"/>
      <c r="N59" s="111"/>
      <c r="O59" s="110"/>
    </row>
    <row r="60" spans="1:17" x14ac:dyDescent="0.2">
      <c r="A60" s="235" t="s">
        <v>62</v>
      </c>
      <c r="B60" s="235"/>
      <c r="C60" s="235"/>
      <c r="D60" s="235"/>
      <c r="E60" s="235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5"/>
    </row>
    <row r="61" spans="1:17" x14ac:dyDescent="0.2">
      <c r="A61" s="235" t="s">
        <v>69</v>
      </c>
      <c r="B61" s="235"/>
      <c r="C61" s="235"/>
      <c r="D61" s="235"/>
      <c r="E61" s="235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5"/>
    </row>
    <row r="62" spans="1:17" x14ac:dyDescent="0.2">
      <c r="A62" s="228" t="s">
        <v>32</v>
      </c>
      <c r="B62" s="228"/>
      <c r="C62" s="228"/>
      <c r="D62" s="228"/>
      <c r="E62" s="228"/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</row>
    <row r="63" spans="1:17" x14ac:dyDescent="0.2">
      <c r="A63" s="19" t="s">
        <v>18</v>
      </c>
      <c r="B63" s="231"/>
      <c r="C63" s="231"/>
      <c r="D63" s="231"/>
      <c r="E63" s="231"/>
      <c r="F63" s="231"/>
      <c r="G63" s="231"/>
      <c r="H63" s="231"/>
      <c r="I63" s="231"/>
      <c r="J63" s="231"/>
      <c r="K63" s="231"/>
      <c r="L63" s="71"/>
      <c r="M63" s="71"/>
      <c r="N63" s="71"/>
      <c r="O63" s="71"/>
    </row>
    <row r="64" spans="1:17" ht="11.25" customHeight="1" x14ac:dyDescent="0.2">
      <c r="A64" s="225" t="s">
        <v>31</v>
      </c>
      <c r="B64" s="223" t="s">
        <v>6</v>
      </c>
      <c r="C64" s="223"/>
      <c r="D64" s="232" t="s">
        <v>7</v>
      </c>
      <c r="E64" s="232"/>
      <c r="F64" s="232"/>
      <c r="G64" s="232"/>
      <c r="H64" s="232"/>
      <c r="I64" s="232"/>
      <c r="J64" s="232"/>
      <c r="K64" s="232"/>
      <c r="L64" s="233" t="s">
        <v>1</v>
      </c>
      <c r="M64" s="233"/>
      <c r="N64" s="229" t="s">
        <v>127</v>
      </c>
      <c r="O64" s="229"/>
      <c r="P64" s="229" t="s">
        <v>135</v>
      </c>
      <c r="Q64" s="229"/>
    </row>
    <row r="65" spans="1:17" ht="13.5" x14ac:dyDescent="0.35">
      <c r="A65" s="226"/>
      <c r="B65" s="224"/>
      <c r="C65" s="224"/>
      <c r="D65" s="222" t="s">
        <v>4</v>
      </c>
      <c r="E65" s="222"/>
      <c r="F65" s="222" t="s">
        <v>89</v>
      </c>
      <c r="G65" s="222"/>
      <c r="H65" s="222" t="s">
        <v>10</v>
      </c>
      <c r="I65" s="222"/>
      <c r="J65" s="222" t="s">
        <v>90</v>
      </c>
      <c r="K65" s="222"/>
      <c r="L65" s="234"/>
      <c r="M65" s="234"/>
      <c r="N65" s="230"/>
      <c r="O65" s="230"/>
      <c r="P65" s="230"/>
      <c r="Q65" s="230"/>
    </row>
    <row r="66" spans="1:17" x14ac:dyDescent="0.2">
      <c r="A66" s="227"/>
      <c r="B66" s="166" t="s">
        <v>8</v>
      </c>
      <c r="C66" s="167" t="s">
        <v>71</v>
      </c>
      <c r="D66" s="166" t="s">
        <v>8</v>
      </c>
      <c r="E66" s="167" t="s">
        <v>71</v>
      </c>
      <c r="F66" s="166" t="s">
        <v>8</v>
      </c>
      <c r="G66" s="167" t="s">
        <v>71</v>
      </c>
      <c r="H66" s="166" t="s">
        <v>8</v>
      </c>
      <c r="I66" s="167" t="s">
        <v>71</v>
      </c>
      <c r="J66" s="166" t="s">
        <v>8</v>
      </c>
      <c r="K66" s="167" t="s">
        <v>71</v>
      </c>
      <c r="L66" s="166" t="s">
        <v>8</v>
      </c>
      <c r="M66" s="167" t="s">
        <v>71</v>
      </c>
      <c r="N66" s="166" t="s">
        <v>8</v>
      </c>
      <c r="O66" s="167" t="s">
        <v>71</v>
      </c>
      <c r="P66" s="166" t="s">
        <v>8</v>
      </c>
      <c r="Q66" s="167" t="s">
        <v>71</v>
      </c>
    </row>
    <row r="67" spans="1:17" x14ac:dyDescent="0.2">
      <c r="A67" s="113"/>
      <c r="B67" s="113"/>
      <c r="C67" s="114"/>
      <c r="D67" s="101"/>
      <c r="E67" s="103"/>
      <c r="F67" s="101"/>
      <c r="G67" s="103"/>
      <c r="H67" s="101"/>
      <c r="I67" s="103"/>
      <c r="J67" s="101"/>
      <c r="K67" s="103"/>
      <c r="L67" s="101"/>
      <c r="M67" s="103"/>
      <c r="N67" s="101"/>
      <c r="O67" s="103"/>
    </row>
    <row r="68" spans="1:17" x14ac:dyDescent="0.2">
      <c r="A68" s="163" t="s">
        <v>86</v>
      </c>
      <c r="B68" s="18">
        <f t="shared" ref="B68:O68" si="27">B8</f>
        <v>3722369.5436004037</v>
      </c>
      <c r="C68" s="59">
        <f t="shared" si="27"/>
        <v>100.00000000000162</v>
      </c>
      <c r="D68" s="18">
        <f t="shared" si="27"/>
        <v>2045688.0609633191</v>
      </c>
      <c r="E68" s="59">
        <f t="shared" si="27"/>
        <v>54.956608606480792</v>
      </c>
      <c r="F68" s="18">
        <f t="shared" si="27"/>
        <v>237126.28527454747</v>
      </c>
      <c r="G68" s="59">
        <f t="shared" si="27"/>
        <v>6.3703047883094053</v>
      </c>
      <c r="H68" s="18">
        <f t="shared" si="27"/>
        <v>1688152.0272462061</v>
      </c>
      <c r="I68" s="59">
        <f t="shared" si="27"/>
        <v>45.35154308224238</v>
      </c>
      <c r="J68" s="18">
        <f t="shared" si="27"/>
        <v>120409.74844256553</v>
      </c>
      <c r="K68" s="59">
        <f t="shared" si="27"/>
        <v>3.2347607359290045</v>
      </c>
      <c r="L68" s="18">
        <f t="shared" si="27"/>
        <v>1117397.7200336801</v>
      </c>
      <c r="M68" s="59">
        <f t="shared" si="27"/>
        <v>30.018452143064085</v>
      </c>
      <c r="N68" s="18">
        <f t="shared" si="27"/>
        <v>249821.72617252724</v>
      </c>
      <c r="O68" s="59">
        <f t="shared" si="27"/>
        <v>6.7113628361275239</v>
      </c>
      <c r="P68" s="18">
        <f t="shared" ref="P68:Q68" si="28">P8</f>
        <v>309462.03643093718</v>
      </c>
      <c r="Q68" s="59">
        <f t="shared" si="28"/>
        <v>8.3135764143292139</v>
      </c>
    </row>
    <row r="69" spans="1:17" x14ac:dyDescent="0.2">
      <c r="A69" s="162"/>
      <c r="B69" s="18"/>
      <c r="C69" s="59"/>
      <c r="D69" s="18"/>
      <c r="E69" s="59"/>
      <c r="F69" s="18"/>
      <c r="G69" s="59"/>
      <c r="H69" s="18"/>
      <c r="I69" s="59"/>
      <c r="J69" s="18"/>
      <c r="K69" s="59"/>
      <c r="L69" s="18"/>
      <c r="M69" s="59"/>
      <c r="N69" s="18"/>
      <c r="O69" s="59"/>
      <c r="P69" s="18"/>
      <c r="Q69" s="59"/>
    </row>
    <row r="70" spans="1:17" x14ac:dyDescent="0.2">
      <c r="A70" s="164" t="s">
        <v>15</v>
      </c>
      <c r="B70" s="18"/>
      <c r="C70" s="59"/>
      <c r="D70" s="18"/>
      <c r="E70" s="59"/>
      <c r="F70" s="18"/>
      <c r="G70" s="59"/>
      <c r="H70" s="18"/>
      <c r="I70" s="59"/>
      <c r="J70" s="18"/>
      <c r="K70" s="59"/>
      <c r="L70" s="18"/>
      <c r="M70" s="59"/>
      <c r="N70" s="18"/>
      <c r="O70" s="59"/>
      <c r="P70" s="18"/>
      <c r="Q70" s="59"/>
    </row>
    <row r="71" spans="1:17" x14ac:dyDescent="0.2">
      <c r="A71" s="165" t="s">
        <v>94</v>
      </c>
      <c r="B71" s="60">
        <f>[1]CUADRO3!B37</f>
        <v>826951.33655362495</v>
      </c>
      <c r="C71" s="61">
        <f t="shared" ref="C71" si="29">IF(ISNUMBER(B71/B$68*100),B71/B$68*100,0)</f>
        <v>22.215723798174245</v>
      </c>
      <c r="D71" s="92">
        <f t="shared" ref="D71:D96" si="30">F71+H71+J71</f>
        <v>418028.25398995046</v>
      </c>
      <c r="E71" s="61">
        <f t="shared" ref="E71" si="31">IF(ISNUMBER(D71/D$68*100),D71/D$68*100,0)</f>
        <v>20.434603983224108</v>
      </c>
      <c r="F71" s="60">
        <f>[1]CUADRO3!D37</f>
        <v>0</v>
      </c>
      <c r="G71" s="61">
        <f t="shared" ref="G71" si="32">IF(ISNUMBER(F71/F$68*100),F71/F$68*100,0)</f>
        <v>0</v>
      </c>
      <c r="H71" s="60">
        <f>[1]CUADRO3!F37</f>
        <v>418028.25398995046</v>
      </c>
      <c r="I71" s="61">
        <f t="shared" ref="I71" si="33">IF(ISNUMBER(H71/H$68*100),H71/H$68*100,0)</f>
        <v>24.762476793743396</v>
      </c>
      <c r="J71" s="60">
        <f>[1]CUADRO3!H37</f>
        <v>0</v>
      </c>
      <c r="K71" s="61">
        <f t="shared" ref="K71" si="34">IF(ISNUMBER(J71/J$68*100),J71/J$68*100,0)</f>
        <v>0</v>
      </c>
      <c r="L71" s="60">
        <f>[1]CUADRO3!J37</f>
        <v>227657.51944990444</v>
      </c>
      <c r="M71" s="61">
        <f t="shared" ref="M71" si="35">IF(ISNUMBER(L71/L$68*100),L71/L$68*100,0)</f>
        <v>20.373902270271547</v>
      </c>
      <c r="N71" s="60">
        <f>[1]CUADRO3!L37</f>
        <v>76894.040961072402</v>
      </c>
      <c r="O71" s="61">
        <f t="shared" ref="O71" si="36">IF(ISNUMBER(N71/N$68*100),N71/N$68*100,0)</f>
        <v>30.779565147976466</v>
      </c>
      <c r="P71" s="60">
        <f>[1]CUADRO3!N37</f>
        <v>104371.52215268186</v>
      </c>
      <c r="Q71" s="61">
        <f t="shared" ref="Q71:Q93" si="37">IF(ISNUMBER(P71/P$68*100),P71/P$68*100,0)</f>
        <v>33.726761239088049</v>
      </c>
    </row>
    <row r="72" spans="1:17" x14ac:dyDescent="0.2">
      <c r="A72" s="165" t="s">
        <v>95</v>
      </c>
      <c r="B72" s="60">
        <f>[1]CUADRO3!B38</f>
        <v>12955.477123356468</v>
      </c>
      <c r="C72" s="61">
        <f t="shared" ref="C72:C93" si="38">IF(ISNUMBER(B72/B$68*100),B72/B$68*100,0)</f>
        <v>0.34804381917506999</v>
      </c>
      <c r="D72" s="92">
        <f t="shared" ref="D72:D93" si="39">F72+H72+J72</f>
        <v>6671.8342595338172</v>
      </c>
      <c r="E72" s="61">
        <f t="shared" ref="E72:E93" si="40">IF(ISNUMBER(D72/D$68*100),D72/D$68*100,0)</f>
        <v>0.3261413304818348</v>
      </c>
      <c r="F72" s="60">
        <f>[1]CUADRO3!D38</f>
        <v>0</v>
      </c>
      <c r="G72" s="61">
        <f t="shared" ref="G72:G93" si="41">IF(ISNUMBER(F72/F$68*100),F72/F$68*100,0)</f>
        <v>0</v>
      </c>
      <c r="H72" s="60">
        <f>[1]CUADRO3!F38</f>
        <v>6671.8342595338172</v>
      </c>
      <c r="I72" s="61">
        <f t="shared" ref="I72:I93" si="42">IF(ISNUMBER(H72/H$68*100),H72/H$68*100,0)</f>
        <v>0.39521525027679122</v>
      </c>
      <c r="J72" s="60">
        <f>[1]CUADRO3!H38</f>
        <v>0</v>
      </c>
      <c r="K72" s="61">
        <f t="shared" ref="K72:K93" si="43">IF(ISNUMBER(J72/J$68*100),J72/J$68*100,0)</f>
        <v>0</v>
      </c>
      <c r="L72" s="60">
        <f>[1]CUADRO3!J38</f>
        <v>3453.3507936998217</v>
      </c>
      <c r="M72" s="61">
        <f t="shared" ref="M72:M93" si="44">IF(ISNUMBER(L72/L$68*100),L72/L$68*100,0)</f>
        <v>0.30905296581379565</v>
      </c>
      <c r="N72" s="60">
        <f>[1]CUADRO3!L38</f>
        <v>0</v>
      </c>
      <c r="O72" s="61">
        <f t="shared" ref="O72:O93" si="45">IF(ISNUMBER(N72/N$68*100),N72/N$68*100,0)</f>
        <v>0</v>
      </c>
      <c r="P72" s="60">
        <f>[1]CUADRO3!N38</f>
        <v>2830.2920701228304</v>
      </c>
      <c r="Q72" s="61">
        <f t="shared" si="37"/>
        <v>0.91458458128335507</v>
      </c>
    </row>
    <row r="73" spans="1:17" x14ac:dyDescent="0.2">
      <c r="A73" s="165" t="s">
        <v>54</v>
      </c>
      <c r="B73" s="60">
        <f>[1]CUADRO3!B39</f>
        <v>567245.39954830182</v>
      </c>
      <c r="C73" s="61">
        <f t="shared" si="38"/>
        <v>15.238825508969821</v>
      </c>
      <c r="D73" s="92">
        <f t="shared" si="39"/>
        <v>318611.21386150765</v>
      </c>
      <c r="E73" s="61">
        <f t="shared" si="40"/>
        <v>15.574770168599064</v>
      </c>
      <c r="F73" s="60">
        <f>[1]CUADRO3!D39</f>
        <v>0</v>
      </c>
      <c r="G73" s="61">
        <f t="shared" si="41"/>
        <v>0</v>
      </c>
      <c r="H73" s="60">
        <f>[1]CUADRO3!F39</f>
        <v>318611.21386150765</v>
      </c>
      <c r="I73" s="61">
        <f t="shared" si="42"/>
        <v>18.873372108627056</v>
      </c>
      <c r="J73" s="60">
        <f>[1]CUADRO3!H39</f>
        <v>0</v>
      </c>
      <c r="K73" s="61">
        <f t="shared" si="43"/>
        <v>0</v>
      </c>
      <c r="L73" s="60">
        <f>[1]CUADRO3!J39</f>
        <v>195818.47089775835</v>
      </c>
      <c r="M73" s="61">
        <f t="shared" si="44"/>
        <v>17.524509616133464</v>
      </c>
      <c r="N73" s="60">
        <f>[1]CUADRO3!L39</f>
        <v>34359.275737990116</v>
      </c>
      <c r="O73" s="61">
        <f t="shared" si="45"/>
        <v>13.753517864279566</v>
      </c>
      <c r="P73" s="60">
        <f>[1]CUADRO3!N39</f>
        <v>18456.439051048124</v>
      </c>
      <c r="Q73" s="61">
        <f t="shared" si="37"/>
        <v>5.964039810475124</v>
      </c>
    </row>
    <row r="74" spans="1:17" x14ac:dyDescent="0.2">
      <c r="A74" s="165" t="s">
        <v>96</v>
      </c>
      <c r="B74" s="60">
        <f>[1]CUADRO3!B40</f>
        <v>6631.0262275301611</v>
      </c>
      <c r="C74" s="61">
        <f t="shared" si="38"/>
        <v>0.17813992269871209</v>
      </c>
      <c r="D74" s="92">
        <f t="shared" si="39"/>
        <v>4965.482820136488</v>
      </c>
      <c r="E74" s="61">
        <f t="shared" si="40"/>
        <v>0.24272922714317602</v>
      </c>
      <c r="F74" s="60">
        <f>[1]CUADRO3!D40</f>
        <v>2273.229863328128</v>
      </c>
      <c r="G74" s="61">
        <f t="shared" si="41"/>
        <v>0.95865789855230821</v>
      </c>
      <c r="H74" s="60">
        <f>[1]CUADRO3!F40</f>
        <v>2692.2529568083601</v>
      </c>
      <c r="I74" s="61">
        <f t="shared" si="42"/>
        <v>0.159479295309682</v>
      </c>
      <c r="J74" s="60">
        <f>[1]CUADRO3!H40</f>
        <v>0</v>
      </c>
      <c r="K74" s="61">
        <f t="shared" si="43"/>
        <v>0</v>
      </c>
      <c r="L74" s="60">
        <f>[1]CUADRO3!J40</f>
        <v>1665.5434073936738</v>
      </c>
      <c r="M74" s="61">
        <f t="shared" si="44"/>
        <v>0.14905555806427381</v>
      </c>
      <c r="N74" s="60">
        <f>[1]CUADRO3!L40</f>
        <v>0</v>
      </c>
      <c r="O74" s="61">
        <f t="shared" si="45"/>
        <v>0</v>
      </c>
      <c r="P74" s="60">
        <f>[1]CUADRO3!N40</f>
        <v>0</v>
      </c>
      <c r="Q74" s="61">
        <f t="shared" si="37"/>
        <v>0</v>
      </c>
    </row>
    <row r="75" spans="1:17" x14ac:dyDescent="0.2">
      <c r="A75" s="165" t="s">
        <v>97</v>
      </c>
      <c r="B75" s="60">
        <f>[1]CUADRO3!B41</f>
        <v>21268.79716342461</v>
      </c>
      <c r="C75" s="61">
        <f t="shared" si="38"/>
        <v>0.57137790631213625</v>
      </c>
      <c r="D75" s="92">
        <f t="shared" si="39"/>
        <v>12552.918233029122</v>
      </c>
      <c r="E75" s="61">
        <f t="shared" si="40"/>
        <v>0.61362817100853218</v>
      </c>
      <c r="F75" s="60">
        <f>[1]CUADRO3!D41</f>
        <v>3293.8111088811897</v>
      </c>
      <c r="G75" s="61">
        <f t="shared" si="41"/>
        <v>1.3890535606660301</v>
      </c>
      <c r="H75" s="60">
        <f>[1]CUADRO3!F41</f>
        <v>9259.1071241479331</v>
      </c>
      <c r="I75" s="61">
        <f t="shared" si="42"/>
        <v>0.54847590588460393</v>
      </c>
      <c r="J75" s="60">
        <f>[1]CUADRO3!H41</f>
        <v>0</v>
      </c>
      <c r="K75" s="61">
        <f t="shared" si="43"/>
        <v>0</v>
      </c>
      <c r="L75" s="60">
        <f>[1]CUADRO3!J41</f>
        <v>4338.4889037025396</v>
      </c>
      <c r="M75" s="61">
        <f t="shared" si="44"/>
        <v>0.38826720566172007</v>
      </c>
      <c r="N75" s="60">
        <f>[1]CUADRO3!L41</f>
        <v>2387.740121294717</v>
      </c>
      <c r="O75" s="61">
        <f t="shared" si="45"/>
        <v>0.95577760904819797</v>
      </c>
      <c r="P75" s="60">
        <f>[1]CUADRO3!N41</f>
        <v>1989.6499053982411</v>
      </c>
      <c r="Q75" s="61">
        <f t="shared" si="37"/>
        <v>0.6429382835921047</v>
      </c>
    </row>
    <row r="76" spans="1:17" x14ac:dyDescent="0.2">
      <c r="A76" s="165" t="s">
        <v>98</v>
      </c>
      <c r="B76" s="60">
        <f>[1]CUADRO3!B42</f>
        <v>293881.96214282472</v>
      </c>
      <c r="C76" s="61">
        <f t="shared" si="38"/>
        <v>7.8950238201920167</v>
      </c>
      <c r="D76" s="92">
        <f t="shared" si="39"/>
        <v>194663.53837685165</v>
      </c>
      <c r="E76" s="61">
        <f t="shared" si="40"/>
        <v>9.5157977450962949</v>
      </c>
      <c r="F76" s="60">
        <f>[1]CUADRO3!D42</f>
        <v>1046.7060786650682</v>
      </c>
      <c r="G76" s="61">
        <f t="shared" si="41"/>
        <v>0.44141292790598069</v>
      </c>
      <c r="H76" s="60">
        <f>[1]CUADRO3!F42</f>
        <v>193616.83229818658</v>
      </c>
      <c r="I76" s="61">
        <f t="shared" si="42"/>
        <v>11.469158533904293</v>
      </c>
      <c r="J76" s="60">
        <f>[1]CUADRO3!H42</f>
        <v>0</v>
      </c>
      <c r="K76" s="61">
        <f t="shared" si="43"/>
        <v>0</v>
      </c>
      <c r="L76" s="60">
        <f>[1]CUADRO3!J42</f>
        <v>51769.290277615983</v>
      </c>
      <c r="M76" s="61">
        <f t="shared" si="44"/>
        <v>4.6330227231943502</v>
      </c>
      <c r="N76" s="60">
        <f>[1]CUADRO3!L42</f>
        <v>6689.5210130115056</v>
      </c>
      <c r="O76" s="61">
        <f t="shared" si="45"/>
        <v>2.6777178732612361</v>
      </c>
      <c r="P76" s="60">
        <f>[1]CUADRO3!N42</f>
        <v>40759.612475345253</v>
      </c>
      <c r="Q76" s="61">
        <f t="shared" si="37"/>
        <v>13.171118805211378</v>
      </c>
    </row>
    <row r="77" spans="1:17" x14ac:dyDescent="0.2">
      <c r="A77" s="165" t="s">
        <v>99</v>
      </c>
      <c r="B77" s="60">
        <f>[1]CUADRO3!B43</f>
        <v>747381.07646060956</v>
      </c>
      <c r="C77" s="61">
        <f t="shared" si="38"/>
        <v>20.078099922817362</v>
      </c>
      <c r="D77" s="92">
        <f t="shared" si="39"/>
        <v>289203.94019900943</v>
      </c>
      <c r="E77" s="61">
        <f t="shared" si="40"/>
        <v>14.137245346332161</v>
      </c>
      <c r="F77" s="60">
        <f>[1]CUADRO3!D43</f>
        <v>0</v>
      </c>
      <c r="G77" s="61">
        <f t="shared" si="41"/>
        <v>0</v>
      </c>
      <c r="H77" s="60">
        <f>[1]CUADRO3!F43</f>
        <v>289203.94019900943</v>
      </c>
      <c r="I77" s="61">
        <f t="shared" si="42"/>
        <v>17.131391932204863</v>
      </c>
      <c r="J77" s="60">
        <f>[1]CUADRO3!H43</f>
        <v>0</v>
      </c>
      <c r="K77" s="61">
        <f t="shared" si="43"/>
        <v>0</v>
      </c>
      <c r="L77" s="60">
        <f>[1]CUADRO3!J43</f>
        <v>334028.82704509469</v>
      </c>
      <c r="M77" s="61">
        <f t="shared" si="44"/>
        <v>29.893458797734663</v>
      </c>
      <c r="N77" s="60">
        <f>[1]CUADRO3!L43</f>
        <v>80593.569643056195</v>
      </c>
      <c r="O77" s="61">
        <f t="shared" si="45"/>
        <v>32.260432620419152</v>
      </c>
      <c r="P77" s="60">
        <f>[1]CUADRO3!N43</f>
        <v>43554.739573458908</v>
      </c>
      <c r="Q77" s="61">
        <f t="shared" si="37"/>
        <v>14.074340127720012</v>
      </c>
    </row>
    <row r="78" spans="1:17" x14ac:dyDescent="0.2">
      <c r="A78" s="165" t="s">
        <v>100</v>
      </c>
      <c r="B78" s="60">
        <f>[1]CUADRO3!B44</f>
        <v>129333.55927113768</v>
      </c>
      <c r="C78" s="61">
        <f t="shared" si="38"/>
        <v>3.4744954190131758</v>
      </c>
      <c r="D78" s="92">
        <f t="shared" si="39"/>
        <v>45960.889654014863</v>
      </c>
      <c r="E78" s="61">
        <f t="shared" si="40"/>
        <v>2.2467203348868243</v>
      </c>
      <c r="F78" s="60">
        <f>[1]CUADRO3!D44</f>
        <v>1998.4909271058577</v>
      </c>
      <c r="G78" s="61">
        <f t="shared" si="41"/>
        <v>0.8427960336796837</v>
      </c>
      <c r="H78" s="60">
        <f>[1]CUADRO3!F44</f>
        <v>43962.398726909007</v>
      </c>
      <c r="I78" s="61">
        <f t="shared" si="42"/>
        <v>2.6041729664965403</v>
      </c>
      <c r="J78" s="60">
        <f>[1]CUADRO3!H44</f>
        <v>0</v>
      </c>
      <c r="K78" s="61">
        <f t="shared" si="43"/>
        <v>0</v>
      </c>
      <c r="L78" s="60">
        <f>[1]CUADRO3!J44</f>
        <v>45632.861913199769</v>
      </c>
      <c r="M78" s="61">
        <f t="shared" si="44"/>
        <v>4.0838513534665459</v>
      </c>
      <c r="N78" s="60">
        <f>[1]CUADRO3!L44</f>
        <v>2593.1149664843083</v>
      </c>
      <c r="O78" s="61">
        <f t="shared" si="45"/>
        <v>1.0379861696630417</v>
      </c>
      <c r="P78" s="60">
        <f>[1]CUADRO3!N44</f>
        <v>35146.692737438578</v>
      </c>
      <c r="Q78" s="61">
        <f t="shared" si="37"/>
        <v>11.357351985009084</v>
      </c>
    </row>
    <row r="79" spans="1:17" x14ac:dyDescent="0.2">
      <c r="A79" s="165" t="s">
        <v>101</v>
      </c>
      <c r="B79" s="60">
        <f>[1]CUADRO3!B45</f>
        <v>201229.62595665507</v>
      </c>
      <c r="C79" s="61">
        <f t="shared" si="38"/>
        <v>5.4059550939163028</v>
      </c>
      <c r="D79" s="92">
        <f t="shared" si="39"/>
        <v>85486.650707686058</v>
      </c>
      <c r="E79" s="61">
        <f t="shared" si="40"/>
        <v>4.1788702949867247</v>
      </c>
      <c r="F79" s="60">
        <f>[1]CUADRO3!D45</f>
        <v>0</v>
      </c>
      <c r="G79" s="61">
        <f t="shared" si="41"/>
        <v>0</v>
      </c>
      <c r="H79" s="60">
        <f>[1]CUADRO3!F45</f>
        <v>85486.650707686058</v>
      </c>
      <c r="I79" s="61">
        <f t="shared" si="42"/>
        <v>5.0639189674839855</v>
      </c>
      <c r="J79" s="60">
        <f>[1]CUADRO3!H45</f>
        <v>0</v>
      </c>
      <c r="K79" s="61">
        <f t="shared" si="43"/>
        <v>0</v>
      </c>
      <c r="L79" s="60">
        <f>[1]CUADRO3!J45</f>
        <v>79124.79832468438</v>
      </c>
      <c r="M79" s="61">
        <f t="shared" si="44"/>
        <v>7.0811669744859902</v>
      </c>
      <c r="N79" s="60">
        <f>[1]CUADRO3!L45</f>
        <v>28319.414178355404</v>
      </c>
      <c r="O79" s="61">
        <f t="shared" si="45"/>
        <v>11.335849212249048</v>
      </c>
      <c r="P79" s="60">
        <f>[1]CUADRO3!N45</f>
        <v>8298.762745928505</v>
      </c>
      <c r="Q79" s="61">
        <f t="shared" si="37"/>
        <v>2.6816739273221142</v>
      </c>
    </row>
    <row r="80" spans="1:17" x14ac:dyDescent="0.2">
      <c r="A80" s="165" t="s">
        <v>102</v>
      </c>
      <c r="B80" s="60">
        <f>[1]CUADRO3!B46</f>
        <v>18310.907626557615</v>
      </c>
      <c r="C80" s="61">
        <f t="shared" si="38"/>
        <v>0.49191536230029104</v>
      </c>
      <c r="D80" s="92">
        <f t="shared" si="39"/>
        <v>16725.879107676934</v>
      </c>
      <c r="E80" s="61">
        <f t="shared" si="40"/>
        <v>0.81761630362161275</v>
      </c>
      <c r="F80" s="60">
        <f>[1]CUADRO3!D46</f>
        <v>0</v>
      </c>
      <c r="G80" s="61">
        <f t="shared" si="41"/>
        <v>0</v>
      </c>
      <c r="H80" s="60">
        <f>[1]CUADRO3!F46</f>
        <v>16725.879107676934</v>
      </c>
      <c r="I80" s="61">
        <f t="shared" si="42"/>
        <v>0.99078038220058795</v>
      </c>
      <c r="J80" s="60">
        <f>[1]CUADRO3!H46</f>
        <v>0</v>
      </c>
      <c r="K80" s="61">
        <f t="shared" si="43"/>
        <v>0</v>
      </c>
      <c r="L80" s="60">
        <f>[1]CUADRO3!J46</f>
        <v>1323.3519992144156</v>
      </c>
      <c r="M80" s="61">
        <f t="shared" si="44"/>
        <v>0.11843160009083675</v>
      </c>
      <c r="N80" s="60">
        <f>[1]CUADRO3!L46</f>
        <v>0</v>
      </c>
      <c r="O80" s="61">
        <f t="shared" si="45"/>
        <v>0</v>
      </c>
      <c r="P80" s="60">
        <f>[1]CUADRO3!N46</f>
        <v>261.67651966626704</v>
      </c>
      <c r="Q80" s="61">
        <f t="shared" si="37"/>
        <v>8.4558520548825233E-2</v>
      </c>
    </row>
    <row r="81" spans="1:17" x14ac:dyDescent="0.2">
      <c r="A81" s="165" t="s">
        <v>103</v>
      </c>
      <c r="B81" s="60">
        <f>[1]CUADRO3!B47</f>
        <v>33113.366675154633</v>
      </c>
      <c r="C81" s="61">
        <f t="shared" si="38"/>
        <v>0.88957762756478631</v>
      </c>
      <c r="D81" s="92">
        <f t="shared" si="39"/>
        <v>32812.789032497953</v>
      </c>
      <c r="E81" s="61">
        <f t="shared" si="40"/>
        <v>1.6039976797364863</v>
      </c>
      <c r="F81" s="60">
        <f>[1]CUADRO3!D47</f>
        <v>1356.1247430293711</v>
      </c>
      <c r="G81" s="61">
        <f t="shared" si="41"/>
        <v>0.57189979654057954</v>
      </c>
      <c r="H81" s="60">
        <f>[1]CUADRO3!F47</f>
        <v>31456.664289468579</v>
      </c>
      <c r="I81" s="61">
        <f t="shared" si="42"/>
        <v>1.8633786401798296</v>
      </c>
      <c r="J81" s="60">
        <f>[1]CUADRO3!H47</f>
        <v>0</v>
      </c>
      <c r="K81" s="61">
        <f t="shared" si="43"/>
        <v>0</v>
      </c>
      <c r="L81" s="60">
        <f>[1]CUADRO3!J47</f>
        <v>300.57764265668612</v>
      </c>
      <c r="M81" s="61">
        <f t="shared" si="44"/>
        <v>2.6899790223988133E-2</v>
      </c>
      <c r="N81" s="60">
        <f>[1]CUADRO3!L47</f>
        <v>0</v>
      </c>
      <c r="O81" s="61">
        <f t="shared" si="45"/>
        <v>0</v>
      </c>
      <c r="P81" s="60">
        <f>[1]CUADRO3!N47</f>
        <v>0</v>
      </c>
      <c r="Q81" s="61">
        <f t="shared" si="37"/>
        <v>0</v>
      </c>
    </row>
    <row r="82" spans="1:17" x14ac:dyDescent="0.2">
      <c r="A82" s="165" t="s">
        <v>104</v>
      </c>
      <c r="B82" s="60">
        <f>[1]CUADRO3!B48</f>
        <v>7362.3501651302522</v>
      </c>
      <c r="C82" s="61">
        <f t="shared" si="38"/>
        <v>0.19778665387448699</v>
      </c>
      <c r="D82" s="92">
        <f t="shared" si="39"/>
        <v>3834.7295268609296</v>
      </c>
      <c r="E82" s="61">
        <f t="shared" si="40"/>
        <v>0.18745426539054769</v>
      </c>
      <c r="F82" s="60">
        <f>[1]CUADRO3!D48</f>
        <v>0</v>
      </c>
      <c r="G82" s="61">
        <f t="shared" si="41"/>
        <v>0</v>
      </c>
      <c r="H82" s="60">
        <f>[1]CUADRO3!F48</f>
        <v>3834.7295268609296</v>
      </c>
      <c r="I82" s="61">
        <f t="shared" si="42"/>
        <v>0.22715546141400092</v>
      </c>
      <c r="J82" s="60">
        <f>[1]CUADRO3!H48</f>
        <v>0</v>
      </c>
      <c r="K82" s="61">
        <f t="shared" si="43"/>
        <v>0</v>
      </c>
      <c r="L82" s="60">
        <f>[1]CUADRO3!J48</f>
        <v>1427.3957430752878</v>
      </c>
      <c r="M82" s="61">
        <f t="shared" si="44"/>
        <v>0.1277428544450819</v>
      </c>
      <c r="N82" s="60">
        <f>[1]CUADRO3!L48</f>
        <v>744.10015216466343</v>
      </c>
      <c r="O82" s="61">
        <f t="shared" si="45"/>
        <v>0.29785245805674515</v>
      </c>
      <c r="P82" s="60">
        <f>[1]CUADRO3!N48</f>
        <v>1356.1247430293711</v>
      </c>
      <c r="Q82" s="61">
        <f t="shared" si="37"/>
        <v>0.4382200668843651</v>
      </c>
    </row>
    <row r="83" spans="1:17" x14ac:dyDescent="0.2">
      <c r="A83" s="165" t="s">
        <v>105</v>
      </c>
      <c r="B83" s="60">
        <f>[1]CUADRO3!B49</f>
        <v>26590.198084825668</v>
      </c>
      <c r="C83" s="61">
        <f t="shared" si="38"/>
        <v>0.71433525804927789</v>
      </c>
      <c r="D83" s="92">
        <f t="shared" si="39"/>
        <v>11797.385716141334</v>
      </c>
      <c r="E83" s="61">
        <f t="shared" si="40"/>
        <v>0.57669524211750633</v>
      </c>
      <c r="F83" s="60">
        <f>[1]CUADRO3!D49</f>
        <v>0</v>
      </c>
      <c r="G83" s="61">
        <f t="shared" si="41"/>
        <v>0</v>
      </c>
      <c r="H83" s="60">
        <f>[1]CUADRO3!F49</f>
        <v>11797.385716141334</v>
      </c>
      <c r="I83" s="61">
        <f t="shared" si="42"/>
        <v>0.69883431857649647</v>
      </c>
      <c r="J83" s="60">
        <f>[1]CUADRO3!H49</f>
        <v>0</v>
      </c>
      <c r="K83" s="61">
        <f t="shared" si="43"/>
        <v>0</v>
      </c>
      <c r="L83" s="60">
        <f>[1]CUADRO3!J49</f>
        <v>11808.419924167458</v>
      </c>
      <c r="M83" s="61">
        <f t="shared" si="44"/>
        <v>1.0567785948061121</v>
      </c>
      <c r="N83" s="60">
        <f>[1]CUADRO3!L49</f>
        <v>843.23814248871474</v>
      </c>
      <c r="O83" s="61">
        <f t="shared" si="45"/>
        <v>0.33753595229999062</v>
      </c>
      <c r="P83" s="60">
        <f>[1]CUADRO3!N49</f>
        <v>2141.1543020281724</v>
      </c>
      <c r="Q83" s="61">
        <f t="shared" si="37"/>
        <v>0.69189562853084086</v>
      </c>
    </row>
    <row r="84" spans="1:17" x14ac:dyDescent="0.2">
      <c r="A84" s="165" t="s">
        <v>106</v>
      </c>
      <c r="B84" s="60">
        <f>[1]CUADRO3!B50</f>
        <v>84450.415777875416</v>
      </c>
      <c r="C84" s="61">
        <f t="shared" si="38"/>
        <v>2.2687273466188977</v>
      </c>
      <c r="D84" s="92">
        <f t="shared" si="39"/>
        <v>64785.789841983787</v>
      </c>
      <c r="E84" s="61">
        <f t="shared" si="40"/>
        <v>3.166943732930426</v>
      </c>
      <c r="F84" s="60">
        <f>[1]CUADRO3!D50</f>
        <v>261.67651966626704</v>
      </c>
      <c r="G84" s="61">
        <f t="shared" si="41"/>
        <v>0.11035323197649517</v>
      </c>
      <c r="H84" s="60">
        <f>[1]CUADRO3!F50</f>
        <v>64524.11332231752</v>
      </c>
      <c r="I84" s="61">
        <f t="shared" si="42"/>
        <v>3.8221743232197118</v>
      </c>
      <c r="J84" s="60">
        <f>[1]CUADRO3!H50</f>
        <v>0</v>
      </c>
      <c r="K84" s="61">
        <f t="shared" si="43"/>
        <v>0</v>
      </c>
      <c r="L84" s="60">
        <f>[1]CUADRO3!J50</f>
        <v>10571.992609256629</v>
      </c>
      <c r="M84" s="61">
        <f t="shared" si="44"/>
        <v>0.94612620195233377</v>
      </c>
      <c r="N84" s="60">
        <f>[1]CUADRO3!L50</f>
        <v>1427.3957430752878</v>
      </c>
      <c r="O84" s="61">
        <f t="shared" si="45"/>
        <v>0.57136573545630154</v>
      </c>
      <c r="P84" s="60">
        <f>[1]CUADRO3!N50</f>
        <v>7665.237583559634</v>
      </c>
      <c r="Q84" s="61">
        <f t="shared" si="37"/>
        <v>2.4769557106143743</v>
      </c>
    </row>
    <row r="85" spans="1:17" x14ac:dyDescent="0.2">
      <c r="A85" s="165" t="s">
        <v>107</v>
      </c>
      <c r="B85" s="60">
        <f>[1]CUADRO3!B51</f>
        <v>94850.248033861673</v>
      </c>
      <c r="C85" s="61">
        <f t="shared" si="38"/>
        <v>2.5481147672973723</v>
      </c>
      <c r="D85" s="92">
        <f t="shared" si="39"/>
        <v>94850.248033861673</v>
      </c>
      <c r="E85" s="61">
        <f t="shared" si="40"/>
        <v>4.6365939091024693</v>
      </c>
      <c r="F85" s="60">
        <f>[1]CUADRO3!D51</f>
        <v>94850.248033861673</v>
      </c>
      <c r="G85" s="61">
        <f t="shared" si="41"/>
        <v>39.999887791453823</v>
      </c>
      <c r="H85" s="60">
        <f>[1]CUADRO3!F51</f>
        <v>0</v>
      </c>
      <c r="I85" s="61">
        <f t="shared" si="42"/>
        <v>0</v>
      </c>
      <c r="J85" s="60">
        <f>[1]CUADRO3!H51</f>
        <v>0</v>
      </c>
      <c r="K85" s="61">
        <f t="shared" si="43"/>
        <v>0</v>
      </c>
      <c r="L85" s="60">
        <f>[1]CUADRO3!J51</f>
        <v>0</v>
      </c>
      <c r="M85" s="61">
        <f t="shared" si="44"/>
        <v>0</v>
      </c>
      <c r="N85" s="60">
        <f>[1]CUADRO3!L51</f>
        <v>0</v>
      </c>
      <c r="O85" s="61">
        <f t="shared" si="45"/>
        <v>0</v>
      </c>
      <c r="P85" s="60">
        <f>[1]CUADRO3!N51</f>
        <v>0</v>
      </c>
      <c r="Q85" s="61">
        <f t="shared" si="37"/>
        <v>0</v>
      </c>
    </row>
    <row r="86" spans="1:17" x14ac:dyDescent="0.2">
      <c r="A86" s="165" t="s">
        <v>108</v>
      </c>
      <c r="B86" s="60">
        <f>[1]CUADRO3!B52</f>
        <v>123009.96649988934</v>
      </c>
      <c r="C86" s="61">
        <f t="shared" si="38"/>
        <v>3.3046145757175385</v>
      </c>
      <c r="D86" s="92">
        <f t="shared" si="39"/>
        <v>120879.68150341252</v>
      </c>
      <c r="E86" s="61">
        <f t="shared" si="40"/>
        <v>5.9089987281096024</v>
      </c>
      <c r="F86" s="60">
        <f>[1]CUADRO3!D52</f>
        <v>88895.403962181168</v>
      </c>
      <c r="G86" s="61">
        <f t="shared" si="41"/>
        <v>37.488633476148401</v>
      </c>
      <c r="H86" s="60">
        <f>[1]CUADRO3!F52</f>
        <v>31984.277541231357</v>
      </c>
      <c r="I86" s="61">
        <f t="shared" si="42"/>
        <v>1.8946325345712869</v>
      </c>
      <c r="J86" s="60">
        <f>[1]CUADRO3!H52</f>
        <v>0</v>
      </c>
      <c r="K86" s="61">
        <f t="shared" si="43"/>
        <v>0</v>
      </c>
      <c r="L86" s="60">
        <f>[1]CUADRO3!J52</f>
        <v>2130.2849964768366</v>
      </c>
      <c r="M86" s="61">
        <f t="shared" si="44"/>
        <v>0.19064697898368957</v>
      </c>
      <c r="N86" s="60">
        <f>[1]CUADRO3!L52</f>
        <v>0</v>
      </c>
      <c r="O86" s="61">
        <f t="shared" si="45"/>
        <v>0</v>
      </c>
      <c r="P86" s="60">
        <f>[1]CUADRO3!N52</f>
        <v>0</v>
      </c>
      <c r="Q86" s="61">
        <f t="shared" si="37"/>
        <v>0</v>
      </c>
    </row>
    <row r="87" spans="1:17" x14ac:dyDescent="0.2">
      <c r="A87" s="165" t="s">
        <v>109</v>
      </c>
      <c r="B87" s="60">
        <f>[1]CUADRO3!B53</f>
        <v>91375.751233947376</v>
      </c>
      <c r="C87" s="61">
        <f t="shared" si="38"/>
        <v>2.4547737714822806</v>
      </c>
      <c r="D87" s="92">
        <f t="shared" si="39"/>
        <v>76377.568730135856</v>
      </c>
      <c r="E87" s="61">
        <f t="shared" si="40"/>
        <v>3.7335882331038039</v>
      </c>
      <c r="F87" s="60">
        <f>[1]CUADRO3!D53</f>
        <v>34222.687716791937</v>
      </c>
      <c r="G87" s="61">
        <f t="shared" si="41"/>
        <v>14.432262402781928</v>
      </c>
      <c r="H87" s="60">
        <f>[1]CUADRO3!F53</f>
        <v>42154.881013343911</v>
      </c>
      <c r="I87" s="61">
        <f t="shared" si="42"/>
        <v>2.4971021764022616</v>
      </c>
      <c r="J87" s="60">
        <f>[1]CUADRO3!H53</f>
        <v>0</v>
      </c>
      <c r="K87" s="61">
        <f t="shared" si="43"/>
        <v>0</v>
      </c>
      <c r="L87" s="60">
        <f>[1]CUADRO3!J53</f>
        <v>11922.643904828776</v>
      </c>
      <c r="M87" s="61">
        <f t="shared" si="44"/>
        <v>1.0670009157052343</v>
      </c>
      <c r="N87" s="60">
        <f>[1]CUADRO3!L53</f>
        <v>0</v>
      </c>
      <c r="O87" s="61">
        <f t="shared" si="45"/>
        <v>0</v>
      </c>
      <c r="P87" s="60">
        <f>[1]CUADRO3!N53</f>
        <v>3075.538598982705</v>
      </c>
      <c r="Q87" s="61">
        <f t="shared" si="37"/>
        <v>0.99383389137267397</v>
      </c>
    </row>
    <row r="88" spans="1:17" x14ac:dyDescent="0.2">
      <c r="A88" s="165" t="s">
        <v>110</v>
      </c>
      <c r="B88" s="60">
        <f>[1]CUADRO3!B54</f>
        <v>18795.51973531206</v>
      </c>
      <c r="C88" s="61">
        <f t="shared" si="38"/>
        <v>0.50493427681369829</v>
      </c>
      <c r="D88" s="92">
        <f t="shared" si="39"/>
        <v>7045.715971456435</v>
      </c>
      <c r="E88" s="61">
        <f t="shared" si="40"/>
        <v>0.34441790544246476</v>
      </c>
      <c r="F88" s="60">
        <f>[1]CUADRO3!D54</f>
        <v>0</v>
      </c>
      <c r="G88" s="61">
        <f t="shared" si="41"/>
        <v>0</v>
      </c>
      <c r="H88" s="60">
        <f>[1]CUADRO3!F54</f>
        <v>7045.715971456435</v>
      </c>
      <c r="I88" s="61">
        <f t="shared" si="42"/>
        <v>0.41736264612078466</v>
      </c>
      <c r="J88" s="60">
        <f>[1]CUADRO3!H54</f>
        <v>0</v>
      </c>
      <c r="K88" s="61">
        <f t="shared" si="43"/>
        <v>0</v>
      </c>
      <c r="L88" s="60">
        <f>[1]CUADRO3!J54</f>
        <v>8718.0720414001662</v>
      </c>
      <c r="M88" s="61">
        <f t="shared" si="44"/>
        <v>0.78021208430042166</v>
      </c>
      <c r="N88" s="60">
        <f>[1]CUADRO3!L54</f>
        <v>722.19671390104349</v>
      </c>
      <c r="O88" s="61">
        <f t="shared" si="45"/>
        <v>0.28908483059727696</v>
      </c>
      <c r="P88" s="60">
        <f>[1]CUADRO3!N54</f>
        <v>2309.5350085544219</v>
      </c>
      <c r="Q88" s="61">
        <f t="shared" si="37"/>
        <v>0.74630640811085147</v>
      </c>
    </row>
    <row r="89" spans="1:17" x14ac:dyDescent="0.2">
      <c r="A89" s="165" t="s">
        <v>111</v>
      </c>
      <c r="B89" s="60">
        <f>[1]CUADRO3!B55</f>
        <v>180041.0573314924</v>
      </c>
      <c r="C89" s="61">
        <f t="shared" si="38"/>
        <v>4.8367324958647311</v>
      </c>
      <c r="D89" s="92">
        <f t="shared" si="39"/>
        <v>39436.871802522663</v>
      </c>
      <c r="E89" s="61">
        <f t="shared" si="40"/>
        <v>1.9278047594388243</v>
      </c>
      <c r="F89" s="60">
        <f>[1]CUADRO3!D55</f>
        <v>0</v>
      </c>
      <c r="G89" s="61">
        <f t="shared" si="41"/>
        <v>0</v>
      </c>
      <c r="H89" s="60">
        <f>[1]CUADRO3!F55</f>
        <v>38070.280620701415</v>
      </c>
      <c r="I89" s="61">
        <f t="shared" si="42"/>
        <v>2.2551452716497025</v>
      </c>
      <c r="J89" s="60">
        <f>[1]CUADRO3!H55</f>
        <v>1366.5911818212489</v>
      </c>
      <c r="K89" s="61">
        <f t="shared" si="43"/>
        <v>1.1349506161231637</v>
      </c>
      <c r="L89" s="60">
        <f>[1]CUADRO3!J55</f>
        <v>105882.3098221199</v>
      </c>
      <c r="M89" s="61">
        <f t="shared" si="44"/>
        <v>9.4757943321137663</v>
      </c>
      <c r="N89" s="60">
        <f>[1]CUADRO3!L55</f>
        <v>6644.0886440861659</v>
      </c>
      <c r="O89" s="61">
        <f t="shared" si="45"/>
        <v>2.6595319573997935</v>
      </c>
      <c r="P89" s="60">
        <f>[1]CUADRO3!N55</f>
        <v>28077.787062763189</v>
      </c>
      <c r="Q89" s="61">
        <f t="shared" si="37"/>
        <v>9.0730958105839665</v>
      </c>
    </row>
    <row r="90" spans="1:17" x14ac:dyDescent="0.2">
      <c r="A90" s="165" t="s">
        <v>112</v>
      </c>
      <c r="B90" s="60">
        <f>[1]CUADRO3!B56</f>
        <v>140475.3126370766</v>
      </c>
      <c r="C90" s="61">
        <f t="shared" si="38"/>
        <v>3.7738142597525135</v>
      </c>
      <c r="D90" s="92">
        <f t="shared" si="39"/>
        <v>134540.76108178106</v>
      </c>
      <c r="E90" s="61">
        <f t="shared" si="40"/>
        <v>6.5767974917165777</v>
      </c>
      <c r="F90" s="60">
        <f>[1]CUADRO3!D56</f>
        <v>0</v>
      </c>
      <c r="G90" s="61">
        <f t="shared" si="41"/>
        <v>0</v>
      </c>
      <c r="H90" s="60">
        <f>[1]CUADRO3!F56</f>
        <v>15497.603821036675</v>
      </c>
      <c r="I90" s="61">
        <f t="shared" si="42"/>
        <v>0.91802181147850204</v>
      </c>
      <c r="J90" s="60">
        <f>[1]CUADRO3!H56</f>
        <v>119043.1572607444</v>
      </c>
      <c r="K90" s="61">
        <f t="shared" si="43"/>
        <v>98.865049383876936</v>
      </c>
      <c r="L90" s="60">
        <f>[1]CUADRO3!J56</f>
        <v>862.83180497963917</v>
      </c>
      <c r="M90" s="61">
        <f t="shared" si="44"/>
        <v>7.7217967202728152E-2</v>
      </c>
      <c r="N90" s="60">
        <f>[1]CUADRO3!L56</f>
        <v>3817.3289753746735</v>
      </c>
      <c r="O90" s="61">
        <f t="shared" si="45"/>
        <v>1.5280212149116368</v>
      </c>
      <c r="P90" s="60">
        <f>[1]CUADRO3!N56</f>
        <v>1254.3907749411942</v>
      </c>
      <c r="Q90" s="61">
        <f t="shared" si="37"/>
        <v>0.4053456085949132</v>
      </c>
    </row>
    <row r="91" spans="1:17" x14ac:dyDescent="0.2">
      <c r="A91" s="165" t="s">
        <v>113</v>
      </c>
      <c r="B91" s="60">
        <f>[1]CUADRO3!B57</f>
        <v>3797.4538209547718</v>
      </c>
      <c r="C91" s="61">
        <f t="shared" si="38"/>
        <v>0.10201710970592522</v>
      </c>
      <c r="D91" s="92">
        <f t="shared" si="39"/>
        <v>3797.4538209547718</v>
      </c>
      <c r="E91" s="61">
        <f t="shared" si="40"/>
        <v>0.18563210556972906</v>
      </c>
      <c r="F91" s="60">
        <f>[1]CUADRO3!D57</f>
        <v>0</v>
      </c>
      <c r="G91" s="61">
        <f t="shared" si="41"/>
        <v>0</v>
      </c>
      <c r="H91" s="60">
        <f>[1]CUADRO3!F57</f>
        <v>3797.4538209547718</v>
      </c>
      <c r="I91" s="61">
        <f t="shared" si="42"/>
        <v>0.22494738386502777</v>
      </c>
      <c r="J91" s="60">
        <f>[1]CUADRO3!H57</f>
        <v>0</v>
      </c>
      <c r="K91" s="61">
        <f t="shared" si="43"/>
        <v>0</v>
      </c>
      <c r="L91" s="60">
        <f>[1]CUADRO3!J57</f>
        <v>0</v>
      </c>
      <c r="M91" s="61">
        <f t="shared" si="44"/>
        <v>0</v>
      </c>
      <c r="N91" s="60">
        <f>[1]CUADRO3!L57</f>
        <v>0</v>
      </c>
      <c r="O91" s="61">
        <f t="shared" si="45"/>
        <v>0</v>
      </c>
      <c r="P91" s="60">
        <f>[1]CUADRO3!N57</f>
        <v>0</v>
      </c>
      <c r="Q91" s="61">
        <f t="shared" si="37"/>
        <v>0</v>
      </c>
    </row>
    <row r="92" spans="1:17" x14ac:dyDescent="0.2">
      <c r="A92" s="95" t="s">
        <v>126</v>
      </c>
      <c r="B92" s="60">
        <f>[1]CUADRO3!B58</f>
        <v>0</v>
      </c>
      <c r="C92" s="61">
        <f t="shared" si="38"/>
        <v>0</v>
      </c>
      <c r="D92" s="92">
        <f t="shared" si="39"/>
        <v>0</v>
      </c>
      <c r="E92" s="61">
        <f t="shared" si="40"/>
        <v>0</v>
      </c>
      <c r="F92" s="60">
        <f>[1]CUADRO3!D58</f>
        <v>0</v>
      </c>
      <c r="G92" s="61">
        <f t="shared" si="41"/>
        <v>0</v>
      </c>
      <c r="H92" s="60">
        <f>[1]CUADRO3!F58</f>
        <v>0</v>
      </c>
      <c r="I92" s="61">
        <f t="shared" si="42"/>
        <v>0</v>
      </c>
      <c r="J92" s="60">
        <f>[1]CUADRO3!H58</f>
        <v>0</v>
      </c>
      <c r="K92" s="61">
        <f t="shared" si="43"/>
        <v>0</v>
      </c>
      <c r="L92" s="60">
        <f>[1]CUADRO3!J58</f>
        <v>0</v>
      </c>
      <c r="M92" s="61">
        <f t="shared" si="44"/>
        <v>0</v>
      </c>
      <c r="N92" s="60">
        <f>[1]CUADRO3!L58</f>
        <v>0</v>
      </c>
      <c r="O92" s="61">
        <f t="shared" si="45"/>
        <v>0</v>
      </c>
      <c r="P92" s="60">
        <f>[1]CUADRO3!N58</f>
        <v>0</v>
      </c>
      <c r="Q92" s="61">
        <f t="shared" si="37"/>
        <v>0</v>
      </c>
    </row>
    <row r="93" spans="1:17" x14ac:dyDescent="0.2">
      <c r="A93" s="165" t="s">
        <v>115</v>
      </c>
      <c r="B93" s="60">
        <f>[1]CUADRO3!B60</f>
        <v>93318.735530916209</v>
      </c>
      <c r="C93" s="61">
        <f t="shared" si="38"/>
        <v>2.5069712836908482</v>
      </c>
      <c r="D93" s="92">
        <f t="shared" si="39"/>
        <v>62658.464692307723</v>
      </c>
      <c r="E93" s="61">
        <f t="shared" si="40"/>
        <v>3.0629530419609385</v>
      </c>
      <c r="F93" s="60">
        <f>[1]CUADRO3!D60</f>
        <v>8927.9063210366548</v>
      </c>
      <c r="G93" s="61">
        <f t="shared" si="41"/>
        <v>3.7650428802947027</v>
      </c>
      <c r="H93" s="60">
        <f>[1]CUADRO3!F60</f>
        <v>53730.558371271072</v>
      </c>
      <c r="I93" s="61">
        <f t="shared" si="42"/>
        <v>3.1828032963902499</v>
      </c>
      <c r="J93" s="60">
        <f>[1]CUADRO3!H60</f>
        <v>0</v>
      </c>
      <c r="K93" s="61">
        <f t="shared" si="43"/>
        <v>0</v>
      </c>
      <c r="L93" s="60">
        <f>[1]CUADRO3!J60</f>
        <v>18960.688532447009</v>
      </c>
      <c r="M93" s="61">
        <f t="shared" si="44"/>
        <v>1.6968612153491331</v>
      </c>
      <c r="N93" s="60">
        <f>[1]CUADRO3!L60</f>
        <v>3786.7011801714634</v>
      </c>
      <c r="O93" s="61">
        <f t="shared" si="45"/>
        <v>1.5157613543813087</v>
      </c>
      <c r="P93" s="60">
        <f>[1]CUADRO3!N60</f>
        <v>7912.8811259900349</v>
      </c>
      <c r="Q93" s="61">
        <f t="shared" si="37"/>
        <v>2.5569795950580056</v>
      </c>
    </row>
    <row r="94" spans="1:17" x14ac:dyDescent="0.2">
      <c r="A94"/>
      <c r="B94" s="92"/>
      <c r="C94" s="94"/>
      <c r="D94" s="93"/>
      <c r="E94" s="94"/>
      <c r="F94" s="93"/>
      <c r="G94" s="94"/>
      <c r="H94" s="93"/>
      <c r="I94" s="94"/>
      <c r="J94" s="93"/>
      <c r="K94" s="94"/>
      <c r="L94" s="93"/>
      <c r="M94" s="94"/>
      <c r="N94" s="93"/>
      <c r="O94" s="94"/>
      <c r="P94" s="93"/>
      <c r="Q94" s="94"/>
    </row>
    <row r="95" spans="1:17" x14ac:dyDescent="0.2">
      <c r="A95" s="164" t="s">
        <v>16</v>
      </c>
      <c r="B95" s="91"/>
      <c r="C95" s="59"/>
      <c r="D95" s="91"/>
      <c r="E95" s="59"/>
      <c r="F95" s="91"/>
      <c r="G95" s="59"/>
      <c r="H95" s="91"/>
      <c r="I95" s="59"/>
      <c r="J95" s="91"/>
      <c r="K95" s="59"/>
      <c r="L95" s="91"/>
      <c r="M95" s="59"/>
      <c r="N95" s="91"/>
      <c r="O95" s="59"/>
      <c r="P95" s="91"/>
      <c r="Q95" s="59"/>
    </row>
    <row r="96" spans="1:17" x14ac:dyDescent="0.2">
      <c r="A96" s="165" t="s">
        <v>116</v>
      </c>
      <c r="B96" s="60">
        <f>[1]CUADRO3!B61</f>
        <v>86507.062340701887</v>
      </c>
      <c r="C96" s="61">
        <f t="shared" ref="C96" si="46">IF(ISNUMBER(B96/B$68*100),B96/B$68*100,0)</f>
        <v>2.3239783510862622</v>
      </c>
      <c r="D96" s="93">
        <f t="shared" si="30"/>
        <v>50141.720914376579</v>
      </c>
      <c r="E96" s="61">
        <f t="shared" ref="E96" si="47">IF(ISNUMBER(D96/D$68*100),D96/D$68*100,0)</f>
        <v>2.4510931979905446</v>
      </c>
      <c r="F96" s="60">
        <f>[1]CUADRO3!D61</f>
        <v>12125.825639013696</v>
      </c>
      <c r="G96" s="61">
        <f t="shared" ref="G96" si="48">IF(ISNUMBER(F96/F$68*100),F96/F$68*100,0)</f>
        <v>5.1136573176500777</v>
      </c>
      <c r="H96" s="60">
        <f>[1]CUADRO3!F61</f>
        <v>38015.895275362884</v>
      </c>
      <c r="I96" s="61">
        <f t="shared" ref="I96" si="49">IF(ISNUMBER(H96/H$68*100),H96/H$68*100,0)</f>
        <v>2.2519236811495125</v>
      </c>
      <c r="J96" s="60">
        <f>[1]CUADRO3!H61</f>
        <v>0</v>
      </c>
      <c r="K96" s="61">
        <f t="shared" ref="K96" si="50">IF(ISNUMBER(J96/J$68*100),J96/J$68*100,0)</f>
        <v>0</v>
      </c>
      <c r="L96" s="60">
        <f>[1]CUADRO3!J61</f>
        <v>35097.88823482806</v>
      </c>
      <c r="M96" s="61">
        <f t="shared" ref="M96" si="51">IF(ISNUMBER(L96/L$68*100),L96/L$68*100,0)</f>
        <v>3.1410381107427137</v>
      </c>
      <c r="N96" s="60">
        <f>[1]CUADRO3!L61</f>
        <v>0</v>
      </c>
      <c r="O96" s="61">
        <f t="shared" ref="O96" si="52">IF(ISNUMBER(N96/N$68*100),N96/N$68*100,0)</f>
        <v>0</v>
      </c>
      <c r="P96" s="60">
        <f>[1]CUADRO3!N61</f>
        <v>1267.4531914971976</v>
      </c>
      <c r="Q96" s="61">
        <f t="shared" ref="Q96:Q107" si="53">IF(ISNUMBER(P96/P$68*100),P96/P$68*100,0)</f>
        <v>0.40956661634974278</v>
      </c>
    </row>
    <row r="97" spans="1:17" x14ac:dyDescent="0.2">
      <c r="A97" s="165" t="s">
        <v>117</v>
      </c>
      <c r="B97" s="60">
        <f>[1]CUADRO3!B62</f>
        <v>169706.54626086765</v>
      </c>
      <c r="C97" s="61">
        <f t="shared" ref="C97:C107" si="54">IF(ISNUMBER(B97/B$68*100),B97/B$68*100,0)</f>
        <v>4.5590999032493063</v>
      </c>
      <c r="D97" s="93">
        <f t="shared" ref="D97:D107" si="55">F97+H97+J97</f>
        <v>147025.71620188549</v>
      </c>
      <c r="E97" s="61">
        <f t="shared" ref="E97:E107" si="56">IF(ISNUMBER(D97/D$68*100),D97/D$68*100,0)</f>
        <v>7.1871034009286214</v>
      </c>
      <c r="F97" s="60">
        <f>[1]CUADRO3!D62</f>
        <v>79752.189868250163</v>
      </c>
      <c r="G97" s="61">
        <f t="shared" ref="G97:G107" si="57">IF(ISNUMBER(F97/F$68*100),F97/F$68*100,0)</f>
        <v>33.63279181635734</v>
      </c>
      <c r="H97" s="60">
        <f>[1]CUADRO3!F62</f>
        <v>67273.526333635338</v>
      </c>
      <c r="I97" s="61">
        <f t="shared" ref="I97:I107" si="58">IF(ISNUMBER(H97/H$68*100),H97/H$68*100,0)</f>
        <v>3.9850395727317944</v>
      </c>
      <c r="J97" s="60">
        <f>[1]CUADRO3!H62</f>
        <v>0</v>
      </c>
      <c r="K97" s="61">
        <f t="shared" ref="K97:K107" si="59">IF(ISNUMBER(J97/J$68*100),J97/J$68*100,0)</f>
        <v>0</v>
      </c>
      <c r="L97" s="60">
        <f>[1]CUADRO3!J62</f>
        <v>19795.575604789436</v>
      </c>
      <c r="M97" s="61">
        <f t="shared" ref="M97:M107" si="60">IF(ISNUMBER(L97/L$68*100),L97/L$68*100,0)</f>
        <v>1.7715783064415747</v>
      </c>
      <c r="N97" s="60">
        <f>[1]CUADRO3!L62</f>
        <v>0</v>
      </c>
      <c r="O97" s="61">
        <f t="shared" ref="O97:O107" si="61">IF(ISNUMBER(N97/N$68*100),N97/N$68*100,0)</f>
        <v>0</v>
      </c>
      <c r="P97" s="60">
        <f>[1]CUADRO3!N62</f>
        <v>2885.2544541928355</v>
      </c>
      <c r="Q97" s="61">
        <f t="shared" si="53"/>
        <v>0.93234520378293295</v>
      </c>
    </row>
    <row r="98" spans="1:17" x14ac:dyDescent="0.2">
      <c r="A98" s="165" t="s">
        <v>118</v>
      </c>
      <c r="B98" s="60">
        <f>[1]CUADRO3!B63</f>
        <v>188112.1046643242</v>
      </c>
      <c r="C98" s="61">
        <f t="shared" si="54"/>
        <v>5.0535580216029743</v>
      </c>
      <c r="D98" s="93">
        <f t="shared" si="55"/>
        <v>157269.6192591429</v>
      </c>
      <c r="E98" s="61">
        <f t="shared" si="56"/>
        <v>7.6878592714220702</v>
      </c>
      <c r="F98" s="60">
        <f>[1]CUADRO3!D63</f>
        <v>62880.163630396972</v>
      </c>
      <c r="G98" s="61">
        <f t="shared" si="57"/>
        <v>26.51758473658608</v>
      </c>
      <c r="H98" s="60">
        <f>[1]CUADRO3!F63</f>
        <v>94389.455628745913</v>
      </c>
      <c r="I98" s="61">
        <f t="shared" si="58"/>
        <v>5.5912888238341001</v>
      </c>
      <c r="J98" s="60">
        <f>[1]CUADRO3!H63</f>
        <v>0</v>
      </c>
      <c r="K98" s="61">
        <f t="shared" si="59"/>
        <v>0</v>
      </c>
      <c r="L98" s="60">
        <f>[1]CUADRO3!J63</f>
        <v>19066.440143445398</v>
      </c>
      <c r="M98" s="61">
        <f t="shared" si="60"/>
        <v>1.7063253129665155</v>
      </c>
      <c r="N98" s="60">
        <f>[1]CUADRO3!L63</f>
        <v>4161.1458006381918</v>
      </c>
      <c r="O98" s="61">
        <f t="shared" si="61"/>
        <v>1.6656460846661905</v>
      </c>
      <c r="P98" s="60">
        <f>[1]CUADRO3!N63</f>
        <v>7614.8994610974732</v>
      </c>
      <c r="Q98" s="61">
        <f t="shared" si="53"/>
        <v>2.4606893785489885</v>
      </c>
    </row>
    <row r="99" spans="1:17" x14ac:dyDescent="0.2">
      <c r="A99" s="165" t="s">
        <v>119</v>
      </c>
      <c r="B99" s="60">
        <f>[1]CUADRO3!B64</f>
        <v>110985.07917947514</v>
      </c>
      <c r="C99" s="61">
        <f t="shared" si="54"/>
        <v>2.9815706871523173</v>
      </c>
      <c r="D99" s="93">
        <f t="shared" si="55"/>
        <v>102366.7128223195</v>
      </c>
      <c r="E99" s="61">
        <f t="shared" si="56"/>
        <v>5.0040235740592225</v>
      </c>
      <c r="F99" s="60">
        <f>[1]CUADRO3!D64</f>
        <v>18320.268104478877</v>
      </c>
      <c r="G99" s="61">
        <f t="shared" si="57"/>
        <v>7.7259541612046361</v>
      </c>
      <c r="H99" s="60">
        <f>[1]CUADRO3!F64</f>
        <v>84046.444717840626</v>
      </c>
      <c r="I99" s="61">
        <f t="shared" si="58"/>
        <v>4.9786063909742291</v>
      </c>
      <c r="J99" s="60">
        <f>[1]CUADRO3!H64</f>
        <v>0</v>
      </c>
      <c r="K99" s="61">
        <f t="shared" si="59"/>
        <v>0</v>
      </c>
      <c r="L99" s="60">
        <f>[1]CUADRO3!J64</f>
        <v>5785.4783092687521</v>
      </c>
      <c r="M99" s="61">
        <f t="shared" si="60"/>
        <v>0.5177635684717854</v>
      </c>
      <c r="N99" s="60">
        <f>[1]CUADRO3!L64</f>
        <v>2270.6338855640024</v>
      </c>
      <c r="O99" s="61">
        <f t="shared" si="61"/>
        <v>0.90890168775629199</v>
      </c>
      <c r="P99" s="60">
        <f>[1]CUADRO3!N64</f>
        <v>562.25416232295311</v>
      </c>
      <c r="Q99" s="61">
        <f t="shared" si="53"/>
        <v>0.1816876049829885</v>
      </c>
    </row>
    <row r="100" spans="1:17" x14ac:dyDescent="0.2">
      <c r="A100" s="165" t="s">
        <v>120</v>
      </c>
      <c r="B100" s="60">
        <f>[1]CUADRO3!B65</f>
        <v>880167.53557397227</v>
      </c>
      <c r="C100" s="61">
        <f t="shared" si="54"/>
        <v>23.645356143835304</v>
      </c>
      <c r="D100" s="93">
        <f t="shared" si="55"/>
        <v>336929.42416593991</v>
      </c>
      <c r="E100" s="61">
        <f t="shared" si="56"/>
        <v>16.470224888895281</v>
      </c>
      <c r="F100" s="60">
        <f>[1]CUADRO3!D65</f>
        <v>16771.423355994004</v>
      </c>
      <c r="G100" s="61">
        <f t="shared" si="57"/>
        <v>7.0727812130046486</v>
      </c>
      <c r="H100" s="60">
        <f>[1]CUADRO3!F65</f>
        <v>285400.27106470481</v>
      </c>
      <c r="I100" s="61">
        <f t="shared" si="58"/>
        <v>16.906076375731594</v>
      </c>
      <c r="J100" s="60">
        <f>[1]CUADRO3!H65</f>
        <v>34757.729745241137</v>
      </c>
      <c r="K100" s="61">
        <f t="shared" si="59"/>
        <v>28.866209085903282</v>
      </c>
      <c r="L100" s="60">
        <f>[1]CUADRO3!J65</f>
        <v>411311.10743842012</v>
      </c>
      <c r="M100" s="61">
        <f t="shared" si="60"/>
        <v>36.809732118123755</v>
      </c>
      <c r="N100" s="60">
        <f>[1]CUADRO3!L65</f>
        <v>91405.335333715659</v>
      </c>
      <c r="O100" s="61">
        <f t="shared" si="61"/>
        <v>36.588225025148937</v>
      </c>
      <c r="P100" s="60">
        <f>[1]CUADRO3!N65</f>
        <v>40521.668635910624</v>
      </c>
      <c r="Q100" s="61">
        <f t="shared" si="53"/>
        <v>13.094229296508189</v>
      </c>
    </row>
    <row r="101" spans="1:17" x14ac:dyDescent="0.2">
      <c r="A101" s="165" t="s">
        <v>121</v>
      </c>
      <c r="B101" s="60">
        <f>[1]CUADRO3!B66</f>
        <v>259505.45655551163</v>
      </c>
      <c r="C101" s="61">
        <f t="shared" si="54"/>
        <v>6.9715124604342495</v>
      </c>
      <c r="D101" s="93">
        <f t="shared" si="55"/>
        <v>40140.28534568302</v>
      </c>
      <c r="E101" s="61">
        <f t="shared" si="56"/>
        <v>1.962189940473176</v>
      </c>
      <c r="F101" s="60">
        <f>[1]CUADRO3!D66</f>
        <v>0</v>
      </c>
      <c r="G101" s="61">
        <f t="shared" si="57"/>
        <v>0</v>
      </c>
      <c r="H101" s="60">
        <f>[1]CUADRO3!F66</f>
        <v>40140.28534568302</v>
      </c>
      <c r="I101" s="61">
        <f t="shared" si="58"/>
        <v>2.3777648397675275</v>
      </c>
      <c r="J101" s="60">
        <f>[1]CUADRO3!H66</f>
        <v>0</v>
      </c>
      <c r="K101" s="61">
        <f t="shared" si="59"/>
        <v>0</v>
      </c>
      <c r="L101" s="60">
        <f>[1]CUADRO3!J66</f>
        <v>208102.4977148193</v>
      </c>
      <c r="M101" s="61">
        <f t="shared" si="60"/>
        <v>18.623852007550791</v>
      </c>
      <c r="N101" s="60">
        <f>[1]CUADRO3!L66</f>
        <v>2830.2920701228304</v>
      </c>
      <c r="O101" s="61">
        <f t="shared" si="61"/>
        <v>1.1329247113472536</v>
      </c>
      <c r="P101" s="60">
        <f>[1]CUADRO3!N66</f>
        <v>8432.3814248871495</v>
      </c>
      <c r="Q101" s="61">
        <f t="shared" si="53"/>
        <v>2.7248516561639731</v>
      </c>
    </row>
    <row r="102" spans="1:17" x14ac:dyDescent="0.2">
      <c r="A102" s="165" t="s">
        <v>122</v>
      </c>
      <c r="B102" s="60">
        <f>[1]CUADRO3!B67</f>
        <v>607193.07163548958</v>
      </c>
      <c r="C102" s="61">
        <f t="shared" si="54"/>
        <v>16.312004074914917</v>
      </c>
      <c r="D102" s="93">
        <f t="shared" si="55"/>
        <v>280010.29724952043</v>
      </c>
      <c r="E102" s="61">
        <f t="shared" si="56"/>
        <v>13.687829664394821</v>
      </c>
      <c r="F102" s="60">
        <f>[1]CUADRO3!D67</f>
        <v>7728.0704286573919</v>
      </c>
      <c r="G102" s="61">
        <f t="shared" si="57"/>
        <v>3.2590526266245625</v>
      </c>
      <c r="H102" s="60">
        <f>[1]CUADRO3!F67</f>
        <v>272282.22682086303</v>
      </c>
      <c r="I102" s="61">
        <f t="shared" si="58"/>
        <v>16.129011038479916</v>
      </c>
      <c r="J102" s="60">
        <f>[1]CUADRO3!H67</f>
        <v>0</v>
      </c>
      <c r="K102" s="61">
        <f t="shared" si="59"/>
        <v>0</v>
      </c>
      <c r="L102" s="60">
        <f>[1]CUADRO3!J67</f>
        <v>256714.30734372736</v>
      </c>
      <c r="M102" s="61">
        <f t="shared" si="60"/>
        <v>22.974300264008914</v>
      </c>
      <c r="N102" s="60">
        <f>[1]CUADRO3!L67</f>
        <v>29394.642103703009</v>
      </c>
      <c r="O102" s="61">
        <f t="shared" si="61"/>
        <v>11.766247297243886</v>
      </c>
      <c r="P102" s="60">
        <f>[1]CUADRO3!N67</f>
        <v>41073.82493854082</v>
      </c>
      <c r="Q102" s="61">
        <f t="shared" si="53"/>
        <v>13.272653864832717</v>
      </c>
    </row>
    <row r="103" spans="1:17" x14ac:dyDescent="0.2">
      <c r="A103" s="165" t="s">
        <v>123</v>
      </c>
      <c r="B103" s="60">
        <f>[1]CUADRO3!B68</f>
        <v>268805.89475169545</v>
      </c>
      <c r="C103" s="61">
        <f t="shared" si="54"/>
        <v>7.2213650902510116</v>
      </c>
      <c r="D103" s="93">
        <f t="shared" si="55"/>
        <v>177547.27936058966</v>
      </c>
      <c r="E103" s="61">
        <f t="shared" si="56"/>
        <v>8.6790983800815784</v>
      </c>
      <c r="F103" s="60">
        <f>[1]CUADRO3!D68</f>
        <v>4935.1412269247103</v>
      </c>
      <c r="G103" s="61">
        <f t="shared" si="57"/>
        <v>2.0812290890530121</v>
      </c>
      <c r="H103" s="60">
        <f>[1]CUADRO3!F68</f>
        <v>172612.13813366494</v>
      </c>
      <c r="I103" s="61">
        <f t="shared" si="58"/>
        <v>10.224916675024707</v>
      </c>
      <c r="J103" s="60">
        <f>[1]CUADRO3!H68</f>
        <v>0</v>
      </c>
      <c r="K103" s="61">
        <f t="shared" si="59"/>
        <v>0</v>
      </c>
      <c r="L103" s="60">
        <f>[1]CUADRO3!J68</f>
        <v>51942.057206151563</v>
      </c>
      <c r="M103" s="61">
        <f t="shared" si="60"/>
        <v>4.6484842661560073</v>
      </c>
      <c r="N103" s="60">
        <f>[1]CUADRO3!L68</f>
        <v>1887.9159373100645</v>
      </c>
      <c r="O103" s="61">
        <f t="shared" si="61"/>
        <v>0.75570526480401756</v>
      </c>
      <c r="P103" s="60">
        <f>[1]CUADRO3!N68</f>
        <v>37428.642247643838</v>
      </c>
      <c r="Q103" s="61">
        <f t="shared" si="53"/>
        <v>12.09474437618031</v>
      </c>
    </row>
    <row r="104" spans="1:17" x14ac:dyDescent="0.2">
      <c r="A104" s="165" t="s">
        <v>124</v>
      </c>
      <c r="B104" s="60">
        <f>[1]CUADRO3!B69</f>
        <v>1148344.1916103933</v>
      </c>
      <c r="C104" s="61">
        <f t="shared" si="54"/>
        <v>30.849816982428763</v>
      </c>
      <c r="D104" s="93">
        <f t="shared" si="55"/>
        <v>751214.4046158531</v>
      </c>
      <c r="E104" s="61">
        <f t="shared" si="56"/>
        <v>36.721845277921041</v>
      </c>
      <c r="F104" s="60">
        <f>[1]CUADRO3!D69</f>
        <v>31570.601992824642</v>
      </c>
      <c r="G104" s="61">
        <f t="shared" si="57"/>
        <v>13.313834843856236</v>
      </c>
      <c r="H104" s="60">
        <f>[1]CUADRO3!F69</f>
        <v>633991.78392570396</v>
      </c>
      <c r="I104" s="61">
        <f t="shared" si="58"/>
        <v>37.555372602306534</v>
      </c>
      <c r="J104" s="60">
        <f>[1]CUADRO3!H69</f>
        <v>85652.018697324456</v>
      </c>
      <c r="K104" s="61">
        <f t="shared" si="59"/>
        <v>71.133790914096778</v>
      </c>
      <c r="L104" s="60">
        <f>[1]CUADRO3!J69</f>
        <v>109582.36803822672</v>
      </c>
      <c r="M104" s="61">
        <f t="shared" si="60"/>
        <v>9.8069260455376401</v>
      </c>
      <c r="N104" s="60">
        <f>[1]CUADRO3!L69</f>
        <v>117871.76104147382</v>
      </c>
      <c r="O104" s="61">
        <f t="shared" si="61"/>
        <v>47.182349929033556</v>
      </c>
      <c r="P104" s="60">
        <f>[1]CUADRO3!N69</f>
        <v>169675.65791484364</v>
      </c>
      <c r="Q104" s="61">
        <f t="shared" si="53"/>
        <v>54.829232002649938</v>
      </c>
    </row>
    <row r="105" spans="1:17" x14ac:dyDescent="0.2">
      <c r="A105" s="165" t="s">
        <v>125</v>
      </c>
      <c r="B105" s="60">
        <f>[1]CUADRO3!B70</f>
        <v>3042.6010280067999</v>
      </c>
      <c r="C105" s="61">
        <f t="shared" si="54"/>
        <v>8.1738285045817663E-2</v>
      </c>
      <c r="D105" s="93">
        <f t="shared" si="55"/>
        <v>3042.6010280067999</v>
      </c>
      <c r="E105" s="61">
        <f t="shared" si="56"/>
        <v>0.14873240383355577</v>
      </c>
      <c r="F105" s="60">
        <f>[1]CUADRO3!D70</f>
        <v>3042.6010280067999</v>
      </c>
      <c r="G105" s="61">
        <f t="shared" si="57"/>
        <v>1.2831141956633116</v>
      </c>
      <c r="H105" s="60">
        <f>[1]CUADRO3!F70</f>
        <v>0</v>
      </c>
      <c r="I105" s="61">
        <f t="shared" si="58"/>
        <v>0</v>
      </c>
      <c r="J105" s="60">
        <f>[1]CUADRO3!H70</f>
        <v>0</v>
      </c>
      <c r="K105" s="61">
        <f t="shared" si="59"/>
        <v>0</v>
      </c>
      <c r="L105" s="60">
        <f>[1]CUADRO3!J70</f>
        <v>0</v>
      </c>
      <c r="M105" s="61">
        <f t="shared" si="60"/>
        <v>0</v>
      </c>
      <c r="N105" s="60">
        <f>[1]CUADRO3!L70</f>
        <v>0</v>
      </c>
      <c r="O105" s="61">
        <f t="shared" si="61"/>
        <v>0</v>
      </c>
      <c r="P105" s="60">
        <f>[1]CUADRO3!N70</f>
        <v>0</v>
      </c>
      <c r="Q105" s="61">
        <f t="shared" si="53"/>
        <v>0</v>
      </c>
    </row>
    <row r="106" spans="1:17" x14ac:dyDescent="0.2">
      <c r="A106" s="165" t="s">
        <v>114</v>
      </c>
      <c r="B106" s="60">
        <f>[1]CUADRO3!B71</f>
        <v>0</v>
      </c>
      <c r="C106" s="61">
        <f t="shared" si="54"/>
        <v>0</v>
      </c>
      <c r="D106" s="93">
        <f t="shared" si="55"/>
        <v>0</v>
      </c>
      <c r="E106" s="61">
        <f t="shared" si="56"/>
        <v>0</v>
      </c>
      <c r="F106" s="60">
        <f>[1]CUADRO3!D71</f>
        <v>0</v>
      </c>
      <c r="G106" s="61">
        <f t="shared" si="57"/>
        <v>0</v>
      </c>
      <c r="H106" s="60">
        <f>[1]CUADRO3!F71</f>
        <v>0</v>
      </c>
      <c r="I106" s="61">
        <f t="shared" si="58"/>
        <v>0</v>
      </c>
      <c r="J106" s="60">
        <f>[1]CUADRO3!H71</f>
        <v>0</v>
      </c>
      <c r="K106" s="61">
        <f t="shared" si="59"/>
        <v>0</v>
      </c>
      <c r="L106" s="60">
        <f>[1]CUADRO3!J71</f>
        <v>0</v>
      </c>
      <c r="M106" s="61">
        <f t="shared" si="60"/>
        <v>0</v>
      </c>
      <c r="N106" s="60">
        <f>[1]CUADRO3!L71</f>
        <v>0</v>
      </c>
      <c r="O106" s="61">
        <f t="shared" si="61"/>
        <v>0</v>
      </c>
      <c r="P106" s="60">
        <f>[1]CUADRO3!N71</f>
        <v>0</v>
      </c>
      <c r="Q106" s="61">
        <f t="shared" si="53"/>
        <v>0</v>
      </c>
    </row>
    <row r="107" spans="1:17" x14ac:dyDescent="0.2">
      <c r="A107" s="165" t="s">
        <v>115</v>
      </c>
      <c r="B107" s="60">
        <f>[1]CUADRO3!B72</f>
        <v>0</v>
      </c>
      <c r="C107" s="61">
        <f t="shared" si="54"/>
        <v>0</v>
      </c>
      <c r="D107" s="93">
        <f t="shared" si="55"/>
        <v>0</v>
      </c>
      <c r="E107" s="61">
        <f t="shared" si="56"/>
        <v>0</v>
      </c>
      <c r="F107" s="60">
        <f>[1]CUADRO3!D72</f>
        <v>0</v>
      </c>
      <c r="G107" s="61">
        <f t="shared" si="57"/>
        <v>0</v>
      </c>
      <c r="H107" s="60">
        <f>[1]CUADRO3!F72</f>
        <v>0</v>
      </c>
      <c r="I107" s="61">
        <f t="shared" si="58"/>
        <v>0</v>
      </c>
      <c r="J107" s="60">
        <f>[1]CUADRO3!H72</f>
        <v>0</v>
      </c>
      <c r="K107" s="61">
        <f t="shared" si="59"/>
        <v>0</v>
      </c>
      <c r="L107" s="60">
        <f>[1]CUADRO3!J72</f>
        <v>0</v>
      </c>
      <c r="M107" s="61">
        <f t="shared" si="60"/>
        <v>0</v>
      </c>
      <c r="N107" s="60">
        <f>[1]CUADRO3!L72</f>
        <v>0</v>
      </c>
      <c r="O107" s="61">
        <f t="shared" si="61"/>
        <v>0</v>
      </c>
      <c r="P107" s="60">
        <f>[1]CUADRO3!N72</f>
        <v>0</v>
      </c>
      <c r="Q107" s="61">
        <f t="shared" si="53"/>
        <v>0</v>
      </c>
    </row>
    <row r="108" spans="1:17" x14ac:dyDescent="0.2">
      <c r="A108" s="171"/>
      <c r="B108" s="172"/>
      <c r="C108" s="172"/>
      <c r="D108" s="172"/>
      <c r="E108" s="172"/>
      <c r="F108" s="172"/>
      <c r="G108" s="172"/>
      <c r="H108" s="172"/>
      <c r="I108" s="172"/>
      <c r="J108" s="172"/>
      <c r="K108" s="172"/>
      <c r="L108" s="172"/>
      <c r="M108" s="172"/>
      <c r="N108" s="172"/>
      <c r="O108" s="172"/>
      <c r="P108" s="172"/>
      <c r="Q108" s="172"/>
    </row>
    <row r="109" spans="1:17" x14ac:dyDescent="0.2">
      <c r="A109" s="11" t="str">
        <f>'C01'!$A$32</f>
        <v>Fuente: Instituto Nacional de Estadística (INE). LXXIII Encuesta Permanente de Hogares de Propósitos Múltiples, Otubre 2021</v>
      </c>
      <c r="B109" s="109"/>
      <c r="C109" s="110"/>
      <c r="D109" s="51"/>
      <c r="E109" s="112"/>
      <c r="F109" s="105"/>
      <c r="G109" s="112"/>
      <c r="H109" s="105"/>
      <c r="I109" s="112"/>
      <c r="J109" s="105"/>
      <c r="K109" s="112"/>
      <c r="L109" s="105"/>
      <c r="M109" s="112"/>
      <c r="N109" s="105"/>
      <c r="O109" s="112"/>
      <c r="P109" s="105"/>
      <c r="Q109" s="112"/>
    </row>
    <row r="110" spans="1:17" x14ac:dyDescent="0.2">
      <c r="A110" s="25" t="s">
        <v>74</v>
      </c>
      <c r="B110" s="111"/>
      <c r="C110" s="110"/>
      <c r="D110" s="115"/>
      <c r="E110" s="112"/>
      <c r="F110" s="105"/>
      <c r="G110" s="112"/>
      <c r="H110" s="105"/>
      <c r="I110" s="112"/>
      <c r="J110" s="105"/>
      <c r="K110" s="112"/>
      <c r="L110" s="105"/>
      <c r="M110" s="112"/>
      <c r="N110" s="105"/>
      <c r="O110" s="112"/>
      <c r="P110" s="105"/>
      <c r="Q110" s="112"/>
    </row>
    <row r="111" spans="1:17" x14ac:dyDescent="0.2">
      <c r="A111" s="25" t="s">
        <v>75</v>
      </c>
      <c r="B111" s="111"/>
      <c r="C111" s="110"/>
      <c r="D111" s="115"/>
      <c r="E111" s="112"/>
      <c r="F111" s="105"/>
      <c r="G111" s="112"/>
      <c r="H111" s="105"/>
      <c r="I111" s="112"/>
      <c r="J111" s="105"/>
      <c r="K111" s="112"/>
      <c r="L111" s="105"/>
      <c r="M111" s="112"/>
      <c r="N111" s="105"/>
      <c r="O111" s="112"/>
    </row>
    <row r="112" spans="1:17" x14ac:dyDescent="0.2">
      <c r="B112" s="111"/>
      <c r="C112" s="110"/>
      <c r="D112" s="115"/>
      <c r="E112" s="112"/>
      <c r="F112" s="105"/>
      <c r="G112" s="112"/>
      <c r="H112" s="105"/>
      <c r="I112" s="112"/>
      <c r="J112" s="105"/>
      <c r="K112" s="112"/>
      <c r="L112" s="105"/>
      <c r="M112" s="112"/>
      <c r="N112" s="105"/>
      <c r="O112" s="112"/>
    </row>
    <row r="113" spans="1:4" x14ac:dyDescent="0.2">
      <c r="B113" s="68"/>
      <c r="C113" s="67"/>
      <c r="D113" s="70"/>
    </row>
    <row r="114" spans="1:4" x14ac:dyDescent="0.2">
      <c r="A114" s="66"/>
      <c r="B114" s="68"/>
      <c r="C114" s="67"/>
      <c r="D114" s="70"/>
    </row>
    <row r="115" spans="1:4" x14ac:dyDescent="0.2">
      <c r="A115" s="66"/>
      <c r="B115" s="68"/>
      <c r="C115" s="67"/>
      <c r="D115" s="70"/>
    </row>
  </sheetData>
  <mergeCells count="27">
    <mergeCell ref="A1:Q1"/>
    <mergeCell ref="A2:Q2"/>
    <mergeCell ref="A3:Q3"/>
    <mergeCell ref="A60:Q60"/>
    <mergeCell ref="A61:Q61"/>
    <mergeCell ref="P4:Q5"/>
    <mergeCell ref="N4:O5"/>
    <mergeCell ref="D4:K4"/>
    <mergeCell ref="L4:M5"/>
    <mergeCell ref="D5:E5"/>
    <mergeCell ref="F5:G5"/>
    <mergeCell ref="J65:K65"/>
    <mergeCell ref="B64:C65"/>
    <mergeCell ref="D65:E65"/>
    <mergeCell ref="F65:G65"/>
    <mergeCell ref="A4:A6"/>
    <mergeCell ref="B4:C5"/>
    <mergeCell ref="H5:I5"/>
    <mergeCell ref="J5:K5"/>
    <mergeCell ref="A62:Q62"/>
    <mergeCell ref="P64:Q65"/>
    <mergeCell ref="B63:K63"/>
    <mergeCell ref="D64:K64"/>
    <mergeCell ref="A64:A66"/>
    <mergeCell ref="L64:M65"/>
    <mergeCell ref="N64:O65"/>
    <mergeCell ref="H65:I65"/>
  </mergeCells>
  <phoneticPr fontId="3" type="noConversion"/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9" max="16383" man="1"/>
  </rowBreaks>
  <ignoredErrors>
    <ignoredError sqref="D10:O10 D47:G48 E9:O9 I47:I48 K47:K48 M47:M48 O47:O48" emptyCellReference="1"/>
    <ignoredError sqref="C11 G8 D71:E71 D95:N95 E94:G94 I8 K8 M8 O8 G71 I71 K71 M71 D96:E96 G96 I96 K96 M96 I94 K94 M94" formula="1"/>
    <ignoredError sqref="D11:G11 D50:E52 D38:G38 E36:G36 E33:E35 E32 E25:E31 D16:G17 D12:E12 G12 D13:E15 G13:G15 I12 I13:I15 K12 K13:K15 M12 M13:M15 O12 O13:O15 O33:O35 O32 O25:O31 E18:E24 O18:O24 G33:G35 G32 G25:G31 G18:G24 I33:I35 I32 I25:I31 I18:I24 K33:K35 K32 K25:K31 K18:K24 M33:M35 M32 M25:M31 M18:M24 D40:E45 D39:E39 G39 G40:G45 D49:E49 G49 G50:G52 I49 I50:I52 K49 K50:K52 M49 M50:M52 O49 O50:O52 I39 I40:I45 K39 K40:K45 M39 M40:M45 O39 O40:O45 D37:E37 G37 I37 K37 M37 O37 I11 I38 I36 I16:I17 K11 K38 K36 K16:K17 M11 M38 M36 M16:M17 O11 O38 O36 O16:O17" formula="1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126"/>
  <sheetViews>
    <sheetView zoomScaleNormal="100" workbookViewId="0">
      <selection activeCell="A60" sqref="A60:S60"/>
    </sheetView>
  </sheetViews>
  <sheetFormatPr baseColWidth="10" defaultColWidth="12" defaultRowHeight="11.25" x14ac:dyDescent="0.2"/>
  <cols>
    <col min="1" max="1" width="48.6640625" style="19" customWidth="1"/>
    <col min="2" max="2" width="14.5" style="19" bestFit="1" customWidth="1"/>
    <col min="3" max="3" width="9.5" style="37" bestFit="1" customWidth="1"/>
    <col min="4" max="4" width="14" style="19" bestFit="1" customWidth="1"/>
    <col min="5" max="5" width="8" style="37" bestFit="1" customWidth="1"/>
    <col min="6" max="6" width="14" style="19" bestFit="1" customWidth="1"/>
    <col min="7" max="7" width="8.33203125" style="37" bestFit="1" customWidth="1"/>
    <col min="8" max="8" width="12" style="19" bestFit="1" customWidth="1"/>
    <col min="9" max="9" width="8.33203125" style="37" customWidth="1"/>
    <col min="10" max="10" width="13.6640625" style="19" bestFit="1" customWidth="1"/>
    <col min="11" max="11" width="9.5" style="37" bestFit="1" customWidth="1"/>
    <col min="12" max="12" width="11.33203125" style="19" bestFit="1" customWidth="1"/>
    <col min="13" max="13" width="7.1640625" style="37" bestFit="1" customWidth="1"/>
    <col min="14" max="14" width="12" style="19" customWidth="1"/>
    <col min="15" max="15" width="9.5" style="37" bestFit="1" customWidth="1"/>
    <col min="16" max="17" width="9.5" style="37" hidden="1" customWidth="1"/>
    <col min="18" max="18" width="11.6640625" style="19" bestFit="1" customWidth="1"/>
    <col min="19" max="19" width="9.5" style="37" bestFit="1" customWidth="1"/>
    <col min="20" max="20" width="11" style="19" bestFit="1" customWidth="1"/>
    <col min="21" max="21" width="6.6640625" style="37" bestFit="1" customWidth="1"/>
    <col min="22" max="22" width="10" style="19" customWidth="1"/>
    <col min="23" max="23" width="8" style="37" bestFit="1" customWidth="1"/>
    <col min="24" max="24" width="10.6640625" style="19" customWidth="1"/>
    <col min="25" max="25" width="7" style="37" bestFit="1" customWidth="1"/>
    <col min="26" max="26" width="11" style="19" bestFit="1" customWidth="1"/>
    <col min="27" max="27" width="7" style="37" bestFit="1" customWidth="1"/>
    <col min="28" max="28" width="11" style="19" bestFit="1" customWidth="1"/>
    <col min="29" max="29" width="7" style="37" bestFit="1" customWidth="1"/>
    <col min="30" max="36" width="7.6640625" style="19" customWidth="1"/>
    <col min="37" max="16384" width="12" style="19"/>
  </cols>
  <sheetData>
    <row r="1" spans="1:19" x14ac:dyDescent="0.2">
      <c r="A1" s="208" t="s">
        <v>63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</row>
    <row r="2" spans="1:19" x14ac:dyDescent="0.2">
      <c r="A2" s="208" t="s">
        <v>64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</row>
    <row r="3" spans="1:19" x14ac:dyDescent="0.2">
      <c r="A3" s="239" t="s">
        <v>32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</row>
    <row r="4" spans="1:19" ht="15" customHeight="1" x14ac:dyDescent="0.35">
      <c r="A4" s="204" t="s">
        <v>31</v>
      </c>
      <c r="B4" s="236" t="s">
        <v>21</v>
      </c>
      <c r="C4" s="236"/>
      <c r="D4" s="236" t="s">
        <v>20</v>
      </c>
      <c r="E4" s="236"/>
      <c r="F4" s="246" t="s">
        <v>7</v>
      </c>
      <c r="G4" s="246"/>
      <c r="H4" s="246"/>
      <c r="I4" s="246"/>
      <c r="J4" s="246"/>
      <c r="K4" s="246"/>
      <c r="L4" s="246"/>
      <c r="M4" s="246"/>
      <c r="N4" s="236" t="s">
        <v>1</v>
      </c>
      <c r="O4" s="236"/>
      <c r="P4" s="198"/>
      <c r="Q4" s="198"/>
      <c r="R4" s="240" t="s">
        <v>135</v>
      </c>
      <c r="S4" s="240"/>
    </row>
    <row r="5" spans="1:19" ht="12.75" customHeight="1" x14ac:dyDescent="0.35">
      <c r="A5" s="248"/>
      <c r="B5" s="237"/>
      <c r="C5" s="237"/>
      <c r="D5" s="237"/>
      <c r="E5" s="237"/>
      <c r="F5" s="238" t="s">
        <v>9</v>
      </c>
      <c r="G5" s="238"/>
      <c r="H5" s="238" t="s">
        <v>89</v>
      </c>
      <c r="I5" s="238"/>
      <c r="J5" s="238" t="s">
        <v>10</v>
      </c>
      <c r="K5" s="238"/>
      <c r="L5" s="238" t="s">
        <v>90</v>
      </c>
      <c r="M5" s="238"/>
      <c r="N5" s="237"/>
      <c r="O5" s="237"/>
      <c r="P5" s="199"/>
      <c r="Q5" s="199"/>
      <c r="R5" s="241"/>
      <c r="S5" s="241"/>
    </row>
    <row r="6" spans="1:19" x14ac:dyDescent="0.2">
      <c r="A6" s="205"/>
      <c r="B6" s="39" t="s">
        <v>5</v>
      </c>
      <c r="C6" s="40" t="s">
        <v>71</v>
      </c>
      <c r="D6" s="39" t="s">
        <v>5</v>
      </c>
      <c r="E6" s="40" t="s">
        <v>71</v>
      </c>
      <c r="F6" s="39" t="s">
        <v>5</v>
      </c>
      <c r="G6" s="40" t="s">
        <v>71</v>
      </c>
      <c r="H6" s="39" t="s">
        <v>5</v>
      </c>
      <c r="I6" s="40" t="s">
        <v>71</v>
      </c>
      <c r="J6" s="39" t="s">
        <v>5</v>
      </c>
      <c r="K6" s="40" t="s">
        <v>71</v>
      </c>
      <c r="L6" s="39" t="s">
        <v>5</v>
      </c>
      <c r="M6" s="40" t="s">
        <v>71</v>
      </c>
      <c r="N6" s="39" t="s">
        <v>5</v>
      </c>
      <c r="O6" s="40" t="s">
        <v>71</v>
      </c>
      <c r="P6" s="40"/>
      <c r="Q6" s="40"/>
      <c r="R6" s="39" t="s">
        <v>5</v>
      </c>
      <c r="S6" s="40" t="s">
        <v>71</v>
      </c>
    </row>
    <row r="7" spans="1:19" x14ac:dyDescent="0.2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s="43" customFormat="1" ht="12" customHeight="1" x14ac:dyDescent="0.2">
      <c r="A8" s="42" t="s">
        <v>86</v>
      </c>
      <c r="B8" s="91">
        <f>'C03'!B8</f>
        <v>3722369.5436004037</v>
      </c>
      <c r="C8" s="96">
        <f>+C11+C15</f>
        <v>100</v>
      </c>
      <c r="D8" s="91">
        <f>+D11+D15</f>
        <v>2619556.1320356634</v>
      </c>
      <c r="E8" s="96">
        <f>IF(ISNUMBER(D8/$B$8*100),D8/$B$8*100,0)</f>
        <v>70.373349592312067</v>
      </c>
      <c r="F8" s="91">
        <f t="shared" ref="F8:F52" si="0">H8+J8+L8</f>
        <v>1676292.867337229</v>
      </c>
      <c r="G8" s="96">
        <f>IF(ISNUMBER(F8/$B$8*100),F8/$B$8*100,0)</f>
        <v>45.032951395681714</v>
      </c>
      <c r="H8" s="91">
        <f>+H11+H15</f>
        <v>164484.46842398829</v>
      </c>
      <c r="I8" s="96">
        <f>IF(ISNUMBER(H8/$B$8*100),H8/$B$8*100,0)</f>
        <v>4.418810827280014</v>
      </c>
      <c r="J8" s="91">
        <f>+J11+J15</f>
        <v>1396894.0175760791</v>
      </c>
      <c r="K8" s="96">
        <f>IF(ISNUMBER(J8/$B$8*100),J8/$B$8*100,0)</f>
        <v>37.527010717612825</v>
      </c>
      <c r="L8" s="91">
        <f>+L11+L15</f>
        <v>114914.38133716158</v>
      </c>
      <c r="M8" s="96">
        <f>IF(ISNUMBER(L8/$B$8*100),L8/$B$8*100,0)</f>
        <v>3.0871298507888727</v>
      </c>
      <c r="N8" s="91">
        <f>+N11+N15</f>
        <v>791430.76478706487</v>
      </c>
      <c r="O8" s="96">
        <f>IF(ISNUMBER(N8/$B$8*100),N8/$B$8*100,0)</f>
        <v>21.261477548560798</v>
      </c>
      <c r="P8" s="91">
        <f t="shared" ref="P8" si="1">+P11+P15</f>
        <v>0</v>
      </c>
      <c r="Q8" s="96">
        <f t="shared" ref="Q8" si="2">IF(ISNUMBER(P8/$B$8*100),P8/$B$8*100,0)</f>
        <v>0</v>
      </c>
      <c r="R8" s="91">
        <f t="shared" ref="R8" si="3">+R11+R15</f>
        <v>151832.49991134004</v>
      </c>
      <c r="S8" s="96">
        <f t="shared" ref="S8" si="4">IF(ISNUMBER(R8/$B$8*100),R8/$B$8*100,0)</f>
        <v>4.0789206480687685</v>
      </c>
    </row>
    <row r="9" spans="1:19" ht="11.25" customHeight="1" x14ac:dyDescent="0.2">
      <c r="A9" s="44"/>
      <c r="B9" s="6"/>
      <c r="C9" s="96"/>
      <c r="D9" s="6"/>
      <c r="E9" s="96"/>
      <c r="F9" s="6"/>
      <c r="G9" s="96"/>
      <c r="H9" s="6"/>
      <c r="I9" s="96"/>
      <c r="J9" s="6"/>
      <c r="K9" s="96"/>
      <c r="L9" s="6"/>
      <c r="M9" s="96"/>
      <c r="N9" s="6"/>
      <c r="O9" s="96"/>
      <c r="P9" s="6"/>
      <c r="Q9" s="96"/>
      <c r="R9" s="6"/>
      <c r="S9" s="96"/>
    </row>
    <row r="10" spans="1:19" ht="12.75" customHeight="1" x14ac:dyDescent="0.2">
      <c r="A10" s="45" t="s">
        <v>34</v>
      </c>
      <c r="B10" s="91"/>
      <c r="C10" s="59"/>
      <c r="D10" s="91"/>
      <c r="E10" s="96"/>
      <c r="F10" s="91"/>
      <c r="G10" s="96"/>
      <c r="H10" s="91"/>
      <c r="I10" s="96"/>
      <c r="J10" s="91"/>
      <c r="K10" s="96"/>
      <c r="L10" s="91"/>
      <c r="M10" s="96"/>
      <c r="N10" s="91"/>
      <c r="O10" s="96"/>
      <c r="P10" s="91"/>
      <c r="Q10" s="96"/>
      <c r="R10" s="91"/>
      <c r="S10" s="96"/>
    </row>
    <row r="11" spans="1:19" x14ac:dyDescent="0.2">
      <c r="A11" s="46" t="s">
        <v>55</v>
      </c>
      <c r="B11" s="60">
        <f>'C03'!B11</f>
        <v>2263567.5570949819</v>
      </c>
      <c r="C11" s="97">
        <f>IF(ISNUMBER(B11/B$8*100),B11/B$8*100,0)</f>
        <v>60.809855942072353</v>
      </c>
      <c r="D11" s="60">
        <f>SUM(D12:D14)</f>
        <v>1557076.072499848</v>
      </c>
      <c r="E11" s="97">
        <f>IF(ISNUMBER(D11/D$8*100),D11/D$8*100,0)</f>
        <v>59.440454566241364</v>
      </c>
      <c r="F11" s="60">
        <f>SUM(F12:F14)</f>
        <v>1048080.4511831233</v>
      </c>
      <c r="G11" s="97">
        <f>IF(ISNUMBER(F11/F$8*100),F11/F$8*100,0)</f>
        <v>62.523707617272542</v>
      </c>
      <c r="H11" s="60">
        <f>SUM(H12:H14)</f>
        <v>122744.18037079695</v>
      </c>
      <c r="I11" s="97">
        <f>IF(ISNUMBER(H11/H$8*100),H11/H$8*100,0)</f>
        <v>74.623568745957073</v>
      </c>
      <c r="J11" s="60">
        <f>SUM(J12:J14)</f>
        <v>841200.08167600282</v>
      </c>
      <c r="K11" s="97">
        <f>IF(ISNUMBER(J11/J$8*100),J11/J$8*100,0)</f>
        <v>60.219320227004161</v>
      </c>
      <c r="L11" s="60">
        <f>SUM(L12:L14)</f>
        <v>84136.189136323534</v>
      </c>
      <c r="M11" s="97">
        <f>IF(ISNUMBER(L11/L$8*100),L11/L$8*100,0)</f>
        <v>73.216413957332207</v>
      </c>
      <c r="N11" s="60">
        <f>SUM(N12:N14)</f>
        <v>443173.41193922283</v>
      </c>
      <c r="O11" s="97">
        <f>IF(ISNUMBER(N11/N$8*100),N11/N$8*100,0)</f>
        <v>55.99648530954682</v>
      </c>
      <c r="P11" s="60">
        <f t="shared" ref="P11" si="5">SUM(P12:P14)</f>
        <v>0</v>
      </c>
      <c r="Q11" s="97">
        <f t="shared" ref="Q11" si="6">IF(ISNUMBER(P11/P$8*100),P11/P$8*100,0)</f>
        <v>0</v>
      </c>
      <c r="R11" s="60">
        <f t="shared" ref="R11" si="7">SUM(R12:R14)</f>
        <v>65822.209377490901</v>
      </c>
      <c r="S11" s="97">
        <f t="shared" ref="S11:S15" si="8">IF(ISNUMBER(R11/R$8*100),R11/R$8*100,0)</f>
        <v>43.351857748457441</v>
      </c>
    </row>
    <row r="12" spans="1:19" x14ac:dyDescent="0.2">
      <c r="A12" s="49" t="s">
        <v>50</v>
      </c>
      <c r="B12" s="60">
        <f>'C03'!B12</f>
        <v>491951.85697259067</v>
      </c>
      <c r="C12" s="97">
        <f>IF(ISNUMBER(B12/B$8*100),B12/B$8*100,0)</f>
        <v>13.216093974827603</v>
      </c>
      <c r="D12" s="60">
        <f>[1]CUADRO4!B6</f>
        <v>345936.35899880948</v>
      </c>
      <c r="E12" s="97">
        <f>IF(ISNUMBER(D12/D$8*100),D12/D$8*100,0)</f>
        <v>13.205915107838576</v>
      </c>
      <c r="F12" s="60">
        <f t="shared" si="0"/>
        <v>237602.2798569701</v>
      </c>
      <c r="G12" s="97">
        <f>IF(ISNUMBER(F12/F$8*100),F12/F$8*100,0)</f>
        <v>14.174270170009043</v>
      </c>
      <c r="H12" s="60">
        <f>[1]CUADRO4!D6</f>
        <v>40298.184028605152</v>
      </c>
      <c r="I12" s="97">
        <f>IF(ISNUMBER(H12/H$8*100),H12/H$8*100,0)</f>
        <v>24.499689493313944</v>
      </c>
      <c r="J12" s="60">
        <f>[1]CUADRO4!F6</f>
        <v>176631.65077472985</v>
      </c>
      <c r="K12" s="97">
        <f>IF(ISNUMBER(J12/J$8*100),J12/J$8*100,0)</f>
        <v>12.644599271834874</v>
      </c>
      <c r="L12" s="60">
        <f>[1]CUADRO4!H6</f>
        <v>20672.445053635111</v>
      </c>
      <c r="M12" s="97">
        <f>IF(ISNUMBER(L12/L$8*100),L12/L$8*100,0)</f>
        <v>17.989432491466541</v>
      </c>
      <c r="N12" s="60">
        <f>[1]CUADRO4!J6</f>
        <v>96820.312276518016</v>
      </c>
      <c r="O12" s="97">
        <f>IF(ISNUMBER(N12/N$8*100),N12/N$8*100,0)</f>
        <v>12.233579560502378</v>
      </c>
      <c r="P12" s="60">
        <f>[1]CUADRO4!L6</f>
        <v>0</v>
      </c>
      <c r="Q12" s="97">
        <f t="shared" ref="Q12" si="9">IF(ISNUMBER(P12/P$8*100),P12/P$8*100,0)</f>
        <v>0</v>
      </c>
      <c r="R12" s="60">
        <f>[1]CUADRO4!N6</f>
        <v>11513.766865315758</v>
      </c>
      <c r="S12" s="97">
        <f t="shared" si="8"/>
        <v>7.5832031166179981</v>
      </c>
    </row>
    <row r="13" spans="1:19" x14ac:dyDescent="0.2">
      <c r="A13" s="49" t="s">
        <v>51</v>
      </c>
      <c r="B13" s="92">
        <f>'C03'!B13</f>
        <v>290057.42516370368</v>
      </c>
      <c r="C13" s="97">
        <f>IF(ISNUMBER(B13/B$8*100),B13/B$8*100,0)</f>
        <v>7.7922791320485114</v>
      </c>
      <c r="D13" s="60">
        <f>[1]CUADRO4!B7</f>
        <v>195074.89008419027</v>
      </c>
      <c r="E13" s="97">
        <f>IF(ISNUMBER(D13/D$8*100),D13/D$8*100,0)</f>
        <v>7.4468681048112186</v>
      </c>
      <c r="F13" s="92">
        <f t="shared" si="0"/>
        <v>133757.05098222583</v>
      </c>
      <c r="G13" s="97">
        <f>IF(ISNUMBER(F13/F$8*100),F13/F$8*100,0)</f>
        <v>7.9793366414961433</v>
      </c>
      <c r="H13" s="60">
        <f>[1]CUADRO4!D7</f>
        <v>5109.8199251636652</v>
      </c>
      <c r="I13" s="97">
        <f>IF(ISNUMBER(H13/H$8*100),H13/H$8*100,0)</f>
        <v>3.1065668230706049</v>
      </c>
      <c r="J13" s="60">
        <f>[1]CUADRO4!F7</f>
        <v>119629.90177736156</v>
      </c>
      <c r="K13" s="97">
        <f>IF(ISNUMBER(J13/J$8*100),J13/J$8*100,0)</f>
        <v>8.563992706114238</v>
      </c>
      <c r="L13" s="60">
        <f>[1]CUADRO4!H7</f>
        <v>9017.329279700587</v>
      </c>
      <c r="M13" s="97">
        <f>IF(ISNUMBER(L13/L$8*100),L13/L$8*100,0)</f>
        <v>7.846998064797063</v>
      </c>
      <c r="N13" s="60">
        <f>[1]CUADRO4!J7</f>
        <v>55005.708606173626</v>
      </c>
      <c r="O13" s="97">
        <f>IF(ISNUMBER(N13/N$8*100),N13/N$8*100,0)</f>
        <v>6.9501605261671831</v>
      </c>
      <c r="P13" s="60">
        <f>[1]CUADRO4!L7</f>
        <v>0</v>
      </c>
      <c r="Q13" s="97">
        <f t="shared" ref="Q13" si="10">IF(ISNUMBER(P13/P$8*100),P13/P$8*100,0)</f>
        <v>0</v>
      </c>
      <c r="R13" s="60">
        <f>[1]CUADRO4!N7</f>
        <v>6312.1304957904104</v>
      </c>
      <c r="S13" s="97">
        <f t="shared" si="8"/>
        <v>4.1572986675950601</v>
      </c>
    </row>
    <row r="14" spans="1:19" x14ac:dyDescent="0.2">
      <c r="A14" s="49" t="s">
        <v>77</v>
      </c>
      <c r="B14" s="92">
        <f>'C03'!B14</f>
        <v>1481558.2749586874</v>
      </c>
      <c r="C14" s="97">
        <f>IF(ISNUMBER(B14/B$8*100),B14/B$8*100,0)</f>
        <v>39.801482835196246</v>
      </c>
      <c r="D14" s="60">
        <f>[1]CUADRO4!B8</f>
        <v>1016064.8234168483</v>
      </c>
      <c r="E14" s="97">
        <f>IF(ISNUMBER(D14/D$8*100),D14/D$8*100,0)</f>
        <v>38.78767135359157</v>
      </c>
      <c r="F14" s="92">
        <f t="shared" si="0"/>
        <v>676721.12034392741</v>
      </c>
      <c r="G14" s="97">
        <f>IF(ISNUMBER(F14/F$8*100),F14/F$8*100,0)</f>
        <v>40.370100805767358</v>
      </c>
      <c r="H14" s="60">
        <f>[1]CUADRO4!D8</f>
        <v>77336.176417028139</v>
      </c>
      <c r="I14" s="97">
        <f>IF(ISNUMBER(H14/H$8*100),H14/H$8*100,0)</f>
        <v>47.01731242957252</v>
      </c>
      <c r="J14" s="60">
        <f>[1]CUADRO4!F8</f>
        <v>544938.5291239114</v>
      </c>
      <c r="K14" s="97">
        <f>IF(ISNUMBER(J14/J$8*100),J14/J$8*100,0)</f>
        <v>39.010728249055042</v>
      </c>
      <c r="L14" s="60">
        <f>[1]CUADRO4!H8</f>
        <v>54446.414802987834</v>
      </c>
      <c r="M14" s="97">
        <f>IF(ISNUMBER(L14/L$8*100),L14/L$8*100,0)</f>
        <v>47.379983401068607</v>
      </c>
      <c r="N14" s="60">
        <f>[1]CUADRO4!J8</f>
        <v>291347.39105653117</v>
      </c>
      <c r="O14" s="97">
        <f>IF(ISNUMBER(N14/N$8*100),N14/N$8*100,0)</f>
        <v>36.812745222877261</v>
      </c>
      <c r="P14" s="60">
        <f>[1]CUADRO4!L8</f>
        <v>0</v>
      </c>
      <c r="Q14" s="97">
        <f t="shared" ref="Q14" si="11">IF(ISNUMBER(P14/P$8*100),P14/P$8*100,0)</f>
        <v>0</v>
      </c>
      <c r="R14" s="60">
        <f>[1]CUADRO4!N8</f>
        <v>47996.312016384734</v>
      </c>
      <c r="S14" s="97">
        <f t="shared" si="8"/>
        <v>31.611355964244382</v>
      </c>
    </row>
    <row r="15" spans="1:19" x14ac:dyDescent="0.2">
      <c r="A15" s="46" t="s">
        <v>52</v>
      </c>
      <c r="B15" s="92">
        <f>'C03'!B15</f>
        <v>1458801.986505422</v>
      </c>
      <c r="C15" s="97">
        <f>IF(ISNUMBER(B15/B$8*100),B15/B$8*100,0)</f>
        <v>39.190144057927647</v>
      </c>
      <c r="D15" s="60">
        <f>[1]CUADRO4!B9</f>
        <v>1062480.0595358156</v>
      </c>
      <c r="E15" s="97">
        <f>IF(ISNUMBER(D15/D$8*100),D15/D$8*100,0)</f>
        <v>40.55954543375865</v>
      </c>
      <c r="F15" s="92">
        <f t="shared" si="0"/>
        <v>628212.41615410568</v>
      </c>
      <c r="G15" s="97">
        <f>IF(ISNUMBER(F15/F$8*100),F15/F$8*100,0)</f>
        <v>37.476292382727458</v>
      </c>
      <c r="H15" s="60">
        <f>[1]CUADRO4!D9</f>
        <v>41740.288053191332</v>
      </c>
      <c r="I15" s="97">
        <f>IF(ISNUMBER(H15/H$8*100),H15/H$8*100,0)</f>
        <v>25.376431254042924</v>
      </c>
      <c r="J15" s="60">
        <f>[1]CUADRO4!F9</f>
        <v>555693.93590007629</v>
      </c>
      <c r="K15" s="97">
        <f>IF(ISNUMBER(J15/J$8*100),J15/J$8*100,0)</f>
        <v>39.780679772995839</v>
      </c>
      <c r="L15" s="60">
        <f>[1]CUADRO4!H9</f>
        <v>30778.192200838057</v>
      </c>
      <c r="M15" s="97">
        <f>IF(ISNUMBER(L15/L$8*100),L15/L$8*100,0)</f>
        <v>26.783586042667796</v>
      </c>
      <c r="N15" s="60">
        <f>[1]CUADRO4!J9</f>
        <v>348257.35284784203</v>
      </c>
      <c r="O15" s="97">
        <f>IF(ISNUMBER(N15/N$8*100),N15/N$8*100,0)</f>
        <v>44.00351469045318</v>
      </c>
      <c r="P15" s="60">
        <f>[1]CUADRO4!L9</f>
        <v>0</v>
      </c>
      <c r="Q15" s="97">
        <f t="shared" ref="Q15" si="12">IF(ISNUMBER(P15/P$8*100),P15/P$8*100,0)</f>
        <v>0</v>
      </c>
      <c r="R15" s="60">
        <f>[1]CUADRO4!N9</f>
        <v>86010.29053384914</v>
      </c>
      <c r="S15" s="97">
        <f t="shared" si="8"/>
        <v>56.648142251542566</v>
      </c>
    </row>
    <row r="16" spans="1:19" x14ac:dyDescent="0.2">
      <c r="A16" s="47"/>
      <c r="B16" s="93"/>
      <c r="C16" s="97"/>
      <c r="D16" s="60"/>
      <c r="E16" s="97"/>
      <c r="F16" s="93"/>
      <c r="G16" s="97"/>
      <c r="H16" s="93"/>
      <c r="I16" s="97"/>
      <c r="J16" s="93"/>
      <c r="K16" s="97"/>
      <c r="L16" s="93"/>
      <c r="M16" s="97"/>
      <c r="N16" s="93"/>
      <c r="O16" s="97"/>
      <c r="P16" s="93"/>
      <c r="Q16" s="97"/>
      <c r="R16" s="93"/>
      <c r="S16" s="97"/>
    </row>
    <row r="17" spans="1:19" x14ac:dyDescent="0.2">
      <c r="A17" s="45" t="s">
        <v>33</v>
      </c>
      <c r="B17" s="91"/>
      <c r="C17" s="59"/>
      <c r="D17" s="91"/>
      <c r="E17" s="96"/>
      <c r="F17" s="91"/>
      <c r="G17" s="96"/>
      <c r="H17" s="91"/>
      <c r="I17" s="96"/>
      <c r="J17" s="91"/>
      <c r="K17" s="96"/>
      <c r="L17" s="91"/>
      <c r="M17" s="96"/>
      <c r="N17" s="91"/>
      <c r="O17" s="96"/>
      <c r="P17" s="91"/>
      <c r="Q17" s="96"/>
      <c r="R17" s="91"/>
      <c r="S17" s="96"/>
    </row>
    <row r="18" spans="1:19" x14ac:dyDescent="0.2">
      <c r="A18" s="46" t="s">
        <v>35</v>
      </c>
      <c r="B18" s="92">
        <f>'C03'!B18</f>
        <v>230226.13958457264</v>
      </c>
      <c r="C18" s="97">
        <f>IF(ISNUMBER(B18/B$8*100),B18/B$8*100,0)</f>
        <v>6.1849350766471725</v>
      </c>
      <c r="D18" s="60">
        <f>[1]CUADRO4!B10</f>
        <v>169890.88812552008</v>
      </c>
      <c r="E18" s="97">
        <f>IF(ISNUMBER(D18/D$8*100),D18/D$8*100,0)</f>
        <v>6.4854837828383349</v>
      </c>
      <c r="F18" s="92">
        <f t="shared" si="0"/>
        <v>86724.082999156381</v>
      </c>
      <c r="G18" s="97">
        <f>IF(ISNUMBER(F18/F$8*100),F18/F$8*100,0)</f>
        <v>5.1735639212565845</v>
      </c>
      <c r="H18" s="60">
        <f>[1]CUADRO4!D10</f>
        <v>2815.6088712311803</v>
      </c>
      <c r="I18" s="97">
        <f>IF(ISNUMBER(H18/H$8*100),H18/H$8*100,0)</f>
        <v>1.7117779558209971</v>
      </c>
      <c r="J18" s="60">
        <f>[1]CUADRO4!F10</f>
        <v>72654.03974835595</v>
      </c>
      <c r="K18" s="97">
        <f>IF(ISNUMBER(J18/J$8*100),J18/J$8*100,0)</f>
        <v>5.2011132436823528</v>
      </c>
      <c r="L18" s="60">
        <f>[1]CUADRO4!H10</f>
        <v>11254.434379569258</v>
      </c>
      <c r="M18" s="97">
        <f>IF(ISNUMBER(L18/L$8*100),L18/L$8*100,0)</f>
        <v>9.7937562284292987</v>
      </c>
      <c r="N18" s="60">
        <f>[1]CUADRO4!J10</f>
        <v>67039.412218625497</v>
      </c>
      <c r="O18" s="97">
        <f>IF(ISNUMBER(N18/N$8*100),N18/N$8*100,0)</f>
        <v>8.4706603788219557</v>
      </c>
      <c r="P18" s="60">
        <f>[1]CUADRO4!L10</f>
        <v>0</v>
      </c>
      <c r="Q18" s="97">
        <f t="shared" ref="Q18" si="13">IF(ISNUMBER(P18/P$8*100),P18/P$8*100,0)</f>
        <v>0</v>
      </c>
      <c r="R18" s="60">
        <f>[1]CUADRO4!N10</f>
        <v>16127.392907738144</v>
      </c>
      <c r="S18" s="97">
        <f t="shared" ref="S18:S22" si="14">IF(ISNUMBER(R18/R$8*100),R18/R$8*100,0)</f>
        <v>10.621831898411378</v>
      </c>
    </row>
    <row r="19" spans="1:19" x14ac:dyDescent="0.2">
      <c r="A19" s="46" t="s">
        <v>36</v>
      </c>
      <c r="B19" s="92">
        <f>'C03'!B19</f>
        <v>1846723.0173507896</v>
      </c>
      <c r="C19" s="97">
        <f>IF(ISNUMBER(B19/B$8*100),B19/B$8*100,0)</f>
        <v>49.611490630362717</v>
      </c>
      <c r="D19" s="60">
        <f>[1]CUADRO4!B11</f>
        <v>1355149.8017009625</v>
      </c>
      <c r="E19" s="97">
        <f>IF(ISNUMBER(D19/D$8*100),D19/D$8*100,0)</f>
        <v>51.732039070599043</v>
      </c>
      <c r="F19" s="92">
        <f t="shared" si="0"/>
        <v>792568.61739065335</v>
      </c>
      <c r="G19" s="97">
        <f>IF(ISNUMBER(F19/F$8*100),F19/F$8*100,0)</f>
        <v>47.281035004917669</v>
      </c>
      <c r="H19" s="60">
        <f>[1]CUADRO4!D11</f>
        <v>24013.503613709003</v>
      </c>
      <c r="I19" s="97">
        <f>IF(ISNUMBER(H19/H$8*100),H19/H$8*100,0)</f>
        <v>14.599252953056869</v>
      </c>
      <c r="J19" s="60">
        <f>[1]CUADRO4!F11</f>
        <v>706290.00764365448</v>
      </c>
      <c r="K19" s="97">
        <f>IF(ISNUMBER(J19/J$8*100),J19/J$8*100,0)</f>
        <v>50.561459835673453</v>
      </c>
      <c r="L19" s="60">
        <f>[1]CUADRO4!H11</f>
        <v>62265.106133289897</v>
      </c>
      <c r="M19" s="97">
        <f>IF(ISNUMBER(L19/L$8*100),L19/L$8*100,0)</f>
        <v>54.183911020329624</v>
      </c>
      <c r="N19" s="60">
        <f>[1]CUADRO4!J11</f>
        <v>465990.34665354126</v>
      </c>
      <c r="O19" s="97">
        <f>IF(ISNUMBER(N19/N$8*100),N19/N$8*100,0)</f>
        <v>58.879483510969699</v>
      </c>
      <c r="P19" s="60">
        <f>[1]CUADRO4!L11</f>
        <v>0</v>
      </c>
      <c r="Q19" s="97">
        <f t="shared" ref="Q19" si="15">IF(ISNUMBER(P19/P$8*100),P19/P$8*100,0)</f>
        <v>0</v>
      </c>
      <c r="R19" s="60">
        <f>[1]CUADRO4!N11</f>
        <v>96590.837656830176</v>
      </c>
      <c r="S19" s="97">
        <f t="shared" si="14"/>
        <v>63.616707696463358</v>
      </c>
    </row>
    <row r="20" spans="1:19" x14ac:dyDescent="0.2">
      <c r="A20" s="46" t="s">
        <v>37</v>
      </c>
      <c r="B20" s="60">
        <f>'C03'!B20</f>
        <v>1110936.1843076339</v>
      </c>
      <c r="C20" s="97">
        <f>IF(ISNUMBER(B20/B$8*100),B20/B$8*100,0)</f>
        <v>29.8448655163103</v>
      </c>
      <c r="D20" s="60">
        <f>[1]CUADRO4!B12</f>
        <v>774517.63299704483</v>
      </c>
      <c r="E20" s="97">
        <f>IF(ISNUMBER(D20/D$8*100),D20/D$8*100,0)</f>
        <v>29.566750776024232</v>
      </c>
      <c r="F20" s="60">
        <f t="shared" si="0"/>
        <v>548948.44208321895</v>
      </c>
      <c r="G20" s="97">
        <f>IF(ISNUMBER(F20/F$8*100),F20/F$8*100,0)</f>
        <v>32.747764592902968</v>
      </c>
      <c r="H20" s="60">
        <f>[1]CUADRO4!D12</f>
        <v>58504.112818796842</v>
      </c>
      <c r="I20" s="97">
        <f>IF(ISNUMBER(H20/H$8*100),H20/H$8*100,0)</f>
        <v>35.568168459524074</v>
      </c>
      <c r="J20" s="60">
        <f>[1]CUADRO4!F12</f>
        <v>455479.36121730867</v>
      </c>
      <c r="K20" s="97">
        <f>IF(ISNUMBER(J20/J$8*100),J20/J$8*100,0)</f>
        <v>32.606579703710551</v>
      </c>
      <c r="L20" s="60">
        <f>[1]CUADRO4!H12</f>
        <v>34964.9680471135</v>
      </c>
      <c r="M20" s="97">
        <f>IF(ISNUMBER(L20/L$8*100),L20/L$8*100,0)</f>
        <v>30.426973230204702</v>
      </c>
      <c r="N20" s="60">
        <f>[1]CUADRO4!J12</f>
        <v>192542.71960083855</v>
      </c>
      <c r="O20" s="97">
        <f>IF(ISNUMBER(N20/N$8*100),N20/N$8*100,0)</f>
        <v>24.328435053019749</v>
      </c>
      <c r="P20" s="60">
        <f>[1]CUADRO4!L12</f>
        <v>0</v>
      </c>
      <c r="Q20" s="97">
        <f t="shared" ref="Q20" si="16">IF(ISNUMBER(P20/P$8*100),P20/P$8*100,0)</f>
        <v>0</v>
      </c>
      <c r="R20" s="60">
        <f>[1]CUADRO4!N12</f>
        <v>33026.471312994159</v>
      </c>
      <c r="S20" s="97">
        <f t="shared" si="14"/>
        <v>21.751911700248229</v>
      </c>
    </row>
    <row r="21" spans="1:19" x14ac:dyDescent="0.2">
      <c r="A21" s="46" t="s">
        <v>38</v>
      </c>
      <c r="B21" s="60">
        <f>'C03'!B21</f>
        <v>447031.35270425904</v>
      </c>
      <c r="C21" s="97">
        <f>IF(ISNUMBER(B21/B$8*100),B21/B$8*100,0)</f>
        <v>12.009322219842659</v>
      </c>
      <c r="D21" s="60">
        <f>[1]CUADRO4!B13</f>
        <v>272051.72893408622</v>
      </c>
      <c r="E21" s="97">
        <f>IF(ISNUMBER(D21/D$8*100),D21/D$8*100,0)</f>
        <v>10.385413223524788</v>
      </c>
      <c r="F21" s="60">
        <f t="shared" si="0"/>
        <v>211078.12442496821</v>
      </c>
      <c r="G21" s="97">
        <f>IF(ISNUMBER(F21/F$8*100),F21/F$8*100,0)</f>
        <v>12.591959826224356</v>
      </c>
      <c r="H21" s="60">
        <f>[1]CUADRO4!D13</f>
        <v>76469.456602234684</v>
      </c>
      <c r="I21" s="97">
        <f>IF(ISNUMBER(H21/H$8*100),H21/H$8*100,0)</f>
        <v>46.490381332005711</v>
      </c>
      <c r="J21" s="60">
        <f>[1]CUADRO4!F13</f>
        <v>132699.1299390888</v>
      </c>
      <c r="K21" s="97">
        <f>IF(ISNUMBER(J21/J$8*100),J21/J$8*100,0)</f>
        <v>9.4995846692329042</v>
      </c>
      <c r="L21" s="60">
        <f>[1]CUADRO4!H13</f>
        <v>1909.5378836447073</v>
      </c>
      <c r="M21" s="97">
        <f>IF(ISNUMBER(L21/L$8*100),L21/L$8*100,0)</f>
        <v>1.6617048809949007</v>
      </c>
      <c r="N21" s="60">
        <f>[1]CUADRO4!J13</f>
        <v>57405.054464013265</v>
      </c>
      <c r="O21" s="97">
        <f>IF(ISNUMBER(N21/N$8*100),N21/N$8*100,0)</f>
        <v>7.2533261301079373</v>
      </c>
      <c r="P21" s="60">
        <f>[1]CUADRO4!L13</f>
        <v>0</v>
      </c>
      <c r="Q21" s="97">
        <f t="shared" ref="Q21" si="17">IF(ISNUMBER(P21/P$8*100),P21/P$8*100,0)</f>
        <v>0</v>
      </c>
      <c r="R21" s="60">
        <f>[1]CUADRO4!N13</f>
        <v>3568.55004510346</v>
      </c>
      <c r="S21" s="97">
        <f t="shared" si="14"/>
        <v>2.3503202853060134</v>
      </c>
    </row>
    <row r="22" spans="1:19" x14ac:dyDescent="0.2">
      <c r="A22" s="46" t="s">
        <v>45</v>
      </c>
      <c r="B22" s="92">
        <f>'C03'!B22</f>
        <v>87452.849653091558</v>
      </c>
      <c r="C22" s="97">
        <f>IF(ISNUMBER(B22/B$8*100),B22/B$8*100,0)</f>
        <v>2.3493865568356269</v>
      </c>
      <c r="D22" s="60">
        <f>[1]CUADRO4!B14</f>
        <v>47946.080277962159</v>
      </c>
      <c r="E22" s="97">
        <f>IF(ISNUMBER(D22/D$8*100),D22/D$8*100,0)</f>
        <v>1.8303131470102589</v>
      </c>
      <c r="F22" s="92">
        <f t="shared" si="0"/>
        <v>36973.600439238529</v>
      </c>
      <c r="G22" s="97">
        <f>IF(ISNUMBER(F22/F$8*100),F22/F$8*100,0)</f>
        <v>2.2056766546988085</v>
      </c>
      <c r="H22" s="60">
        <f>[1]CUADRO4!D14</f>
        <v>2681.7865180164818</v>
      </c>
      <c r="I22" s="97">
        <f>IF(ISNUMBER(H22/H$8*100),H22/H$8*100,0)</f>
        <v>1.6304192995922844</v>
      </c>
      <c r="J22" s="60">
        <f>[1]CUADRO4!F14</f>
        <v>29771.4790276778</v>
      </c>
      <c r="K22" s="97">
        <f>IF(ISNUMBER(J22/J$8*100),J22/J$8*100,0)</f>
        <v>2.131262547701215</v>
      </c>
      <c r="L22" s="60">
        <f>[1]CUADRO4!H14</f>
        <v>4520.33489354425</v>
      </c>
      <c r="M22" s="97">
        <f>IF(ISNUMBER(L22/L$8*100),L22/L$8*100,0)</f>
        <v>3.9336546400415084</v>
      </c>
      <c r="N22" s="60">
        <f>[1]CUADRO4!J14</f>
        <v>8453.2318500493675</v>
      </c>
      <c r="O22" s="97">
        <f>IF(ISNUMBER(N22/N$8*100),N22/N$8*100,0)</f>
        <v>1.0680949270810463</v>
      </c>
      <c r="P22" s="60">
        <f>[1]CUADRO4!L14</f>
        <v>0</v>
      </c>
      <c r="Q22" s="97">
        <f t="shared" ref="Q22" si="18">IF(ISNUMBER(P22/P$8*100),P22/P$8*100,0)</f>
        <v>0</v>
      </c>
      <c r="R22" s="60">
        <f>[1]CUADRO4!N14</f>
        <v>2519.2479886742663</v>
      </c>
      <c r="S22" s="97">
        <f t="shared" si="14"/>
        <v>1.6592284195711311</v>
      </c>
    </row>
    <row r="23" spans="1:19" x14ac:dyDescent="0.2">
      <c r="B23" s="93"/>
      <c r="C23" s="94"/>
      <c r="D23" s="60"/>
      <c r="E23" s="94"/>
      <c r="F23" s="93">
        <f t="shared" si="0"/>
        <v>0</v>
      </c>
      <c r="G23" s="94"/>
      <c r="H23" s="93"/>
      <c r="I23" s="94"/>
      <c r="J23" s="93"/>
      <c r="K23" s="94"/>
      <c r="L23" s="93"/>
      <c r="M23" s="94"/>
      <c r="N23" s="93"/>
      <c r="O23" s="94"/>
      <c r="P23" s="93"/>
      <c r="Q23" s="94"/>
      <c r="R23" s="93"/>
      <c r="S23" s="94"/>
    </row>
    <row r="24" spans="1:19" ht="11.25" customHeight="1" x14ac:dyDescent="0.2">
      <c r="A24" s="45" t="s">
        <v>17</v>
      </c>
      <c r="B24" s="91"/>
      <c r="C24" s="59"/>
      <c r="D24" s="91"/>
      <c r="E24" s="96"/>
      <c r="F24" s="91"/>
      <c r="G24" s="96"/>
      <c r="H24" s="91"/>
      <c r="I24" s="96"/>
      <c r="J24" s="91"/>
      <c r="K24" s="96"/>
      <c r="L24" s="91"/>
      <c r="M24" s="96"/>
      <c r="N24" s="91"/>
      <c r="O24" s="96"/>
      <c r="P24" s="91"/>
      <c r="Q24" s="96"/>
      <c r="R24" s="91"/>
      <c r="S24" s="96"/>
    </row>
    <row r="25" spans="1:19" x14ac:dyDescent="0.2">
      <c r="A25" s="46" t="s">
        <v>39</v>
      </c>
      <c r="B25" s="92">
        <f>'C03'!B25</f>
        <v>305528.2468796848</v>
      </c>
      <c r="C25" s="97">
        <f t="shared" ref="C25:C31" si="19">IF(ISNUMBER(B25/B$8*100),B25/B$8*100,0)</f>
        <v>8.2078966986219033</v>
      </c>
      <c r="D25" s="60">
        <f>[1]CUADRO4!B15</f>
        <v>186669.90003979378</v>
      </c>
      <c r="E25" s="97">
        <f t="shared" ref="E25:E31" si="20">IF(ISNUMBER(D25/D$8*100),D25/D$8*100,0)</f>
        <v>7.126012600261868</v>
      </c>
      <c r="F25" s="92">
        <f t="shared" si="0"/>
        <v>155139.61600392943</v>
      </c>
      <c r="G25" s="97">
        <f t="shared" ref="G25:G31" si="21">IF(ISNUMBER(F25/F$8*100),F25/F$8*100,0)</f>
        <v>9.2549231119957476</v>
      </c>
      <c r="H25" s="60">
        <f>[1]CUADRO4!D15</f>
        <v>421.61907124435737</v>
      </c>
      <c r="I25" s="97">
        <f t="shared" ref="I25:I31" si="22">IF(ISNUMBER(H25/H$8*100),H25/H$8*100,0)</f>
        <v>0.25632758842467629</v>
      </c>
      <c r="J25" s="60">
        <f>[1]CUADRO4!F15</f>
        <v>137184.79130579735</v>
      </c>
      <c r="K25" s="97">
        <f t="shared" ref="K25:K31" si="23">IF(ISNUMBER(J25/J$8*100),J25/J$8*100,0)</f>
        <v>9.8207014690952281</v>
      </c>
      <c r="L25" s="60">
        <f>[1]CUADRO4!H15</f>
        <v>17533.205626887739</v>
      </c>
      <c r="M25" s="97">
        <f t="shared" ref="M25:M31" si="24">IF(ISNUMBER(L25/L$8*100),L25/L$8*100,0)</f>
        <v>15.257625218766039</v>
      </c>
      <c r="N25" s="60">
        <f>[1]CUADRO4!J15</f>
        <v>19191.902084071018</v>
      </c>
      <c r="O25" s="97">
        <f t="shared" ref="O25:O31" si="25">IF(ISNUMBER(N25/N$8*100),N25/N$8*100,0)</f>
        <v>2.4249628568880079</v>
      </c>
      <c r="P25" s="60">
        <f>[1]CUADRO4!L15</f>
        <v>0</v>
      </c>
      <c r="Q25" s="97">
        <f t="shared" ref="Q25:Q31" si="26">IF(ISNUMBER(P25/P$8*100),P25/P$8*100,0)</f>
        <v>0</v>
      </c>
      <c r="R25" s="60">
        <f>[1]CUADRO4!N15</f>
        <v>12338.381951793992</v>
      </c>
      <c r="S25" s="97">
        <f t="shared" ref="S25:S31" si="27">IF(ISNUMBER(R25/R$8*100),R25/R$8*100,0)</f>
        <v>8.1263115334324176</v>
      </c>
    </row>
    <row r="26" spans="1:19" x14ac:dyDescent="0.2">
      <c r="A26" s="46" t="s">
        <v>40</v>
      </c>
      <c r="B26" s="92">
        <f>'C03'!B26</f>
        <v>640834.64463102096</v>
      </c>
      <c r="C26" s="97">
        <f t="shared" si="19"/>
        <v>17.215771758415574</v>
      </c>
      <c r="D26" s="60">
        <f>[1]CUADRO4!B16</f>
        <v>466613.30342429213</v>
      </c>
      <c r="E26" s="97">
        <f t="shared" si="20"/>
        <v>17.812685810312672</v>
      </c>
      <c r="F26" s="92">
        <f t="shared" si="0"/>
        <v>381984.18071380956</v>
      </c>
      <c r="G26" s="97">
        <f t="shared" si="21"/>
        <v>22.787436978156855</v>
      </c>
      <c r="H26" s="60">
        <f>[1]CUADRO4!D16</f>
        <v>14899.937409490332</v>
      </c>
      <c r="I26" s="97">
        <f t="shared" si="22"/>
        <v>9.0585679926222973</v>
      </c>
      <c r="J26" s="60">
        <f>[1]CUADRO4!F16</f>
        <v>347464.55963279569</v>
      </c>
      <c r="K26" s="97">
        <f t="shared" si="23"/>
        <v>24.874081731391744</v>
      </c>
      <c r="L26" s="60">
        <f>[1]CUADRO4!H16</f>
        <v>19619.6836715235</v>
      </c>
      <c r="M26" s="97">
        <f t="shared" si="24"/>
        <v>17.07330574574376</v>
      </c>
      <c r="N26" s="60">
        <f>[1]CUADRO4!J16</f>
        <v>52480.491450445043</v>
      </c>
      <c r="O26" s="97">
        <f t="shared" si="25"/>
        <v>6.631090650685656</v>
      </c>
      <c r="P26" s="60">
        <f>[1]CUADRO4!L16</f>
        <v>0</v>
      </c>
      <c r="Q26" s="97">
        <f t="shared" si="26"/>
        <v>0</v>
      </c>
      <c r="R26" s="60">
        <f>[1]CUADRO4!N16</f>
        <v>32148.631260036324</v>
      </c>
      <c r="S26" s="97">
        <f t="shared" si="27"/>
        <v>21.173748228349634</v>
      </c>
    </row>
    <row r="27" spans="1:19" x14ac:dyDescent="0.2">
      <c r="A27" s="46" t="s">
        <v>41</v>
      </c>
      <c r="B27" s="93">
        <f>'C03'!B27</f>
        <v>428155.59700659342</v>
      </c>
      <c r="C27" s="97">
        <f t="shared" si="19"/>
        <v>11.502232435323084</v>
      </c>
      <c r="D27" s="60">
        <f>[1]CUADRO4!B17</f>
        <v>294417.18350756023</v>
      </c>
      <c r="E27" s="97">
        <f t="shared" si="20"/>
        <v>11.239201172557731</v>
      </c>
      <c r="F27" s="93">
        <f t="shared" si="0"/>
        <v>223347.47865226635</v>
      </c>
      <c r="G27" s="97">
        <f t="shared" si="21"/>
        <v>13.323893634830716</v>
      </c>
      <c r="H27" s="60">
        <f>[1]CUADRO4!D17</f>
        <v>18326.673265520858</v>
      </c>
      <c r="I27" s="97">
        <f t="shared" si="22"/>
        <v>11.141886794004503</v>
      </c>
      <c r="J27" s="60">
        <f>[1]CUADRO4!F17</f>
        <v>196912.72965236631</v>
      </c>
      <c r="K27" s="97">
        <f t="shared" si="23"/>
        <v>14.096468821167518</v>
      </c>
      <c r="L27" s="60">
        <f>[1]CUADRO4!H17</f>
        <v>8108.0757343791774</v>
      </c>
      <c r="M27" s="97">
        <f t="shared" si="24"/>
        <v>7.055753718579302</v>
      </c>
      <c r="N27" s="60">
        <f>[1]CUADRO4!J17</f>
        <v>56650.691670795481</v>
      </c>
      <c r="O27" s="97">
        <f t="shared" si="25"/>
        <v>7.158009795845806</v>
      </c>
      <c r="P27" s="60">
        <f>[1]CUADRO4!L17</f>
        <v>0</v>
      </c>
      <c r="Q27" s="97">
        <f t="shared" si="26"/>
        <v>0</v>
      </c>
      <c r="R27" s="60">
        <f>[1]CUADRO4!N17</f>
        <v>14419.013184497097</v>
      </c>
      <c r="S27" s="97">
        <f t="shared" si="27"/>
        <v>9.4966579572336816</v>
      </c>
    </row>
    <row r="28" spans="1:19" x14ac:dyDescent="0.2">
      <c r="A28" s="46" t="s">
        <v>46</v>
      </c>
      <c r="B28" s="60">
        <f>'C03'!B28</f>
        <v>501089.41661658825</v>
      </c>
      <c r="C28" s="97">
        <f t="shared" si="19"/>
        <v>13.461570936127886</v>
      </c>
      <c r="D28" s="60">
        <f>[1]CUADRO4!B18</f>
        <v>350920.46624467941</v>
      </c>
      <c r="E28" s="97">
        <f t="shared" si="20"/>
        <v>13.396180442675924</v>
      </c>
      <c r="F28" s="60">
        <f t="shared" si="0"/>
        <v>234059.66471406072</v>
      </c>
      <c r="G28" s="97">
        <f t="shared" si="21"/>
        <v>13.962933880752097</v>
      </c>
      <c r="H28" s="60">
        <f>[1]CUADRO4!D18</f>
        <v>17110.499254881648</v>
      </c>
      <c r="I28" s="97">
        <f t="shared" si="22"/>
        <v>10.40250147556562</v>
      </c>
      <c r="J28" s="60">
        <f>[1]CUADRO4!F18</f>
        <v>202866.74886057354</v>
      </c>
      <c r="K28" s="97">
        <f t="shared" si="23"/>
        <v>14.522701529826318</v>
      </c>
      <c r="L28" s="60">
        <f>[1]CUADRO4!H18</f>
        <v>14082.416598605554</v>
      </c>
      <c r="M28" s="97">
        <f t="shared" si="24"/>
        <v>12.254703401558942</v>
      </c>
      <c r="N28" s="60">
        <f>[1]CUADRO4!J18</f>
        <v>92230.24159243895</v>
      </c>
      <c r="O28" s="97">
        <f t="shared" si="25"/>
        <v>11.653608337711457</v>
      </c>
      <c r="P28" s="60">
        <f>[1]CUADRO4!L18</f>
        <v>0</v>
      </c>
      <c r="Q28" s="97">
        <f t="shared" si="26"/>
        <v>0</v>
      </c>
      <c r="R28" s="60">
        <f>[1]CUADRO4!N18</f>
        <v>24630.559938176368</v>
      </c>
      <c r="S28" s="97">
        <f t="shared" si="27"/>
        <v>16.22219218715292</v>
      </c>
    </row>
    <row r="29" spans="1:19" x14ac:dyDescent="0.2">
      <c r="A29" s="46" t="s">
        <v>47</v>
      </c>
      <c r="B29" s="92">
        <f>'C03'!B29</f>
        <v>707711.90434474812</v>
      </c>
      <c r="C29" s="97">
        <f t="shared" si="19"/>
        <v>19.01240314953321</v>
      </c>
      <c r="D29" s="60">
        <f>[1]CUADRO4!B19</f>
        <v>536953.87160821201</v>
      </c>
      <c r="E29" s="97">
        <f t="shared" si="20"/>
        <v>20.497895236585133</v>
      </c>
      <c r="F29" s="92">
        <f t="shared" si="0"/>
        <v>316342.8400556313</v>
      </c>
      <c r="G29" s="97">
        <f t="shared" si="21"/>
        <v>18.87157347141482</v>
      </c>
      <c r="H29" s="60">
        <f>[1]CUADRO4!D19</f>
        <v>38969.824921787753</v>
      </c>
      <c r="I29" s="97">
        <f t="shared" si="22"/>
        <v>23.692100108404173</v>
      </c>
      <c r="J29" s="60">
        <f>[1]CUADRO4!F19</f>
        <v>256014.61007055338</v>
      </c>
      <c r="K29" s="97">
        <f t="shared" si="23"/>
        <v>18.327418318735127</v>
      </c>
      <c r="L29" s="60">
        <f>[1]CUADRO4!H19</f>
        <v>21358.405063290164</v>
      </c>
      <c r="M29" s="97">
        <f t="shared" si="24"/>
        <v>18.586363877837087</v>
      </c>
      <c r="N29" s="60">
        <f>[1]CUADRO4!J19</f>
        <v>192680.12925958537</v>
      </c>
      <c r="O29" s="97">
        <f t="shared" si="25"/>
        <v>24.345797236151938</v>
      </c>
      <c r="P29" s="60">
        <f>[1]CUADRO4!L19</f>
        <v>0</v>
      </c>
      <c r="Q29" s="97">
        <f t="shared" si="26"/>
        <v>0</v>
      </c>
      <c r="R29" s="60">
        <f>[1]CUADRO4!N19</f>
        <v>27930.902292992479</v>
      </c>
      <c r="S29" s="97">
        <f t="shared" si="27"/>
        <v>18.395865384092499</v>
      </c>
    </row>
    <row r="30" spans="1:19" x14ac:dyDescent="0.2">
      <c r="A30" s="46" t="s">
        <v>48</v>
      </c>
      <c r="B30" s="92">
        <f>'C03'!B30</f>
        <v>761062.22074931487</v>
      </c>
      <c r="C30" s="97">
        <f t="shared" si="19"/>
        <v>20.445638506197035</v>
      </c>
      <c r="D30" s="60">
        <f>[1]CUADRO4!B20</f>
        <v>518303.72781504138</v>
      </c>
      <c r="E30" s="97">
        <f t="shared" si="20"/>
        <v>19.785937070654271</v>
      </c>
      <c r="F30" s="92">
        <f t="shared" si="0"/>
        <v>266075.47819748055</v>
      </c>
      <c r="G30" s="97">
        <f t="shared" si="21"/>
        <v>15.872851539369623</v>
      </c>
      <c r="H30" s="60">
        <f>[1]CUADRO4!D20</f>
        <v>58009.359215509961</v>
      </c>
      <c r="I30" s="97">
        <f t="shared" si="22"/>
        <v>35.267377990960462</v>
      </c>
      <c r="J30" s="60">
        <f>[1]CUADRO4!F20</f>
        <v>180222.59255543005</v>
      </c>
      <c r="K30" s="97">
        <f t="shared" si="23"/>
        <v>12.9016654297193</v>
      </c>
      <c r="L30" s="60">
        <f>[1]CUADRO4!H20</f>
        <v>27843.526426540553</v>
      </c>
      <c r="M30" s="97">
        <f t="shared" si="24"/>
        <v>24.229801442211983</v>
      </c>
      <c r="N30" s="60">
        <f>[1]CUADRO4!J20</f>
        <v>223749.6596210518</v>
      </c>
      <c r="O30" s="97">
        <f t="shared" si="25"/>
        <v>28.271539290142687</v>
      </c>
      <c r="P30" s="60">
        <f>[1]CUADRO4!L20</f>
        <v>0</v>
      </c>
      <c r="Q30" s="97">
        <f t="shared" si="26"/>
        <v>0</v>
      </c>
      <c r="R30" s="60">
        <f>[1]CUADRO4!N20</f>
        <v>28478.589996505652</v>
      </c>
      <c r="S30" s="97">
        <f t="shared" si="27"/>
        <v>18.756583744017409</v>
      </c>
    </row>
    <row r="31" spans="1:19" x14ac:dyDescent="0.2">
      <c r="A31" s="46" t="s">
        <v>78</v>
      </c>
      <c r="B31" s="92">
        <f>'C03'!B31</f>
        <v>377987.51337250037</v>
      </c>
      <c r="C31" s="97">
        <f t="shared" si="19"/>
        <v>10.154486515782574</v>
      </c>
      <c r="D31" s="60">
        <f>[1]CUADRO4!B21</f>
        <v>265677.67939605803</v>
      </c>
      <c r="E31" s="97">
        <f t="shared" si="20"/>
        <v>10.142087666951396</v>
      </c>
      <c r="F31" s="92">
        <f t="shared" si="0"/>
        <v>99343.609000045879</v>
      </c>
      <c r="G31" s="97">
        <f t="shared" si="21"/>
        <v>5.9263873834798337</v>
      </c>
      <c r="H31" s="60">
        <f>[1]CUADRO4!D21</f>
        <v>16746.555285553295</v>
      </c>
      <c r="I31" s="97">
        <f t="shared" si="22"/>
        <v>10.181238050018218</v>
      </c>
      <c r="J31" s="60">
        <f>[1]CUADRO4!F21</f>
        <v>76227.985498557653</v>
      </c>
      <c r="K31" s="97">
        <f t="shared" si="23"/>
        <v>5.4569627000643983</v>
      </c>
      <c r="L31" s="60">
        <f>[1]CUADRO4!H21</f>
        <v>6369.068215934919</v>
      </c>
      <c r="M31" s="97">
        <f t="shared" si="24"/>
        <v>5.5424465953029136</v>
      </c>
      <c r="N31" s="60">
        <f>[1]CUADRO4!J21</f>
        <v>154447.6491086749</v>
      </c>
      <c r="O31" s="97">
        <f t="shared" si="25"/>
        <v>19.514991832574157</v>
      </c>
      <c r="P31" s="60">
        <f>[1]CUADRO4!L21</f>
        <v>0</v>
      </c>
      <c r="Q31" s="97">
        <f t="shared" si="26"/>
        <v>0</v>
      </c>
      <c r="R31" s="60">
        <f>[1]CUADRO4!N21</f>
        <v>11886.421287337855</v>
      </c>
      <c r="S31" s="97">
        <f t="shared" si="27"/>
        <v>7.828640965721255</v>
      </c>
    </row>
    <row r="32" spans="1:19" x14ac:dyDescent="0.2">
      <c r="A32" s="47"/>
      <c r="B32" s="93"/>
      <c r="C32" s="97"/>
      <c r="D32" s="93"/>
      <c r="E32" s="97"/>
      <c r="F32" s="93"/>
      <c r="G32" s="97"/>
      <c r="H32" s="93"/>
      <c r="I32" s="97"/>
      <c r="J32" s="93"/>
      <c r="K32" s="97"/>
      <c r="L32" s="93"/>
      <c r="M32" s="97"/>
      <c r="N32" s="93"/>
      <c r="O32" s="97"/>
      <c r="P32" s="93"/>
      <c r="Q32" s="97"/>
      <c r="R32" s="93"/>
      <c r="S32" s="97"/>
    </row>
    <row r="33" spans="1:19" x14ac:dyDescent="0.2">
      <c r="A33" s="45" t="s">
        <v>13</v>
      </c>
      <c r="B33" s="91"/>
      <c r="C33" s="59"/>
      <c r="D33" s="91"/>
      <c r="E33" s="96"/>
      <c r="F33" s="91"/>
      <c r="G33" s="96"/>
      <c r="H33" s="91"/>
      <c r="I33" s="96"/>
      <c r="J33" s="91"/>
      <c r="K33" s="96"/>
      <c r="L33" s="91"/>
      <c r="M33" s="96"/>
      <c r="N33" s="91"/>
      <c r="O33" s="96"/>
      <c r="P33" s="91"/>
      <c r="Q33" s="96"/>
      <c r="R33" s="91"/>
      <c r="S33" s="96"/>
    </row>
    <row r="34" spans="1:19" x14ac:dyDescent="0.2">
      <c r="A34" s="46" t="s">
        <v>2</v>
      </c>
      <c r="B34" s="92">
        <f>'C03'!B34</f>
        <v>2173399.2164419149</v>
      </c>
      <c r="C34" s="97">
        <f t="shared" ref="C34:C45" si="28">IF(ISNUMBER(B34/B$8*100),B34/B$8*100,0)</f>
        <v>58.387518782988124</v>
      </c>
      <c r="D34" s="60">
        <f>[1]CUADRO4!B23</f>
        <v>1528717.9300683402</v>
      </c>
      <c r="E34" s="97">
        <f t="shared" ref="E34:E45" si="29">IF(ISNUMBER(D34/D$8*100),D34/D$8*100,0)</f>
        <v>58.357899316338369</v>
      </c>
      <c r="F34" s="92">
        <f t="shared" si="0"/>
        <v>1064024.9614285906</v>
      </c>
      <c r="G34" s="97">
        <f t="shared" ref="G34:G45" si="30">IF(ISNUMBER(F34/F$8*100),F34/F$8*100,0)</f>
        <v>63.474884500271209</v>
      </c>
      <c r="H34" s="60">
        <f>[1]CUADRO4!D23</f>
        <v>65053.372029891325</v>
      </c>
      <c r="I34" s="97">
        <f t="shared" ref="I34:I45" si="31">IF(ISNUMBER(H34/H$8*100),H34/H$8*100,0)</f>
        <v>39.549856988444986</v>
      </c>
      <c r="J34" s="60">
        <f>[1]CUADRO4!F23</f>
        <v>992039.98552851239</v>
      </c>
      <c r="K34" s="97">
        <f t="shared" ref="K34:K45" si="32">IF(ISNUMBER(J34/J$8*100),J34/J$8*100,0)</f>
        <v>71.017555594512586</v>
      </c>
      <c r="L34" s="60">
        <f>[1]CUADRO4!H23</f>
        <v>6931.6038701868483</v>
      </c>
      <c r="M34" s="97">
        <f t="shared" ref="M34:M45" si="33">IF(ISNUMBER(L34/L$8*100),L34/L$8*100,0)</f>
        <v>6.0319724907619303</v>
      </c>
      <c r="N34" s="60">
        <f>[1]CUADRO4!J23</f>
        <v>352059.15401960479</v>
      </c>
      <c r="O34" s="97">
        <f t="shared" ref="O34:O45" si="34">IF(ISNUMBER(N34/N$8*100),N34/N$8*100,0)</f>
        <v>44.483885348369874</v>
      </c>
      <c r="P34" s="60">
        <f>[1]CUADRO4!L23</f>
        <v>0</v>
      </c>
      <c r="Q34" s="97">
        <f t="shared" ref="Q34:Q35" si="35">IF(ISNUMBER(P34/P$8*100),P34/P$8*100,0)</f>
        <v>0</v>
      </c>
      <c r="R34" s="60">
        <f>[1]CUADRO4!N23</f>
        <v>112633.81462023131</v>
      </c>
      <c r="S34" s="97">
        <f t="shared" ref="S34:S35" si="36">IF(ISNUMBER(R34/R$8*100),R34/R$8*100,0)</f>
        <v>74.182941521743942</v>
      </c>
    </row>
    <row r="35" spans="1:19" x14ac:dyDescent="0.2">
      <c r="A35" s="46" t="s">
        <v>3</v>
      </c>
      <c r="B35" s="92">
        <f>'C03'!B35</f>
        <v>1548970.327158435</v>
      </c>
      <c r="C35" s="97">
        <f t="shared" si="28"/>
        <v>41.612481217010433</v>
      </c>
      <c r="D35" s="60">
        <f>[1]CUADRO4!B24</f>
        <v>1090838.2019671998</v>
      </c>
      <c r="E35" s="97">
        <f t="shared" si="29"/>
        <v>41.642100683656921</v>
      </c>
      <c r="F35" s="92">
        <f t="shared" si="0"/>
        <v>612267.90590864734</v>
      </c>
      <c r="G35" s="97">
        <f t="shared" si="30"/>
        <v>36.525115499729324</v>
      </c>
      <c r="H35" s="60">
        <f>[1]CUADRO4!D24</f>
        <v>99431.096394096909</v>
      </c>
      <c r="I35" s="97">
        <f t="shared" si="31"/>
        <v>60.450143011554978</v>
      </c>
      <c r="J35" s="60">
        <f>[1]CUADRO4!F24</f>
        <v>404854.03204757557</v>
      </c>
      <c r="K35" s="97">
        <f t="shared" si="32"/>
        <v>28.982444405488049</v>
      </c>
      <c r="L35" s="60">
        <f>[1]CUADRO4!H24</f>
        <v>107982.77746697483</v>
      </c>
      <c r="M35" s="97">
        <f t="shared" si="33"/>
        <v>93.968027509238155</v>
      </c>
      <c r="N35" s="60">
        <f>[1]CUADRO4!J24</f>
        <v>439371.6107674638</v>
      </c>
      <c r="O35" s="97">
        <f t="shared" si="34"/>
        <v>55.516114651630602</v>
      </c>
      <c r="P35" s="60">
        <f>[1]CUADRO4!L24</f>
        <v>0</v>
      </c>
      <c r="Q35" s="97">
        <f t="shared" si="35"/>
        <v>0</v>
      </c>
      <c r="R35" s="60">
        <f>[1]CUADRO4!N24</f>
        <v>39198.685291109156</v>
      </c>
      <c r="S35" s="97">
        <f t="shared" si="36"/>
        <v>25.817058478256332</v>
      </c>
    </row>
    <row r="36" spans="1:19" x14ac:dyDescent="0.2">
      <c r="A36" s="50"/>
      <c r="B36" s="93"/>
      <c r="C36" s="97"/>
      <c r="D36" s="93"/>
      <c r="E36" s="97"/>
      <c r="F36" s="93"/>
      <c r="G36" s="97"/>
      <c r="H36" s="93"/>
      <c r="I36" s="97"/>
      <c r="J36" s="93"/>
      <c r="K36" s="97"/>
      <c r="L36" s="93"/>
      <c r="M36" s="97"/>
      <c r="N36" s="93"/>
      <c r="O36" s="97"/>
      <c r="P36" s="93"/>
      <c r="Q36" s="97"/>
      <c r="R36" s="93"/>
      <c r="S36" s="97"/>
    </row>
    <row r="37" spans="1:19" x14ac:dyDescent="0.2">
      <c r="A37" s="45" t="s">
        <v>87</v>
      </c>
      <c r="B37" s="91">
        <f>'C03'!B37</f>
        <v>3722369.5436004372</v>
      </c>
      <c r="C37" s="96">
        <f t="shared" si="28"/>
        <v>100.00000000000091</v>
      </c>
      <c r="D37" s="91">
        <f>+D38+D42+D43+D44+D45</f>
        <v>2619556.1320356261</v>
      </c>
      <c r="E37" s="96">
        <f t="shared" si="29"/>
        <v>99.999999999998579</v>
      </c>
      <c r="F37" s="91">
        <f>+F38+F42+F43+F44+F45</f>
        <v>1676292.8673372322</v>
      </c>
      <c r="G37" s="96">
        <f t="shared" si="30"/>
        <v>100.0000000000002</v>
      </c>
      <c r="H37" s="91">
        <f>+H38+H42+H43+H44+H45</f>
        <v>164484.46842398826</v>
      </c>
      <c r="I37" s="96">
        <f t="shared" si="31"/>
        <v>99.999999999999972</v>
      </c>
      <c r="J37" s="91">
        <f>+J38+J42+J43+J44+J45</f>
        <v>1396894.0175760826</v>
      </c>
      <c r="K37" s="96">
        <f t="shared" si="32"/>
        <v>100.00000000000024</v>
      </c>
      <c r="L37" s="91">
        <f>+L38+L42+L43+L44+L45</f>
        <v>114914.38133716161</v>
      </c>
      <c r="M37" s="96">
        <f t="shared" si="33"/>
        <v>100.00000000000003</v>
      </c>
      <c r="N37" s="91">
        <f>+N38+N42+N43+N44+N45</f>
        <v>791430.7647870658</v>
      </c>
      <c r="O37" s="96">
        <f t="shared" si="34"/>
        <v>100.00000000000011</v>
      </c>
      <c r="P37" s="91">
        <f t="shared" ref="P37" si="37">+P38+P42+P43+P44+P45</f>
        <v>0</v>
      </c>
      <c r="Q37" s="96">
        <f t="shared" ref="Q37:Q46" si="38">IF(ISNUMBER(P37/P$8*100),P37/P$8*100,0)</f>
        <v>0</v>
      </c>
      <c r="R37" s="91">
        <f t="shared" ref="R37" si="39">+R38+R42+R43+R44+R45</f>
        <v>151832.49991134001</v>
      </c>
      <c r="S37" s="96">
        <f t="shared" ref="S37:S46" si="40">IF(ISNUMBER(R37/R$8*100),R37/R$8*100,0)</f>
        <v>99.999999999999972</v>
      </c>
    </row>
    <row r="38" spans="1:19" x14ac:dyDescent="0.2">
      <c r="A38" s="51" t="s">
        <v>81</v>
      </c>
      <c r="B38" s="92">
        <f>'C03'!B38</f>
        <v>2142934.906587285</v>
      </c>
      <c r="C38" s="97">
        <f t="shared" si="28"/>
        <v>57.569107029458578</v>
      </c>
      <c r="D38" s="92">
        <f>SUM(D39:D41)</f>
        <v>2142934.906587285</v>
      </c>
      <c r="E38" s="97">
        <f t="shared" si="29"/>
        <v>81.805267708541336</v>
      </c>
      <c r="F38" s="92">
        <f t="shared" si="0"/>
        <v>1331286.5924741216</v>
      </c>
      <c r="G38" s="97">
        <f t="shared" si="30"/>
        <v>79.418496517786551</v>
      </c>
      <c r="H38" s="92">
        <f>SUM(H39:H41)</f>
        <v>80390.179403438102</v>
      </c>
      <c r="I38" s="97">
        <f t="shared" si="31"/>
        <v>48.874024504379321</v>
      </c>
      <c r="J38" s="92">
        <f>SUM(J39:J41)</f>
        <v>1139987.5731175123</v>
      </c>
      <c r="K38" s="97">
        <f t="shared" si="32"/>
        <v>81.608737583087617</v>
      </c>
      <c r="L38" s="92">
        <f>SUM(L39:L41)</f>
        <v>110908.83995317126</v>
      </c>
      <c r="M38" s="97">
        <f t="shared" si="33"/>
        <v>96.514325415686685</v>
      </c>
      <c r="N38" s="92">
        <f>SUM(N39:N41)</f>
        <v>671163.14152778615</v>
      </c>
      <c r="O38" s="97">
        <f t="shared" si="34"/>
        <v>84.803772027786053</v>
      </c>
      <c r="P38" s="92">
        <f t="shared" ref="P38" si="41">SUM(P39:P41)</f>
        <v>0</v>
      </c>
      <c r="Q38" s="97">
        <f t="shared" si="38"/>
        <v>0</v>
      </c>
      <c r="R38" s="92">
        <f t="shared" ref="R38" si="42">SUM(R39:R41)</f>
        <v>140485.17258539016</v>
      </c>
      <c r="S38" s="97">
        <f t="shared" si="40"/>
        <v>92.526417379298934</v>
      </c>
    </row>
    <row r="39" spans="1:19" x14ac:dyDescent="0.2">
      <c r="A39" s="193" t="s">
        <v>139</v>
      </c>
      <c r="B39" s="92">
        <f>'C03'!B39</f>
        <v>1041032.4709006236</v>
      </c>
      <c r="C39" s="97">
        <f t="shared" si="28"/>
        <v>27.966929631970427</v>
      </c>
      <c r="D39" s="60">
        <f>[1]CUADRO4!B25</f>
        <v>1041032.4709006236</v>
      </c>
      <c r="E39" s="97">
        <f t="shared" si="29"/>
        <v>39.740796471944073</v>
      </c>
      <c r="F39" s="92">
        <f t="shared" si="0"/>
        <v>542485.67974141613</v>
      </c>
      <c r="G39" s="97">
        <f t="shared" si="30"/>
        <v>32.362225617719659</v>
      </c>
      <c r="H39" s="60">
        <f>[1]CUADRO4!D25</f>
        <v>35810.078886268966</v>
      </c>
      <c r="I39" s="97">
        <f t="shared" si="31"/>
        <v>21.771100474947001</v>
      </c>
      <c r="J39" s="60">
        <f>[1]CUADRO4!F25</f>
        <v>457993.36870372103</v>
      </c>
      <c r="K39" s="97">
        <f t="shared" si="32"/>
        <v>32.786550943817559</v>
      </c>
      <c r="L39" s="60">
        <f>[1]CUADRO4!H25</f>
        <v>48682.232151426157</v>
      </c>
      <c r="M39" s="97">
        <f t="shared" si="33"/>
        <v>42.36391614778946</v>
      </c>
      <c r="N39" s="60">
        <f>[1]CUADRO4!J25</f>
        <v>416885.90259293484</v>
      </c>
      <c r="O39" s="97">
        <f t="shared" si="34"/>
        <v>52.674968063074765</v>
      </c>
      <c r="P39" s="60">
        <f>[1]CUADRO4!L25</f>
        <v>0</v>
      </c>
      <c r="Q39" s="97">
        <f t="shared" si="38"/>
        <v>0</v>
      </c>
      <c r="R39" s="60">
        <f>[1]CUADRO4!N25</f>
        <v>81660.888566272813</v>
      </c>
      <c r="S39" s="97">
        <f t="shared" si="40"/>
        <v>53.783536867243363</v>
      </c>
    </row>
    <row r="40" spans="1:19" x14ac:dyDescent="0.2">
      <c r="A40" s="193" t="s">
        <v>140</v>
      </c>
      <c r="B40" s="92">
        <f>'C03'!B40</f>
        <v>1101480.8166154171</v>
      </c>
      <c r="C40" s="97">
        <f t="shared" si="28"/>
        <v>29.590850766257532</v>
      </c>
      <c r="D40" s="60">
        <f>[1]CUADRO4!B26</f>
        <v>1101480.8166154171</v>
      </c>
      <c r="E40" s="97">
        <f t="shared" si="29"/>
        <v>42.048376178885455</v>
      </c>
      <c r="F40" s="92">
        <f t="shared" si="0"/>
        <v>788379.2936614611</v>
      </c>
      <c r="G40" s="97">
        <f t="shared" si="30"/>
        <v>47.03111902598453</v>
      </c>
      <c r="H40" s="60">
        <f>[1]CUADRO4!D26</f>
        <v>44158.481445924772</v>
      </c>
      <c r="I40" s="97">
        <f t="shared" si="31"/>
        <v>26.846596441007637</v>
      </c>
      <c r="J40" s="60">
        <f>[1]CUADRO4!F26</f>
        <v>681994.2044137913</v>
      </c>
      <c r="K40" s="97">
        <f t="shared" si="32"/>
        <v>48.822186639270065</v>
      </c>
      <c r="L40" s="60">
        <f>[1]CUADRO4!H26</f>
        <v>62226.6078017451</v>
      </c>
      <c r="M40" s="97">
        <f t="shared" si="33"/>
        <v>54.150409267897224</v>
      </c>
      <c r="N40" s="60">
        <f>[1]CUADRO4!J26</f>
        <v>254277.23893485134</v>
      </c>
      <c r="O40" s="97">
        <f t="shared" si="34"/>
        <v>32.128803964711281</v>
      </c>
      <c r="P40" s="60">
        <f>[1]CUADRO4!L26</f>
        <v>0</v>
      </c>
      <c r="Q40" s="97">
        <f t="shared" si="38"/>
        <v>0</v>
      </c>
      <c r="R40" s="60">
        <f>[1]CUADRO4!N26</f>
        <v>58824.284019117345</v>
      </c>
      <c r="S40" s="97">
        <f t="shared" si="40"/>
        <v>38.742880512055564</v>
      </c>
    </row>
    <row r="41" spans="1:19" x14ac:dyDescent="0.2">
      <c r="A41" s="193" t="s">
        <v>141</v>
      </c>
      <c r="B41" s="92">
        <f>'C03'!B41</f>
        <v>421.61907124435737</v>
      </c>
      <c r="C41" s="97">
        <f t="shared" si="28"/>
        <v>1.132663123061535E-2</v>
      </c>
      <c r="D41" s="60">
        <f>[1]CUADRO4!B27</f>
        <v>421.61907124435737</v>
      </c>
      <c r="E41" s="97">
        <f t="shared" si="29"/>
        <v>1.6095057711808459E-2</v>
      </c>
      <c r="F41" s="92">
        <f t="shared" si="0"/>
        <v>421.61907124435737</v>
      </c>
      <c r="G41" s="97">
        <f t="shared" si="30"/>
        <v>2.5151874082366896E-2</v>
      </c>
      <c r="H41" s="60">
        <f>[1]CUADRO4!D27</f>
        <v>421.61907124435737</v>
      </c>
      <c r="I41" s="97">
        <f t="shared" si="31"/>
        <v>0.25632758842467629</v>
      </c>
      <c r="J41" s="60">
        <f>[1]CUADRO4!F27</f>
        <v>0</v>
      </c>
      <c r="K41" s="97">
        <f t="shared" si="32"/>
        <v>0</v>
      </c>
      <c r="L41" s="60">
        <f>[1]CUADRO4!H27</f>
        <v>0</v>
      </c>
      <c r="M41" s="97">
        <f t="shared" si="33"/>
        <v>0</v>
      </c>
      <c r="N41" s="60">
        <f>[1]CUADRO4!J27</f>
        <v>0</v>
      </c>
      <c r="O41" s="97">
        <f t="shared" si="34"/>
        <v>0</v>
      </c>
      <c r="P41" s="60">
        <f>[1]CUADRO4!L27</f>
        <v>0</v>
      </c>
      <c r="Q41" s="97">
        <f t="shared" si="38"/>
        <v>0</v>
      </c>
      <c r="R41" s="60">
        <f>[1]CUADRO4!N27</f>
        <v>0</v>
      </c>
      <c r="S41" s="97">
        <f t="shared" si="40"/>
        <v>0</v>
      </c>
    </row>
    <row r="42" spans="1:19" x14ac:dyDescent="0.2">
      <c r="A42" s="51" t="s">
        <v>82</v>
      </c>
      <c r="B42" s="60">
        <f>'C03'!B42</f>
        <v>379805.13781292591</v>
      </c>
      <c r="C42" s="97">
        <f t="shared" si="28"/>
        <v>10.203316284539694</v>
      </c>
      <c r="D42" s="60">
        <f>[1]CUADRO4!B28</f>
        <v>379805.13781292591</v>
      </c>
      <c r="E42" s="97">
        <f t="shared" si="29"/>
        <v>14.498835629751458</v>
      </c>
      <c r="F42" s="60">
        <f t="shared" si="0"/>
        <v>292399.25893635501</v>
      </c>
      <c r="G42" s="97">
        <f t="shared" si="30"/>
        <v>17.443208441304634</v>
      </c>
      <c r="H42" s="60">
        <f>[1]CUADRO4!D28</f>
        <v>70381.896683369341</v>
      </c>
      <c r="I42" s="97">
        <f t="shared" si="31"/>
        <v>42.789387568160755</v>
      </c>
      <c r="J42" s="60">
        <f>[1]CUADRO4!F28</f>
        <v>218011.8208689953</v>
      </c>
      <c r="K42" s="97">
        <f t="shared" si="32"/>
        <v>15.606897740695757</v>
      </c>
      <c r="L42" s="60">
        <f>[1]CUADRO4!H28</f>
        <v>4005.5413839903549</v>
      </c>
      <c r="M42" s="97">
        <f t="shared" si="33"/>
        <v>3.4856745843133412</v>
      </c>
      <c r="N42" s="60">
        <f>[1]CUADRO4!J28</f>
        <v>78247.447997346404</v>
      </c>
      <c r="O42" s="97">
        <f t="shared" si="34"/>
        <v>9.8868342600251271</v>
      </c>
      <c r="P42" s="60">
        <f>[1]CUADRO4!L28</f>
        <v>0</v>
      </c>
      <c r="Q42" s="97">
        <f t="shared" si="38"/>
        <v>0</v>
      </c>
      <c r="R42" s="60">
        <f>[1]CUADRO4!N28</f>
        <v>9158.4308792236116</v>
      </c>
      <c r="S42" s="97">
        <f t="shared" si="40"/>
        <v>6.0319305053736967</v>
      </c>
    </row>
    <row r="43" spans="1:19" x14ac:dyDescent="0.2">
      <c r="A43" s="51" t="s">
        <v>83</v>
      </c>
      <c r="B43" s="60">
        <f>'C03'!B43</f>
        <v>57753.088049376587</v>
      </c>
      <c r="C43" s="97">
        <f t="shared" si="28"/>
        <v>1.5515140926474436</v>
      </c>
      <c r="D43" s="60">
        <f>[1]CUADRO4!B29</f>
        <v>57753.088049376587</v>
      </c>
      <c r="E43" s="97">
        <f t="shared" si="29"/>
        <v>2.2046898458517292</v>
      </c>
      <c r="F43" s="60">
        <f t="shared" si="0"/>
        <v>34976.006889888245</v>
      </c>
      <c r="G43" s="97">
        <f t="shared" si="30"/>
        <v>2.0865093189501671</v>
      </c>
      <c r="H43" s="60">
        <f>[1]CUADRO4!D29</f>
        <v>9994.3661792911389</v>
      </c>
      <c r="I43" s="97">
        <f t="shared" si="31"/>
        <v>6.076176234177237</v>
      </c>
      <c r="J43" s="60">
        <f>[1]CUADRO4!F29</f>
        <v>24981.640710597105</v>
      </c>
      <c r="K43" s="97">
        <f t="shared" si="32"/>
        <v>1.7883705131722012</v>
      </c>
      <c r="L43" s="60">
        <f>[1]CUADRO4!H29</f>
        <v>0</v>
      </c>
      <c r="M43" s="97">
        <f t="shared" si="33"/>
        <v>0</v>
      </c>
      <c r="N43" s="60">
        <f>[1]CUADRO4!J29</f>
        <v>21682.632936125199</v>
      </c>
      <c r="O43" s="97">
        <f t="shared" si="34"/>
        <v>2.7396752692522548</v>
      </c>
      <c r="P43" s="60">
        <f>[1]CUADRO4!L29</f>
        <v>0</v>
      </c>
      <c r="Q43" s="97">
        <f t="shared" si="38"/>
        <v>0</v>
      </c>
      <c r="R43" s="60">
        <f>[1]CUADRO4!N29</f>
        <v>1094.4482233631038</v>
      </c>
      <c r="S43" s="97">
        <f t="shared" si="40"/>
        <v>0.72082605766366747</v>
      </c>
    </row>
    <row r="44" spans="1:19" x14ac:dyDescent="0.2">
      <c r="A44" s="51" t="s">
        <v>84</v>
      </c>
      <c r="B44" s="92">
        <f>'C03'!B44</f>
        <v>17109.562906548279</v>
      </c>
      <c r="C44" s="97">
        <f t="shared" si="28"/>
        <v>0.45964170687898231</v>
      </c>
      <c r="D44" s="60">
        <f>[1]CUADRO4!B30</f>
        <v>17109.562906548279</v>
      </c>
      <c r="E44" s="97">
        <f t="shared" si="29"/>
        <v>0.65314740529161308</v>
      </c>
      <c r="F44" s="92">
        <f t="shared" si="0"/>
        <v>10037.323945282838</v>
      </c>
      <c r="G44" s="97">
        <f t="shared" si="30"/>
        <v>0.59878104481987127</v>
      </c>
      <c r="H44" s="60">
        <f>[1]CUADRO4!D30</f>
        <v>2623.5779345265682</v>
      </c>
      <c r="I44" s="97">
        <f t="shared" si="31"/>
        <v>1.5950308011841121</v>
      </c>
      <c r="J44" s="60">
        <f>[1]CUADRO4!F30</f>
        <v>7413.7460107562692</v>
      </c>
      <c r="K44" s="97">
        <f t="shared" si="32"/>
        <v>0.53073074388426134</v>
      </c>
      <c r="L44" s="60">
        <f>[1]CUADRO4!H30</f>
        <v>0</v>
      </c>
      <c r="M44" s="97">
        <f t="shared" si="33"/>
        <v>0</v>
      </c>
      <c r="N44" s="60">
        <f>[1]CUADRO4!J30</f>
        <v>6239.4672575686072</v>
      </c>
      <c r="O44" s="97">
        <f t="shared" si="34"/>
        <v>0.78837815449938198</v>
      </c>
      <c r="P44" s="60">
        <f>[1]CUADRO4!L30</f>
        <v>0</v>
      </c>
      <c r="Q44" s="97">
        <f t="shared" si="38"/>
        <v>0</v>
      </c>
      <c r="R44" s="60">
        <f>[1]CUADRO4!N30</f>
        <v>832.77170369683688</v>
      </c>
      <c r="S44" s="97">
        <f t="shared" si="40"/>
        <v>0.54848053228598581</v>
      </c>
    </row>
    <row r="45" spans="1:19" x14ac:dyDescent="0.2">
      <c r="A45" s="51" t="s">
        <v>85</v>
      </c>
      <c r="B45" s="92">
        <f>'C03'!B45</f>
        <v>21953.436679490525</v>
      </c>
      <c r="C45" s="97">
        <f t="shared" si="28"/>
        <v>0.589770478786381</v>
      </c>
      <c r="D45" s="60">
        <f>[1]CUADRO4!B31</f>
        <v>21953.436679490525</v>
      </c>
      <c r="E45" s="97">
        <f t="shared" si="29"/>
        <v>0.83805941056244748</v>
      </c>
      <c r="F45" s="92">
        <f t="shared" si="0"/>
        <v>7593.6850915847408</v>
      </c>
      <c r="G45" s="97">
        <f t="shared" si="30"/>
        <v>0.45300467713897857</v>
      </c>
      <c r="H45" s="60">
        <f>[1]CUADRO4!D31</f>
        <v>1094.4482233631038</v>
      </c>
      <c r="I45" s="97">
        <f t="shared" si="31"/>
        <v>0.66538089209855777</v>
      </c>
      <c r="J45" s="60">
        <f>[1]CUADRO4!F31</f>
        <v>6499.2368682216375</v>
      </c>
      <c r="K45" s="97">
        <f t="shared" si="32"/>
        <v>0.46526341916040659</v>
      </c>
      <c r="L45" s="60">
        <f>[1]CUADRO4!H31</f>
        <v>0</v>
      </c>
      <c r="M45" s="97">
        <f t="shared" si="33"/>
        <v>0</v>
      </c>
      <c r="N45" s="60">
        <f>[1]CUADRO4!J31</f>
        <v>14098.075068239521</v>
      </c>
      <c r="O45" s="97">
        <f t="shared" si="34"/>
        <v>1.7813402884373115</v>
      </c>
      <c r="P45" s="60">
        <f>[1]CUADRO4!L31</f>
        <v>0</v>
      </c>
      <c r="Q45" s="97">
        <f t="shared" si="38"/>
        <v>0</v>
      </c>
      <c r="R45" s="60">
        <f>[1]CUADRO4!N31</f>
        <v>261.67651966626704</v>
      </c>
      <c r="S45" s="97">
        <f t="shared" si="40"/>
        <v>0.17234552537768166</v>
      </c>
    </row>
    <row r="46" spans="1:19" x14ac:dyDescent="0.2">
      <c r="A46" s="190" t="s">
        <v>130</v>
      </c>
      <c r="B46" s="92">
        <f>'C03'!B46</f>
        <v>1102813.4115648114</v>
      </c>
      <c r="C46" s="97">
        <f t="shared" ref="C46" si="43">IF(ISNUMBER(B46/B$8*100),B46/B$8*100,0)</f>
        <v>29.626650407689837</v>
      </c>
      <c r="D46" s="60">
        <f>[1]CUADRO4!B32</f>
        <v>0</v>
      </c>
      <c r="E46" s="97">
        <f t="shared" ref="E46" si="44">IF(ISNUMBER(D46/D$8*100),D46/D$8*100,0)</f>
        <v>0</v>
      </c>
      <c r="F46" s="92">
        <f t="shared" ref="F46" si="45">H46+J46+L46</f>
        <v>0</v>
      </c>
      <c r="G46" s="97">
        <f t="shared" ref="G46" si="46">IF(ISNUMBER(F46/F$8*100),F46/F$8*100,0)</f>
        <v>0</v>
      </c>
      <c r="H46" s="60">
        <f>[1]CUADRO4!D32</f>
        <v>0</v>
      </c>
      <c r="I46" s="97">
        <f t="shared" ref="I46" si="47">IF(ISNUMBER(H46/H$8*100),H46/H$8*100,0)</f>
        <v>0</v>
      </c>
      <c r="J46" s="60">
        <f>[1]CUADRO4!F32</f>
        <v>0</v>
      </c>
      <c r="K46" s="97">
        <f t="shared" ref="K46" si="48">IF(ISNUMBER(J46/J$8*100),J46/J$8*100,0)</f>
        <v>0</v>
      </c>
      <c r="L46" s="60">
        <f>[1]CUADRO4!H32</f>
        <v>0</v>
      </c>
      <c r="M46" s="97">
        <f t="shared" ref="M46" si="49">IF(ISNUMBER(L46/L$8*100),L46/L$8*100,0)</f>
        <v>0</v>
      </c>
      <c r="N46" s="60">
        <f>[1]CUADRO4!J32</f>
        <v>0</v>
      </c>
      <c r="O46" s="97">
        <f t="shared" ref="O46" si="50">IF(ISNUMBER(N46/N$8*100),N46/N$8*100,0)</f>
        <v>0</v>
      </c>
      <c r="P46" s="60">
        <f>[1]CUADRO4!L32</f>
        <v>0</v>
      </c>
      <c r="Q46" s="97">
        <f t="shared" si="38"/>
        <v>0</v>
      </c>
      <c r="R46" s="60">
        <f>[1]CUADRO4!N32</f>
        <v>0</v>
      </c>
      <c r="S46" s="97">
        <f t="shared" si="40"/>
        <v>0</v>
      </c>
    </row>
    <row r="47" spans="1:19" x14ac:dyDescent="0.2">
      <c r="A47" s="47"/>
      <c r="B47" s="93"/>
      <c r="C47" s="94"/>
      <c r="D47" s="93"/>
      <c r="E47" s="94"/>
      <c r="F47" s="93"/>
      <c r="G47" s="94"/>
      <c r="H47" s="93"/>
      <c r="I47" s="94"/>
      <c r="J47" s="93"/>
      <c r="K47" s="94"/>
      <c r="L47" s="93"/>
      <c r="M47" s="94"/>
      <c r="N47" s="93"/>
      <c r="O47" s="94"/>
      <c r="P47" s="93"/>
      <c r="Q47" s="94"/>
      <c r="R47" s="93"/>
      <c r="S47" s="94"/>
    </row>
    <row r="48" spans="1:19" x14ac:dyDescent="0.2">
      <c r="A48" s="45" t="s">
        <v>14</v>
      </c>
      <c r="B48" s="91"/>
      <c r="C48" s="59"/>
      <c r="D48" s="91"/>
      <c r="E48" s="96"/>
      <c r="F48" s="91"/>
      <c r="G48" s="96"/>
      <c r="H48" s="91"/>
      <c r="I48" s="96"/>
      <c r="J48" s="91"/>
      <c r="K48" s="96"/>
      <c r="L48" s="91"/>
      <c r="M48" s="96"/>
      <c r="N48" s="91"/>
      <c r="O48" s="96"/>
      <c r="P48" s="91"/>
      <c r="Q48" s="96"/>
      <c r="R48" s="91"/>
      <c r="S48" s="96"/>
    </row>
    <row r="49" spans="1:19" x14ac:dyDescent="0.2">
      <c r="A49" s="51" t="s">
        <v>36</v>
      </c>
      <c r="B49" s="60">
        <f>'C03'!B49</f>
        <v>839906.81367698195</v>
      </c>
      <c r="C49" s="97">
        <f>IF(ISNUMBER(B49/B$8*100),B49/B$8*100,0)</f>
        <v>22.563767617349331</v>
      </c>
      <c r="D49" s="60">
        <f>[1]CUADRO4!B33</f>
        <v>590560.74137139961</v>
      </c>
      <c r="E49" s="97">
        <f>IF(ISNUMBER(D49/D$8*100),D49/D$8*100,0)</f>
        <v>22.544305661145479</v>
      </c>
      <c r="F49" s="60">
        <f t="shared" si="0"/>
        <v>393992.20135107031</v>
      </c>
      <c r="G49" s="97">
        <f>IF(ISNUMBER(F49/F$8*100),F49/F$8*100,0)</f>
        <v>23.503780814680798</v>
      </c>
      <c r="H49" s="60">
        <f>[1]CUADRO4!D33</f>
        <v>0</v>
      </c>
      <c r="I49" s="97">
        <f>IF(ISNUMBER(H49/H$8*100),H49/H$8*100,0)</f>
        <v>0</v>
      </c>
      <c r="J49" s="60">
        <f>[1]CUADRO4!F33</f>
        <v>393992.20135107031</v>
      </c>
      <c r="K49" s="97">
        <f>IF(ISNUMBER(J49/J$8*100),J49/J$8*100,0)</f>
        <v>28.20487427061461</v>
      </c>
      <c r="L49" s="60">
        <f>[1]CUADRO4!H33</f>
        <v>0</v>
      </c>
      <c r="M49" s="97">
        <f>IF(ISNUMBER(L49/L$8*100),L49/L$8*100,0)</f>
        <v>0</v>
      </c>
      <c r="N49" s="60">
        <f>[1]CUADRO4!J33</f>
        <v>144170.87285285705</v>
      </c>
      <c r="O49" s="97">
        <f>IF(ISNUMBER(N49/N$8*100),N49/N$8*100,0)</f>
        <v>18.216485796031236</v>
      </c>
      <c r="P49" s="60">
        <f>[1]CUADRO4!L33</f>
        <v>0</v>
      </c>
      <c r="Q49" s="97">
        <f t="shared" ref="Q49" si="51">IF(ISNUMBER(P49/P$8*100),P49/P$8*100,0)</f>
        <v>0</v>
      </c>
      <c r="R49" s="60">
        <f>[1]CUADRO4!N33</f>
        <v>52397.667167465115</v>
      </c>
      <c r="S49" s="97">
        <f t="shared" ref="S49:S52" si="52">IF(ISNUMBER(R49/R$8*100),R49/R$8*100,0)</f>
        <v>34.510178781263448</v>
      </c>
    </row>
    <row r="50" spans="1:19" x14ac:dyDescent="0.2">
      <c r="A50" s="51" t="s">
        <v>37</v>
      </c>
      <c r="B50" s="60">
        <f>'C03'!B50</f>
        <v>567507.07606796816</v>
      </c>
      <c r="C50" s="97">
        <f>IF(ISNUMBER(B50/B$8*100),B50/B$8*100,0)</f>
        <v>15.245855346190476</v>
      </c>
      <c r="D50" s="60">
        <f>[1]CUADRO4!B34</f>
        <v>421187.82002093724</v>
      </c>
      <c r="E50" s="97">
        <f>IF(ISNUMBER(D50/D$8*100),D50/D$8*100,0)</f>
        <v>16.078594952406352</v>
      </c>
      <c r="F50" s="60">
        <f t="shared" si="0"/>
        <v>259289.27532629366</v>
      </c>
      <c r="G50" s="97">
        <f>IF(ISNUMBER(F50/F$8*100),F50/F$8*100,0)</f>
        <v>15.468017574886634</v>
      </c>
      <c r="H50" s="60">
        <f>[1]CUADRO4!D34</f>
        <v>0</v>
      </c>
      <c r="I50" s="97">
        <f>IF(ISNUMBER(H50/H$8*100),H50/H$8*100,0)</f>
        <v>0</v>
      </c>
      <c r="J50" s="60">
        <f>[1]CUADRO4!F34</f>
        <v>259289.27532629366</v>
      </c>
      <c r="K50" s="97">
        <f>IF(ISNUMBER(J50/J$8*100),J50/J$8*100,0)</f>
        <v>18.56184306496051</v>
      </c>
      <c r="L50" s="60">
        <f>[1]CUADRO4!H34</f>
        <v>0</v>
      </c>
      <c r="M50" s="97">
        <f>IF(ISNUMBER(L50/L$8*100),L50/L$8*100,0)</f>
        <v>0</v>
      </c>
      <c r="N50" s="60">
        <f>[1]CUADRO4!J34</f>
        <v>153792.3805793403</v>
      </c>
      <c r="O50" s="97">
        <f>IF(ISNUMBER(N50/N$8*100),N50/N$8*100,0)</f>
        <v>19.432196399481423</v>
      </c>
      <c r="P50" s="60">
        <f>[1]CUADRO4!L34</f>
        <v>0</v>
      </c>
      <c r="Q50" s="97">
        <f t="shared" ref="Q50" si="53">IF(ISNUMBER(P50/P$8*100),P50/P$8*100,0)</f>
        <v>0</v>
      </c>
      <c r="R50" s="60">
        <f>[1]CUADRO4!N34</f>
        <v>8106.1641153034871</v>
      </c>
      <c r="S50" s="97">
        <f t="shared" si="52"/>
        <v>5.3388860224503594</v>
      </c>
    </row>
    <row r="51" spans="1:19" x14ac:dyDescent="0.2">
      <c r="A51" s="51" t="s">
        <v>49</v>
      </c>
      <c r="B51" s="92">
        <f>'C03'!B51</f>
        <v>2221636.9183245758</v>
      </c>
      <c r="C51" s="97">
        <f>IF(ISNUMBER(B51/B$8*100),B51/B$8*100,0)</f>
        <v>59.683405752770383</v>
      </c>
      <c r="D51" s="60">
        <f>[1]CUADRO4!B35</f>
        <v>1558817.7784964102</v>
      </c>
      <c r="E51" s="97">
        <f>IF(ISNUMBER(D51/D$8*100),D51/D$8*100,0)</f>
        <v>59.506943158536139</v>
      </c>
      <c r="F51" s="92">
        <f t="shared" si="0"/>
        <v>988475.29606039892</v>
      </c>
      <c r="G51" s="97">
        <f>IF(ISNUMBER(F51/F$8*100),F51/F$8*100,0)</f>
        <v>58.967935455728572</v>
      </c>
      <c r="H51" s="60">
        <f>[1]CUADRO4!D35</f>
        <v>161921.69505071564</v>
      </c>
      <c r="I51" s="97">
        <f>IF(ISNUMBER(H51/H$8*100),H51/H$8*100,0)</f>
        <v>98.441935948221783</v>
      </c>
      <c r="J51" s="60">
        <f>[1]CUADRO4!F35</f>
        <v>711639.21967252169</v>
      </c>
      <c r="K51" s="97">
        <f>IF(ISNUMBER(J51/J$8*100),J51/J$8*100,0)</f>
        <v>50.944395975535315</v>
      </c>
      <c r="L51" s="60">
        <f>[1]CUADRO4!H35</f>
        <v>114914.3813371617</v>
      </c>
      <c r="M51" s="97">
        <f>IF(ISNUMBER(L51/L$8*100),L51/L$8*100,0)</f>
        <v>100.00000000000011</v>
      </c>
      <c r="N51" s="60">
        <f>[1]CUADRO4!J35</f>
        <v>480702.88607022306</v>
      </c>
      <c r="O51" s="97">
        <f>IF(ISNUMBER(N51/N$8*100),N51/N$8*100,0)</f>
        <v>60.738463483859718</v>
      </c>
      <c r="P51" s="60">
        <f>[1]CUADRO4!L35</f>
        <v>0</v>
      </c>
      <c r="Q51" s="97">
        <f t="shared" ref="Q51" si="54">IF(ISNUMBER(P51/P$8*100),P51/P$8*100,0)</f>
        <v>0</v>
      </c>
      <c r="R51" s="60">
        <f>[1]CUADRO4!N35</f>
        <v>89639.596365829901</v>
      </c>
      <c r="S51" s="97">
        <f t="shared" si="52"/>
        <v>59.038477544776903</v>
      </c>
    </row>
    <row r="52" spans="1:19" x14ac:dyDescent="0.2">
      <c r="A52" s="51" t="s">
        <v>45</v>
      </c>
      <c r="B52" s="92">
        <f>'C03'!B52</f>
        <v>93318.735530916209</v>
      </c>
      <c r="C52" s="97">
        <f>IF(ISNUMBER(B52/B$8*100),B52/B$8*100,0)</f>
        <v>2.5069712836908482</v>
      </c>
      <c r="D52" s="60">
        <f>[1]CUADRO4!B36</f>
        <v>48989.79214685224</v>
      </c>
      <c r="E52" s="97">
        <f>IF(ISNUMBER(D52/D$8*100),D52/D$8*100,0)</f>
        <v>1.8701562279095794</v>
      </c>
      <c r="F52" s="92">
        <f t="shared" si="0"/>
        <v>34536.094599464515</v>
      </c>
      <c r="G52" s="97">
        <f>IF(ISNUMBER(F52/F$8*100),F52/F$8*100,0)</f>
        <v>2.0602661547039025</v>
      </c>
      <c r="H52" s="60">
        <f>[1]CUADRO4!D36</f>
        <v>2562.7733732725292</v>
      </c>
      <c r="I52" s="97">
        <f>IF(ISNUMBER(H52/H$8*100),H52/H$8*100,0)</f>
        <v>1.5580640517781412</v>
      </c>
      <c r="J52" s="60">
        <f>[1]CUADRO4!F36</f>
        <v>31973.321226191987</v>
      </c>
      <c r="K52" s="97">
        <f>IF(ISNUMBER(J52/J$8*100),J52/J$8*100,0)</f>
        <v>2.2888866888894541</v>
      </c>
      <c r="L52" s="60">
        <f>[1]CUADRO4!H36</f>
        <v>0</v>
      </c>
      <c r="M52" s="97">
        <f>IF(ISNUMBER(L52/L$8*100),L52/L$8*100,0)</f>
        <v>0</v>
      </c>
      <c r="N52" s="60">
        <f>[1]CUADRO4!J36</f>
        <v>12764.62528464619</v>
      </c>
      <c r="O52" s="97">
        <f>IF(ISNUMBER(N52/N$8*100),N52/N$8*100,0)</f>
        <v>1.6128543206278472</v>
      </c>
      <c r="P52" s="60">
        <f>[1]CUADRO4!L36</f>
        <v>0</v>
      </c>
      <c r="Q52" s="97">
        <f t="shared" ref="Q52" si="55">IF(ISNUMBER(P52/P$8*100),P52/P$8*100,0)</f>
        <v>0</v>
      </c>
      <c r="R52" s="60">
        <f>[1]CUADRO4!N36</f>
        <v>1689.0722627415548</v>
      </c>
      <c r="S52" s="97">
        <f t="shared" si="52"/>
        <v>1.112457651509301</v>
      </c>
    </row>
    <row r="53" spans="1:19" x14ac:dyDescent="0.2">
      <c r="A53" s="171"/>
      <c r="B53" s="171"/>
      <c r="C53" s="134"/>
      <c r="D53" s="133"/>
      <c r="E53" s="134"/>
      <c r="F53" s="133"/>
      <c r="G53" s="134"/>
      <c r="H53" s="133"/>
      <c r="I53" s="134"/>
      <c r="J53" s="133"/>
      <c r="K53" s="134"/>
      <c r="L53" s="133"/>
      <c r="M53" s="134"/>
      <c r="N53" s="133"/>
      <c r="O53" s="134"/>
      <c r="P53" s="134"/>
      <c r="Q53" s="134"/>
      <c r="R53" s="133"/>
      <c r="S53" s="134"/>
    </row>
    <row r="54" spans="1:19" x14ac:dyDescent="0.2">
      <c r="A54" s="11" t="str">
        <f>'C01'!$A$32</f>
        <v>Fuente: Instituto Nacional de Estadística (INE). LXXIII Encuesta Permanente de Hogares de Propósitos Múltiples, Otubre 2021</v>
      </c>
    </row>
    <row r="55" spans="1:19" x14ac:dyDescent="0.2">
      <c r="A55" s="2" t="s">
        <v>74</v>
      </c>
      <c r="B55" s="6"/>
      <c r="C55" s="38"/>
      <c r="D55" s="6"/>
    </row>
    <row r="56" spans="1:19" x14ac:dyDescent="0.2">
      <c r="A56" s="2" t="s">
        <v>75</v>
      </c>
    </row>
    <row r="57" spans="1:19" x14ac:dyDescent="0.2">
      <c r="A57" s="11" t="s">
        <v>146</v>
      </c>
    </row>
    <row r="59" spans="1:19" x14ac:dyDescent="0.2">
      <c r="A59" s="2"/>
    </row>
    <row r="60" spans="1:19" x14ac:dyDescent="0.2">
      <c r="A60" s="208" t="s">
        <v>63</v>
      </c>
      <c r="B60" s="208"/>
      <c r="C60" s="208"/>
      <c r="D60" s="208"/>
      <c r="E60" s="208"/>
      <c r="F60" s="208"/>
      <c r="G60" s="208"/>
      <c r="H60" s="208"/>
      <c r="I60" s="208"/>
      <c r="J60" s="208"/>
      <c r="K60" s="208"/>
      <c r="L60" s="208"/>
      <c r="M60" s="208"/>
      <c r="N60" s="208"/>
      <c r="O60" s="208"/>
      <c r="P60" s="208"/>
      <c r="Q60" s="208"/>
      <c r="R60" s="208"/>
      <c r="S60" s="208"/>
    </row>
    <row r="61" spans="1:19" x14ac:dyDescent="0.2">
      <c r="A61" s="208" t="s">
        <v>64</v>
      </c>
      <c r="B61" s="208"/>
      <c r="C61" s="208"/>
      <c r="D61" s="208"/>
      <c r="E61" s="208"/>
      <c r="F61" s="208"/>
      <c r="G61" s="208"/>
      <c r="H61" s="208"/>
      <c r="I61" s="208"/>
      <c r="J61" s="208"/>
      <c r="K61" s="208"/>
      <c r="L61" s="208"/>
      <c r="M61" s="208"/>
      <c r="N61" s="208"/>
      <c r="O61" s="208"/>
      <c r="P61" s="208"/>
      <c r="Q61" s="208"/>
      <c r="R61" s="208"/>
      <c r="S61" s="208"/>
    </row>
    <row r="62" spans="1:19" x14ac:dyDescent="0.2">
      <c r="A62" s="239" t="s">
        <v>32</v>
      </c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39"/>
      <c r="O62" s="239"/>
      <c r="P62" s="239"/>
      <c r="Q62" s="239"/>
      <c r="R62" s="239"/>
      <c r="S62" s="239"/>
    </row>
    <row r="63" spans="1:19" x14ac:dyDescent="0.2">
      <c r="A63" s="19" t="s">
        <v>18</v>
      </c>
      <c r="B63" s="6"/>
      <c r="C63" s="38"/>
      <c r="D63" s="6"/>
      <c r="E63" s="38"/>
      <c r="F63" s="6"/>
      <c r="G63" s="38"/>
      <c r="H63" s="6"/>
      <c r="I63" s="38"/>
      <c r="J63" s="6"/>
      <c r="K63" s="38"/>
      <c r="L63" s="6"/>
      <c r="M63" s="38"/>
      <c r="N63" s="6"/>
      <c r="O63" s="38"/>
      <c r="P63" s="38"/>
      <c r="Q63" s="38"/>
      <c r="R63" s="6"/>
      <c r="S63" s="38"/>
    </row>
    <row r="64" spans="1:19" ht="10.15" customHeight="1" x14ac:dyDescent="0.2">
      <c r="A64" s="204" t="s">
        <v>31</v>
      </c>
      <c r="B64" s="236" t="s">
        <v>21</v>
      </c>
      <c r="C64" s="236"/>
      <c r="D64" s="236" t="s">
        <v>20</v>
      </c>
      <c r="E64" s="236"/>
      <c r="F64" s="246" t="s">
        <v>7</v>
      </c>
      <c r="G64" s="246"/>
      <c r="H64" s="246"/>
      <c r="I64" s="246"/>
      <c r="J64" s="246"/>
      <c r="K64" s="246"/>
      <c r="L64" s="246"/>
      <c r="M64" s="247"/>
      <c r="N64" s="242" t="s">
        <v>1</v>
      </c>
      <c r="O64" s="243"/>
      <c r="P64" s="200"/>
      <c r="Q64" s="200"/>
      <c r="R64" s="242" t="str">
        <f>R4</f>
        <v>Contratista Dependiente</v>
      </c>
      <c r="S64" s="243"/>
    </row>
    <row r="65" spans="1:19" ht="18" customHeight="1" x14ac:dyDescent="0.2">
      <c r="A65" s="248"/>
      <c r="B65" s="237"/>
      <c r="C65" s="237"/>
      <c r="D65" s="237"/>
      <c r="E65" s="237"/>
      <c r="F65" s="238" t="s">
        <v>9</v>
      </c>
      <c r="G65" s="238"/>
      <c r="H65" s="238" t="s">
        <v>89</v>
      </c>
      <c r="I65" s="238"/>
      <c r="J65" s="238" t="s">
        <v>10</v>
      </c>
      <c r="K65" s="238"/>
      <c r="L65" s="238" t="s">
        <v>90</v>
      </c>
      <c r="M65" s="238"/>
      <c r="N65" s="244"/>
      <c r="O65" s="245"/>
      <c r="P65" s="201"/>
      <c r="Q65" s="201"/>
      <c r="R65" s="244"/>
      <c r="S65" s="245"/>
    </row>
    <row r="66" spans="1:19" x14ac:dyDescent="0.2">
      <c r="A66" s="205"/>
      <c r="B66" s="39" t="s">
        <v>5</v>
      </c>
      <c r="C66" s="40" t="s">
        <v>71</v>
      </c>
      <c r="D66" s="39" t="s">
        <v>5</v>
      </c>
      <c r="E66" s="40" t="s">
        <v>71</v>
      </c>
      <c r="F66" s="39" t="s">
        <v>5</v>
      </c>
      <c r="G66" s="40" t="s">
        <v>71</v>
      </c>
      <c r="H66" s="39" t="s">
        <v>5</v>
      </c>
      <c r="I66" s="40" t="s">
        <v>71</v>
      </c>
      <c r="J66" s="39" t="s">
        <v>5</v>
      </c>
      <c r="K66" s="40" t="s">
        <v>71</v>
      </c>
      <c r="L66" s="39" t="s">
        <v>5</v>
      </c>
      <c r="M66" s="40" t="s">
        <v>71</v>
      </c>
      <c r="N66" s="39" t="s">
        <v>5</v>
      </c>
      <c r="O66" s="40" t="s">
        <v>71</v>
      </c>
      <c r="P66" s="40"/>
      <c r="Q66" s="40"/>
      <c r="R66" s="39" t="s">
        <v>5</v>
      </c>
      <c r="S66" s="40" t="s">
        <v>71</v>
      </c>
    </row>
    <row r="67" spans="1:19" x14ac:dyDescent="0.2">
      <c r="A67" s="52"/>
      <c r="B67" s="53"/>
      <c r="C67" s="54"/>
      <c r="D67" s="53"/>
      <c r="E67" s="54"/>
      <c r="F67" s="53"/>
      <c r="G67" s="54"/>
      <c r="H67" s="53"/>
      <c r="I67" s="54"/>
      <c r="J67" s="53"/>
      <c r="K67" s="54"/>
      <c r="L67" s="53"/>
      <c r="M67" s="55"/>
      <c r="N67" s="53"/>
      <c r="O67" s="56"/>
      <c r="P67" s="56"/>
      <c r="Q67" s="56"/>
      <c r="R67" s="53"/>
      <c r="S67" s="54"/>
    </row>
    <row r="68" spans="1:19" ht="12.75" customHeight="1" x14ac:dyDescent="0.2">
      <c r="A68" s="42" t="s">
        <v>86</v>
      </c>
      <c r="B68" s="18">
        <f t="shared" ref="B68:S68" si="56">B8</f>
        <v>3722369.5436004037</v>
      </c>
      <c r="C68" s="96">
        <f t="shared" si="56"/>
        <v>100</v>
      </c>
      <c r="D68" s="18">
        <f t="shared" si="56"/>
        <v>2619556.1320356634</v>
      </c>
      <c r="E68" s="96">
        <f t="shared" si="56"/>
        <v>70.373349592312067</v>
      </c>
      <c r="F68" s="18">
        <f t="shared" si="56"/>
        <v>1676292.867337229</v>
      </c>
      <c r="G68" s="96">
        <f t="shared" si="56"/>
        <v>45.032951395681714</v>
      </c>
      <c r="H68" s="18">
        <f t="shared" si="56"/>
        <v>164484.46842398829</v>
      </c>
      <c r="I68" s="96">
        <f t="shared" si="56"/>
        <v>4.418810827280014</v>
      </c>
      <c r="J68" s="18">
        <f t="shared" si="56"/>
        <v>1396894.0175760791</v>
      </c>
      <c r="K68" s="96">
        <f t="shared" si="56"/>
        <v>37.527010717612825</v>
      </c>
      <c r="L68" s="18">
        <f t="shared" si="56"/>
        <v>114914.38133716158</v>
      </c>
      <c r="M68" s="96">
        <f t="shared" si="56"/>
        <v>3.0871298507888727</v>
      </c>
      <c r="N68" s="18">
        <f t="shared" si="56"/>
        <v>791430.76478706487</v>
      </c>
      <c r="O68" s="96">
        <f t="shared" si="56"/>
        <v>21.261477548560798</v>
      </c>
      <c r="P68" s="96"/>
      <c r="Q68" s="96"/>
      <c r="R68" s="18">
        <f t="shared" si="56"/>
        <v>151832.49991134004</v>
      </c>
      <c r="S68" s="96">
        <f t="shared" si="56"/>
        <v>4.0789206480687685</v>
      </c>
    </row>
    <row r="69" spans="1:19" x14ac:dyDescent="0.2">
      <c r="A69" s="21"/>
      <c r="B69" s="18"/>
      <c r="C69" s="59"/>
      <c r="D69" s="18"/>
      <c r="E69" s="59"/>
      <c r="F69" s="18"/>
      <c r="G69" s="59"/>
      <c r="H69" s="18"/>
      <c r="I69" s="59"/>
      <c r="J69" s="18"/>
      <c r="K69" s="59"/>
      <c r="L69" s="18"/>
      <c r="M69" s="59"/>
      <c r="N69" s="18"/>
      <c r="O69" s="59"/>
      <c r="P69" s="59"/>
      <c r="Q69" s="59"/>
      <c r="R69" s="18"/>
      <c r="S69" s="59"/>
    </row>
    <row r="70" spans="1:19" x14ac:dyDescent="0.2">
      <c r="A70" s="57" t="s">
        <v>19</v>
      </c>
      <c r="B70" s="18"/>
      <c r="C70" s="59"/>
      <c r="D70" s="18"/>
      <c r="E70" s="96"/>
      <c r="F70" s="18"/>
      <c r="G70" s="96"/>
      <c r="H70" s="18"/>
      <c r="I70" s="96"/>
      <c r="J70" s="18"/>
      <c r="K70" s="96"/>
      <c r="L70" s="18"/>
      <c r="M70" s="96"/>
      <c r="N70" s="18"/>
      <c r="O70" s="96"/>
      <c r="P70" s="96"/>
      <c r="Q70" s="96"/>
      <c r="R70" s="18"/>
      <c r="S70" s="96"/>
    </row>
    <row r="71" spans="1:19" ht="12.75" customHeight="1" x14ac:dyDescent="0.2">
      <c r="A71" s="46" t="s">
        <v>94</v>
      </c>
      <c r="B71" s="92">
        <f>'C03'!B71</f>
        <v>826951.33655362495</v>
      </c>
      <c r="C71" s="97">
        <f>IF(ISNUMBER(B71/B$68*100),B71/B$68*100,0)</f>
        <v>22.215723798174245</v>
      </c>
      <c r="D71" s="60">
        <f>[1]CUADRO4!B38</f>
        <v>582044.79805108288</v>
      </c>
      <c r="E71" s="97">
        <f>IF(ISNUMBER(D71/D$68*100),D71/D$68*100,0)</f>
        <v>22.219214581165492</v>
      </c>
      <c r="F71" s="92">
        <f t="shared" ref="F71:F107" si="57">H71+J71+L71</f>
        <v>389230.18646711</v>
      </c>
      <c r="G71" s="97">
        <f>IF(ISNUMBER(F71/F$68*100),F71/F$68*100,0)</f>
        <v>23.219700689020854</v>
      </c>
      <c r="H71" s="60">
        <f>[1]CUADRO4!D38</f>
        <v>0</v>
      </c>
      <c r="I71" s="97">
        <f>IF(ISNUMBER(H71/H$68*100),H71/H$68*100,0)</f>
        <v>0</v>
      </c>
      <c r="J71" s="60">
        <f>[1]CUADRO4!F38</f>
        <v>389230.18646711</v>
      </c>
      <c r="K71" s="97">
        <f>IF(ISNUMBER(J71/J$68*100),J71/J$68*100,0)</f>
        <v>27.863974043106772</v>
      </c>
      <c r="L71" s="60">
        <f>[1]CUADRO4!H38</f>
        <v>0</v>
      </c>
      <c r="M71" s="97">
        <f>IF(ISNUMBER(L71/L$68*100),L71/L$68*100,0)</f>
        <v>0</v>
      </c>
      <c r="N71" s="60">
        <f>[1]CUADRO4!J38</f>
        <v>141560.76020164599</v>
      </c>
      <c r="O71" s="97">
        <f>IF(ISNUMBER(N71/N$68*100),N71/N$68*100,0)</f>
        <v>17.886689082617735</v>
      </c>
      <c r="P71" s="60">
        <f>[1]CUADRO4!L38</f>
        <v>0</v>
      </c>
      <c r="Q71" s="97">
        <f t="shared" ref="Q71:Q86" si="58">IF(ISNUMBER(P71/P$68*100),P71/P$68*100,0)</f>
        <v>0</v>
      </c>
      <c r="R71" s="60">
        <f>[1]CUADRO4!N38</f>
        <v>51253.851382319714</v>
      </c>
      <c r="S71" s="97">
        <f t="shared" ref="S71:S93" si="59">IF(ISNUMBER(R71/R$68*100),R71/R$68*100,0)</f>
        <v>33.756838234402068</v>
      </c>
    </row>
    <row r="72" spans="1:19" x14ac:dyDescent="0.2">
      <c r="A72" s="46" t="s">
        <v>95</v>
      </c>
      <c r="B72" s="92">
        <f>'C03'!B72</f>
        <v>12955.477123356468</v>
      </c>
      <c r="C72" s="97">
        <f t="shared" ref="C72:C93" si="60">IF(ISNUMBER(B72/B$68*100),B72/B$68*100,0)</f>
        <v>0.34804381917506999</v>
      </c>
      <c r="D72" s="60">
        <f>[1]CUADRO4!B39</f>
        <v>8515.9433203166445</v>
      </c>
      <c r="E72" s="97">
        <f t="shared" ref="E72:E93" si="61">IF(ISNUMBER(D72/D$68*100),D72/D$68*100,0)</f>
        <v>0.32509107997998443</v>
      </c>
      <c r="F72" s="92">
        <f t="shared" si="57"/>
        <v>4762.0148839601334</v>
      </c>
      <c r="G72" s="97">
        <f t="shared" ref="G72:G93" si="62">IF(ISNUMBER(F72/F$68*100),F72/F$68*100,0)</f>
        <v>0.28408012565993535</v>
      </c>
      <c r="H72" s="60">
        <f>[1]CUADRO4!D39</f>
        <v>0</v>
      </c>
      <c r="I72" s="97">
        <f t="shared" ref="I72:I93" si="63">IF(ISNUMBER(H72/H$68*100),H72/H$68*100,0)</f>
        <v>0</v>
      </c>
      <c r="J72" s="60">
        <f>[1]CUADRO4!F39</f>
        <v>4762.0148839601334</v>
      </c>
      <c r="K72" s="97">
        <f t="shared" ref="K72:K93" si="64">IF(ISNUMBER(J72/J$68*100),J72/J$68*100,0)</f>
        <v>0.34090022750783089</v>
      </c>
      <c r="L72" s="60">
        <f>[1]CUADRO4!H39</f>
        <v>0</v>
      </c>
      <c r="M72" s="97">
        <f t="shared" ref="M72:M93" si="65">IF(ISNUMBER(L72/L$68*100),L72/L$68*100,0)</f>
        <v>0</v>
      </c>
      <c r="N72" s="60">
        <f>[1]CUADRO4!J39</f>
        <v>2610.1126512111073</v>
      </c>
      <c r="O72" s="97">
        <f t="shared" ref="O72:O93" si="66">IF(ISNUMBER(N72/N$68*100),N72/N$68*100,0)</f>
        <v>0.32979671341350503</v>
      </c>
      <c r="P72" s="60">
        <f>[1]CUADRO4!L39</f>
        <v>0</v>
      </c>
      <c r="Q72" s="97">
        <f t="shared" si="58"/>
        <v>0</v>
      </c>
      <c r="R72" s="60">
        <f>[1]CUADRO4!N39</f>
        <v>1143.8157851454009</v>
      </c>
      <c r="S72" s="97">
        <f t="shared" si="59"/>
        <v>0.75334054686138496</v>
      </c>
    </row>
    <row r="73" spans="1:19" x14ac:dyDescent="0.2">
      <c r="A73" s="46" t="s">
        <v>54</v>
      </c>
      <c r="B73" s="92">
        <f>'C03'!B73</f>
        <v>567245.39954830182</v>
      </c>
      <c r="C73" s="97">
        <f t="shared" si="60"/>
        <v>15.238825508969821</v>
      </c>
      <c r="D73" s="60">
        <f>[1]CUADRO4!B40</f>
        <v>420926.14350127097</v>
      </c>
      <c r="E73" s="97">
        <f t="shared" si="61"/>
        <v>16.068605606636428</v>
      </c>
      <c r="F73" s="92">
        <f t="shared" si="57"/>
        <v>259027.59880662739</v>
      </c>
      <c r="G73" s="97">
        <f t="shared" si="62"/>
        <v>15.45240714518398</v>
      </c>
      <c r="H73" s="60">
        <f>[1]CUADRO4!D40</f>
        <v>0</v>
      </c>
      <c r="I73" s="97">
        <f t="shared" si="63"/>
        <v>0</v>
      </c>
      <c r="J73" s="60">
        <f>[1]CUADRO4!F40</f>
        <v>259027.59880662739</v>
      </c>
      <c r="K73" s="97">
        <f t="shared" si="64"/>
        <v>18.543110325298528</v>
      </c>
      <c r="L73" s="60">
        <f>[1]CUADRO4!H40</f>
        <v>0</v>
      </c>
      <c r="M73" s="97">
        <f t="shared" si="65"/>
        <v>0</v>
      </c>
      <c r="N73" s="60">
        <f>[1]CUADRO4!J40</f>
        <v>153792.3805793403</v>
      </c>
      <c r="O73" s="97">
        <f t="shared" si="66"/>
        <v>19.432196399481423</v>
      </c>
      <c r="P73" s="60">
        <f>[1]CUADRO4!L40</f>
        <v>0</v>
      </c>
      <c r="Q73" s="97">
        <f t="shared" si="58"/>
        <v>0</v>
      </c>
      <c r="R73" s="60">
        <f>[1]CUADRO4!N40</f>
        <v>8106.1641153034871</v>
      </c>
      <c r="S73" s="97">
        <f t="shared" si="59"/>
        <v>5.3388860224503594</v>
      </c>
    </row>
    <row r="74" spans="1:19" x14ac:dyDescent="0.2">
      <c r="A74" s="46" t="s">
        <v>96</v>
      </c>
      <c r="B74" s="92">
        <f>'C03'!B74</f>
        <v>6631.0262275301611</v>
      </c>
      <c r="C74" s="97">
        <f t="shared" si="60"/>
        <v>0.17813992269871209</v>
      </c>
      <c r="D74" s="60">
        <f>[1]CUADRO4!B41</f>
        <v>5101.8965163666971</v>
      </c>
      <c r="E74" s="97">
        <f t="shared" si="61"/>
        <v>0.19476187030212638</v>
      </c>
      <c r="F74" s="92">
        <f t="shared" si="57"/>
        <v>3436.3531089730236</v>
      </c>
      <c r="G74" s="97">
        <f t="shared" si="62"/>
        <v>0.20499718014261012</v>
      </c>
      <c r="H74" s="60">
        <f>[1]CUADRO4!D41</f>
        <v>744.10015216466343</v>
      </c>
      <c r="I74" s="97">
        <f t="shared" si="63"/>
        <v>0.45238323064437397</v>
      </c>
      <c r="J74" s="60">
        <f>[1]CUADRO4!F41</f>
        <v>2692.2529568083601</v>
      </c>
      <c r="K74" s="97">
        <f t="shared" si="64"/>
        <v>0.1927313685171346</v>
      </c>
      <c r="L74" s="60">
        <f>[1]CUADRO4!H41</f>
        <v>0</v>
      </c>
      <c r="M74" s="97">
        <f t="shared" si="65"/>
        <v>0</v>
      </c>
      <c r="N74" s="60">
        <f>[1]CUADRO4!J41</f>
        <v>1665.5434073936738</v>
      </c>
      <c r="O74" s="97">
        <f t="shared" si="66"/>
        <v>0.21044713972444445</v>
      </c>
      <c r="P74" s="60">
        <f>[1]CUADRO4!L41</f>
        <v>0</v>
      </c>
      <c r="Q74" s="97">
        <f t="shared" si="58"/>
        <v>0</v>
      </c>
      <c r="R74" s="60">
        <f>[1]CUADRO4!N41</f>
        <v>0</v>
      </c>
      <c r="S74" s="97">
        <f t="shared" si="59"/>
        <v>0</v>
      </c>
    </row>
    <row r="75" spans="1:19" x14ac:dyDescent="0.2">
      <c r="A75" s="46" t="s">
        <v>97</v>
      </c>
      <c r="B75" s="92">
        <f>'C03'!B75</f>
        <v>21268.79716342461</v>
      </c>
      <c r="C75" s="97">
        <f t="shared" si="60"/>
        <v>0.57137790631213625</v>
      </c>
      <c r="D75" s="60">
        <f>[1]CUADRO4!B42</f>
        <v>15137.192177805813</v>
      </c>
      <c r="E75" s="97">
        <f t="shared" si="61"/>
        <v>0.57785332380118404</v>
      </c>
      <c r="F75" s="92">
        <f t="shared" si="57"/>
        <v>10054.603121938613</v>
      </c>
      <c r="G75" s="97">
        <f t="shared" si="62"/>
        <v>0.59981184182393077</v>
      </c>
      <c r="H75" s="60">
        <f>[1]CUADRO4!D42</f>
        <v>3293.8111088811897</v>
      </c>
      <c r="I75" s="97">
        <f t="shared" si="63"/>
        <v>2.0025058538601948</v>
      </c>
      <c r="J75" s="60">
        <f>[1]CUADRO4!F42</f>
        <v>6760.792013057423</v>
      </c>
      <c r="K75" s="97">
        <f t="shared" si="64"/>
        <v>0.48398746991478259</v>
      </c>
      <c r="L75" s="60">
        <f>[1]CUADRO4!H42</f>
        <v>0</v>
      </c>
      <c r="M75" s="97">
        <f t="shared" si="65"/>
        <v>0</v>
      </c>
      <c r="N75" s="60">
        <f>[1]CUADRO4!J42</f>
        <v>3354.6156701352293</v>
      </c>
      <c r="O75" s="97">
        <f t="shared" si="66"/>
        <v>0.42386723127168191</v>
      </c>
      <c r="P75" s="60">
        <f>[1]CUADRO4!L42</f>
        <v>0</v>
      </c>
      <c r="Q75" s="97">
        <f t="shared" si="58"/>
        <v>0</v>
      </c>
      <c r="R75" s="60">
        <f>[1]CUADRO4!N42</f>
        <v>1727.9733857319741</v>
      </c>
      <c r="S75" s="97">
        <f t="shared" si="59"/>
        <v>1.1380787293504315</v>
      </c>
    </row>
    <row r="76" spans="1:19" x14ac:dyDescent="0.2">
      <c r="A76" s="46" t="s">
        <v>98</v>
      </c>
      <c r="B76" s="92">
        <f>'C03'!B76</f>
        <v>293881.96214282472</v>
      </c>
      <c r="C76" s="97">
        <f t="shared" si="60"/>
        <v>7.8950238201920167</v>
      </c>
      <c r="D76" s="60">
        <f>[1]CUADRO4!B43</f>
        <v>229545.0657985385</v>
      </c>
      <c r="E76" s="97">
        <f t="shared" si="61"/>
        <v>8.7627465963158606</v>
      </c>
      <c r="F76" s="92">
        <f t="shared" si="57"/>
        <v>176151.07914325575</v>
      </c>
      <c r="G76" s="97">
        <f t="shared" si="62"/>
        <v>10.508371333886878</v>
      </c>
      <c r="H76" s="60">
        <f>[1]CUADRO4!D43</f>
        <v>1046.7060786650682</v>
      </c>
      <c r="I76" s="97">
        <f t="shared" si="63"/>
        <v>0.63635557125490716</v>
      </c>
      <c r="J76" s="60">
        <f>[1]CUADRO4!F43</f>
        <v>175104.37306459068</v>
      </c>
      <c r="K76" s="97">
        <f t="shared" si="64"/>
        <v>12.535265443289362</v>
      </c>
      <c r="L76" s="60">
        <f>[1]CUADRO4!H43</f>
        <v>0</v>
      </c>
      <c r="M76" s="97">
        <f t="shared" si="65"/>
        <v>0</v>
      </c>
      <c r="N76" s="60">
        <f>[1]CUADRO4!J43</f>
        <v>30451.52841916852</v>
      </c>
      <c r="O76" s="97">
        <f t="shared" si="66"/>
        <v>3.8476553823835156</v>
      </c>
      <c r="P76" s="60">
        <f>[1]CUADRO4!L43</f>
        <v>0</v>
      </c>
      <c r="Q76" s="97">
        <f t="shared" si="58"/>
        <v>0</v>
      </c>
      <c r="R76" s="60">
        <f>[1]CUADRO4!N43</f>
        <v>22942.458236114682</v>
      </c>
      <c r="S76" s="97">
        <f t="shared" si="59"/>
        <v>15.110373766823001</v>
      </c>
    </row>
    <row r="77" spans="1:19" x14ac:dyDescent="0.2">
      <c r="A77" s="46" t="s">
        <v>99</v>
      </c>
      <c r="B77" s="92">
        <f>'C03'!B77</f>
        <v>747381.07646060956</v>
      </c>
      <c r="C77" s="97">
        <f t="shared" si="60"/>
        <v>20.078099922817362</v>
      </c>
      <c r="D77" s="60">
        <f>[1]CUADRO4!B44</f>
        <v>491720.40452524164</v>
      </c>
      <c r="E77" s="97">
        <f t="shared" si="61"/>
        <v>18.771134487701342</v>
      </c>
      <c r="F77" s="92">
        <f t="shared" si="57"/>
        <v>227486.35676193066</v>
      </c>
      <c r="G77" s="97">
        <f t="shared" si="62"/>
        <v>13.570800257790872</v>
      </c>
      <c r="H77" s="60">
        <f>[1]CUADRO4!D44</f>
        <v>0</v>
      </c>
      <c r="I77" s="97">
        <f t="shared" si="63"/>
        <v>0</v>
      </c>
      <c r="J77" s="60">
        <f>[1]CUADRO4!F44</f>
        <v>227486.35676193066</v>
      </c>
      <c r="K77" s="97">
        <f t="shared" si="64"/>
        <v>16.285155058267765</v>
      </c>
      <c r="L77" s="60">
        <f>[1]CUADRO4!H44</f>
        <v>0</v>
      </c>
      <c r="M77" s="97">
        <f t="shared" si="65"/>
        <v>0</v>
      </c>
      <c r="N77" s="60">
        <f>[1]CUADRO4!J44</f>
        <v>239210.95350911762</v>
      </c>
      <c r="O77" s="97">
        <f t="shared" si="66"/>
        <v>30.225126966536049</v>
      </c>
      <c r="P77" s="60">
        <f>[1]CUADRO4!L44</f>
        <v>0</v>
      </c>
      <c r="Q77" s="97">
        <f t="shared" si="58"/>
        <v>0</v>
      </c>
      <c r="R77" s="60">
        <f>[1]CUADRO4!N44</f>
        <v>25023.094254194079</v>
      </c>
      <c r="S77" s="97">
        <f t="shared" si="59"/>
        <v>16.480723342371284</v>
      </c>
    </row>
    <row r="78" spans="1:19" x14ac:dyDescent="0.2">
      <c r="A78" s="46" t="s">
        <v>100</v>
      </c>
      <c r="B78" s="92">
        <f>'C03'!B78</f>
        <v>129333.55927113768</v>
      </c>
      <c r="C78" s="97">
        <f t="shared" si="60"/>
        <v>3.4744954190131758</v>
      </c>
      <c r="D78" s="60">
        <f>[1]CUADRO4!B45</f>
        <v>84677.63655412462</v>
      </c>
      <c r="E78" s="97">
        <f t="shared" si="61"/>
        <v>3.2325184987855722</v>
      </c>
      <c r="F78" s="92">
        <f t="shared" si="57"/>
        <v>36757.962829513119</v>
      </c>
      <c r="G78" s="97">
        <f t="shared" si="62"/>
        <v>2.1928126967397232</v>
      </c>
      <c r="H78" s="60">
        <f>[1]CUADRO4!D45</f>
        <v>1254.3907749411942</v>
      </c>
      <c r="I78" s="97">
        <f t="shared" si="63"/>
        <v>0.76261958770950722</v>
      </c>
      <c r="J78" s="60">
        <f>[1]CUADRO4!F45</f>
        <v>35503.572054571923</v>
      </c>
      <c r="K78" s="97">
        <f t="shared" si="64"/>
        <v>2.5416081397627068</v>
      </c>
      <c r="L78" s="60">
        <f>[1]CUADRO4!H45</f>
        <v>0</v>
      </c>
      <c r="M78" s="97">
        <f t="shared" si="65"/>
        <v>0</v>
      </c>
      <c r="N78" s="60">
        <f>[1]CUADRO4!J45</f>
        <v>31837.509436228673</v>
      </c>
      <c r="O78" s="97">
        <f t="shared" si="66"/>
        <v>4.0227788522720092</v>
      </c>
      <c r="P78" s="60">
        <f>[1]CUADRO4!L45</f>
        <v>0</v>
      </c>
      <c r="Q78" s="97">
        <f t="shared" si="58"/>
        <v>0</v>
      </c>
      <c r="R78" s="60">
        <f>[1]CUADRO4!N45</f>
        <v>16082.164288382704</v>
      </c>
      <c r="S78" s="97">
        <f t="shared" si="59"/>
        <v>10.592043401625874</v>
      </c>
    </row>
    <row r="79" spans="1:19" x14ac:dyDescent="0.2">
      <c r="A79" s="46" t="s">
        <v>101</v>
      </c>
      <c r="B79" s="92">
        <f>'C03'!B79</f>
        <v>201229.62595665507</v>
      </c>
      <c r="C79" s="97">
        <f t="shared" si="60"/>
        <v>5.4059550939163028</v>
      </c>
      <c r="D79" s="60">
        <f>[1]CUADRO4!B46</f>
        <v>141326.5036906462</v>
      </c>
      <c r="E79" s="97">
        <f t="shared" si="61"/>
        <v>5.3950553669113797</v>
      </c>
      <c r="F79" s="92">
        <f t="shared" si="57"/>
        <v>75412.73541518554</v>
      </c>
      <c r="G79" s="97">
        <f t="shared" si="62"/>
        <v>4.4987804270131964</v>
      </c>
      <c r="H79" s="60">
        <f>[1]CUADRO4!D46</f>
        <v>0</v>
      </c>
      <c r="I79" s="97">
        <f t="shared" si="63"/>
        <v>0</v>
      </c>
      <c r="J79" s="60">
        <f>[1]CUADRO4!F46</f>
        <v>75412.73541518554</v>
      </c>
      <c r="K79" s="97">
        <f t="shared" si="64"/>
        <v>5.398601072545457</v>
      </c>
      <c r="L79" s="60">
        <f>[1]CUADRO4!H46</f>
        <v>0</v>
      </c>
      <c r="M79" s="97">
        <f t="shared" si="65"/>
        <v>0</v>
      </c>
      <c r="N79" s="60">
        <f>[1]CUADRO4!J46</f>
        <v>62749.558124945834</v>
      </c>
      <c r="O79" s="97">
        <f t="shared" si="66"/>
        <v>7.9286225551048233</v>
      </c>
      <c r="P79" s="60">
        <f>[1]CUADRO4!L46</f>
        <v>0</v>
      </c>
      <c r="Q79" s="97">
        <f t="shared" si="58"/>
        <v>0</v>
      </c>
      <c r="R79" s="60">
        <f>[1]CUADRO4!N46</f>
        <v>3164.2101505148785</v>
      </c>
      <c r="S79" s="97">
        <f t="shared" si="59"/>
        <v>2.0840137337938613</v>
      </c>
    </row>
    <row r="80" spans="1:19" x14ac:dyDescent="0.2">
      <c r="A80" s="46" t="s">
        <v>102</v>
      </c>
      <c r="B80" s="92">
        <f>'C03'!B80</f>
        <v>18310.907626557615</v>
      </c>
      <c r="C80" s="97">
        <f t="shared" si="60"/>
        <v>0.49191536230029104</v>
      </c>
      <c r="D80" s="60">
        <f>[1]CUADRO4!B47</f>
        <v>11410.329708270981</v>
      </c>
      <c r="E80" s="97">
        <f t="shared" si="61"/>
        <v>0.43558256182141769</v>
      </c>
      <c r="F80" s="92">
        <f t="shared" si="57"/>
        <v>10387.55535171325</v>
      </c>
      <c r="G80" s="97">
        <f t="shared" si="62"/>
        <v>0.6196742558604188</v>
      </c>
      <c r="H80" s="60">
        <f>[1]CUADRO4!D47</f>
        <v>0</v>
      </c>
      <c r="I80" s="97">
        <f t="shared" si="63"/>
        <v>0</v>
      </c>
      <c r="J80" s="60">
        <f>[1]CUADRO4!F47</f>
        <v>10387.55535171325</v>
      </c>
      <c r="K80" s="97">
        <f t="shared" si="64"/>
        <v>0.74361799972040554</v>
      </c>
      <c r="L80" s="60">
        <f>[1]CUADRO4!H47</f>
        <v>0</v>
      </c>
      <c r="M80" s="97">
        <f t="shared" si="65"/>
        <v>0</v>
      </c>
      <c r="N80" s="60">
        <f>[1]CUADRO4!J47</f>
        <v>1022.7743565577296</v>
      </c>
      <c r="O80" s="97">
        <f t="shared" si="66"/>
        <v>0.1292310587437055</v>
      </c>
      <c r="P80" s="60">
        <f>[1]CUADRO4!L47</f>
        <v>0</v>
      </c>
      <c r="Q80" s="97">
        <f t="shared" si="58"/>
        <v>0</v>
      </c>
      <c r="R80" s="60">
        <f>[1]CUADRO4!N47</f>
        <v>0</v>
      </c>
      <c r="S80" s="97">
        <f t="shared" si="59"/>
        <v>0</v>
      </c>
    </row>
    <row r="81" spans="1:19" x14ac:dyDescent="0.2">
      <c r="A81" s="46" t="s">
        <v>103</v>
      </c>
      <c r="B81" s="92">
        <f>'C03'!B81</f>
        <v>33113.366675154633</v>
      </c>
      <c r="C81" s="97">
        <f t="shared" si="60"/>
        <v>0.88957762756478631</v>
      </c>
      <c r="D81" s="60">
        <f>[1]CUADRO4!B48</f>
        <v>18871.371469321519</v>
      </c>
      <c r="E81" s="97">
        <f t="shared" si="61"/>
        <v>0.72040340111576584</v>
      </c>
      <c r="F81" s="92">
        <f t="shared" si="57"/>
        <v>18871.371469321519</v>
      </c>
      <c r="G81" s="97">
        <f t="shared" si="62"/>
        <v>1.1257800970840175</v>
      </c>
      <c r="H81" s="60">
        <f>[1]CUADRO4!D48</f>
        <v>261.67651966626704</v>
      </c>
      <c r="I81" s="97">
        <f t="shared" si="63"/>
        <v>0.15908889281372679</v>
      </c>
      <c r="J81" s="60">
        <f>[1]CUADRO4!F48</f>
        <v>18609.694949655252</v>
      </c>
      <c r="K81" s="97">
        <f t="shared" si="64"/>
        <v>1.3322195324414947</v>
      </c>
      <c r="L81" s="60">
        <f>[1]CUADRO4!H48</f>
        <v>0</v>
      </c>
      <c r="M81" s="97">
        <f t="shared" si="65"/>
        <v>0</v>
      </c>
      <c r="N81" s="60">
        <f>[1]CUADRO4!J48</f>
        <v>0</v>
      </c>
      <c r="O81" s="97">
        <f t="shared" si="66"/>
        <v>0</v>
      </c>
      <c r="P81" s="60">
        <f>[1]CUADRO4!L48</f>
        <v>0</v>
      </c>
      <c r="Q81" s="97">
        <f t="shared" si="58"/>
        <v>0</v>
      </c>
      <c r="R81" s="60">
        <f>[1]CUADRO4!N48</f>
        <v>0</v>
      </c>
      <c r="S81" s="97">
        <f t="shared" si="59"/>
        <v>0</v>
      </c>
    </row>
    <row r="82" spans="1:19" x14ac:dyDescent="0.2">
      <c r="A82" s="46" t="s">
        <v>104</v>
      </c>
      <c r="B82" s="92">
        <f>'C03'!B82</f>
        <v>7362.3501651302522</v>
      </c>
      <c r="C82" s="97">
        <f t="shared" si="60"/>
        <v>0.19778665387448699</v>
      </c>
      <c r="D82" s="60">
        <f>[1]CUADRO4!B49</f>
        <v>4952.7066055719151</v>
      </c>
      <c r="E82" s="97">
        <f t="shared" si="61"/>
        <v>0.18906663403784957</v>
      </c>
      <c r="F82" s="92">
        <f t="shared" si="57"/>
        <v>2169.1861194672556</v>
      </c>
      <c r="G82" s="97">
        <f t="shared" si="62"/>
        <v>0.12940376718973823</v>
      </c>
      <c r="H82" s="60">
        <f>[1]CUADRO4!D49</f>
        <v>0</v>
      </c>
      <c r="I82" s="97">
        <f t="shared" si="63"/>
        <v>0</v>
      </c>
      <c r="J82" s="60">
        <f>[1]CUADRO4!F49</f>
        <v>2169.1861194672556</v>
      </c>
      <c r="K82" s="97">
        <f t="shared" si="64"/>
        <v>0.1552863776474091</v>
      </c>
      <c r="L82" s="60">
        <f>[1]CUADRO4!H49</f>
        <v>0</v>
      </c>
      <c r="M82" s="97">
        <f t="shared" si="65"/>
        <v>0</v>
      </c>
      <c r="N82" s="60">
        <f>[1]CUADRO4!J49</f>
        <v>1427.3957430752878</v>
      </c>
      <c r="O82" s="97">
        <f t="shared" si="66"/>
        <v>0.1803563630053388</v>
      </c>
      <c r="P82" s="60">
        <f>[1]CUADRO4!L49</f>
        <v>0</v>
      </c>
      <c r="Q82" s="97">
        <f t="shared" si="58"/>
        <v>0</v>
      </c>
      <c r="R82" s="60">
        <f>[1]CUADRO4!N49</f>
        <v>1356.1247430293711</v>
      </c>
      <c r="S82" s="97">
        <f t="shared" si="59"/>
        <v>0.89317158304134925</v>
      </c>
    </row>
    <row r="83" spans="1:19" x14ac:dyDescent="0.2">
      <c r="A83" s="46" t="s">
        <v>105</v>
      </c>
      <c r="B83" s="92">
        <f>'C03'!B83</f>
        <v>26590.198084825668</v>
      </c>
      <c r="C83" s="97">
        <f t="shared" si="60"/>
        <v>0.71433525804927789</v>
      </c>
      <c r="D83" s="60">
        <f>[1]CUADRO4!B50</f>
        <v>14539.695303482878</v>
      </c>
      <c r="E83" s="97">
        <f t="shared" si="61"/>
        <v>0.55504423538288705</v>
      </c>
      <c r="F83" s="92">
        <f t="shared" si="57"/>
        <v>6613.062692185953</v>
      </c>
      <c r="G83" s="97">
        <f t="shared" si="62"/>
        <v>0.39450520974241948</v>
      </c>
      <c r="H83" s="60">
        <f>[1]CUADRO4!D50</f>
        <v>0</v>
      </c>
      <c r="I83" s="97">
        <f t="shared" si="63"/>
        <v>0</v>
      </c>
      <c r="J83" s="60">
        <f>[1]CUADRO4!F50</f>
        <v>6613.062692185953</v>
      </c>
      <c r="K83" s="97">
        <f t="shared" si="64"/>
        <v>0.47341191307133546</v>
      </c>
      <c r="L83" s="60">
        <f>[1]CUADRO4!H50</f>
        <v>0</v>
      </c>
      <c r="M83" s="97">
        <f t="shared" si="65"/>
        <v>0</v>
      </c>
      <c r="N83" s="60">
        <f>[1]CUADRO4!J50</f>
        <v>6570.5078682675539</v>
      </c>
      <c r="O83" s="97">
        <f t="shared" si="66"/>
        <v>0.83020627458617358</v>
      </c>
      <c r="P83" s="60">
        <f>[1]CUADRO4!L50</f>
        <v>0</v>
      </c>
      <c r="Q83" s="97">
        <f t="shared" si="58"/>
        <v>0</v>
      </c>
      <c r="R83" s="60">
        <f>[1]CUADRO4!N50</f>
        <v>1356.1247430293711</v>
      </c>
      <c r="S83" s="97">
        <f t="shared" si="59"/>
        <v>0.89317158304134925</v>
      </c>
    </row>
    <row r="84" spans="1:19" x14ac:dyDescent="0.2">
      <c r="A84" s="46" t="s">
        <v>106</v>
      </c>
      <c r="B84" s="92">
        <f>'C03'!B84</f>
        <v>84450.415777875416</v>
      </c>
      <c r="C84" s="97">
        <f t="shared" si="60"/>
        <v>2.2687273466188977</v>
      </c>
      <c r="D84" s="60">
        <f>[1]CUADRO4!B51</f>
        <v>59387.93515919194</v>
      </c>
      <c r="E84" s="97">
        <f t="shared" si="61"/>
        <v>2.2670991635915598</v>
      </c>
      <c r="F84" s="92">
        <f t="shared" si="57"/>
        <v>47870.970439358403</v>
      </c>
      <c r="G84" s="97">
        <f t="shared" si="62"/>
        <v>2.855764131204642</v>
      </c>
      <c r="H84" s="60">
        <f>[1]CUADRO4!D51</f>
        <v>261.67651966626704</v>
      </c>
      <c r="I84" s="97">
        <f t="shared" si="63"/>
        <v>0.15908889281372679</v>
      </c>
      <c r="J84" s="60">
        <f>[1]CUADRO4!F51</f>
        <v>47609.293919692136</v>
      </c>
      <c r="K84" s="97">
        <f t="shared" si="64"/>
        <v>3.4082251996686774</v>
      </c>
      <c r="L84" s="60">
        <f>[1]CUADRO4!H51</f>
        <v>0</v>
      </c>
      <c r="M84" s="97">
        <f t="shared" si="65"/>
        <v>0</v>
      </c>
      <c r="N84" s="60">
        <f>[1]CUADRO4!J51</f>
        <v>9265.6382947690126</v>
      </c>
      <c r="O84" s="97">
        <f t="shared" si="66"/>
        <v>1.1707452764060722</v>
      </c>
      <c r="P84" s="60">
        <f>[1]CUADRO4!L51</f>
        <v>0</v>
      </c>
      <c r="Q84" s="97">
        <f t="shared" si="58"/>
        <v>0</v>
      </c>
      <c r="R84" s="60">
        <f>[1]CUADRO4!N51</f>
        <v>2251.3264250645079</v>
      </c>
      <c r="S84" s="97">
        <f t="shared" si="59"/>
        <v>1.4827697801057949</v>
      </c>
    </row>
    <row r="85" spans="1:19" x14ac:dyDescent="0.2">
      <c r="A85" s="46" t="s">
        <v>107</v>
      </c>
      <c r="B85" s="92">
        <f>'C03'!B85</f>
        <v>94850.248033861673</v>
      </c>
      <c r="C85" s="97">
        <f t="shared" si="60"/>
        <v>2.5481147672973723</v>
      </c>
      <c r="D85" s="60">
        <f>[1]CUADRO4!B52</f>
        <v>66877.567043358576</v>
      </c>
      <c r="E85" s="97">
        <f t="shared" si="61"/>
        <v>2.5530114138607085</v>
      </c>
      <c r="F85" s="92">
        <f t="shared" si="57"/>
        <v>66877.567043358576</v>
      </c>
      <c r="G85" s="97">
        <f t="shared" si="62"/>
        <v>3.9896111441190341</v>
      </c>
      <c r="H85" s="60">
        <f>[1]CUADRO4!D52</f>
        <v>66877.567043358576</v>
      </c>
      <c r="I85" s="97">
        <f t="shared" si="63"/>
        <v>40.658894839219485</v>
      </c>
      <c r="J85" s="60">
        <f>[1]CUADRO4!F52</f>
        <v>0</v>
      </c>
      <c r="K85" s="97">
        <f t="shared" si="64"/>
        <v>0</v>
      </c>
      <c r="L85" s="60">
        <f>[1]CUADRO4!H52</f>
        <v>0</v>
      </c>
      <c r="M85" s="97">
        <f t="shared" si="65"/>
        <v>0</v>
      </c>
      <c r="N85" s="60">
        <f>[1]CUADRO4!J52</f>
        <v>0</v>
      </c>
      <c r="O85" s="97">
        <f t="shared" si="66"/>
        <v>0</v>
      </c>
      <c r="P85" s="60">
        <f>[1]CUADRO4!L52</f>
        <v>0</v>
      </c>
      <c r="Q85" s="97">
        <f t="shared" si="58"/>
        <v>0</v>
      </c>
      <c r="R85" s="60">
        <f>[1]CUADRO4!N52</f>
        <v>0</v>
      </c>
      <c r="S85" s="97">
        <f t="shared" si="59"/>
        <v>0</v>
      </c>
    </row>
    <row r="86" spans="1:19" x14ac:dyDescent="0.2">
      <c r="A86" s="46" t="s">
        <v>108</v>
      </c>
      <c r="B86" s="92">
        <f>'C03'!B86</f>
        <v>123009.96649988934</v>
      </c>
      <c r="C86" s="97">
        <f t="shared" si="60"/>
        <v>3.3046145757175385</v>
      </c>
      <c r="D86" s="60">
        <f>[1]CUADRO4!B53</f>
        <v>87975.188042653215</v>
      </c>
      <c r="E86" s="97">
        <f t="shared" si="61"/>
        <v>3.3584005689653798</v>
      </c>
      <c r="F86" s="92">
        <f t="shared" si="57"/>
        <v>86407.157208499222</v>
      </c>
      <c r="G86" s="97">
        <f t="shared" si="62"/>
        <v>5.1546575716065623</v>
      </c>
      <c r="H86" s="60">
        <f>[1]CUADRO4!D53</f>
        <v>67594.236997014741</v>
      </c>
      <c r="I86" s="97">
        <f t="shared" si="63"/>
        <v>41.094601602613594</v>
      </c>
      <c r="J86" s="60">
        <f>[1]CUADRO4!F53</f>
        <v>18812.920211484481</v>
      </c>
      <c r="K86" s="97">
        <f t="shared" si="64"/>
        <v>1.3467678989798431</v>
      </c>
      <c r="L86" s="60">
        <f>[1]CUADRO4!H53</f>
        <v>0</v>
      </c>
      <c r="M86" s="97">
        <f t="shared" si="65"/>
        <v>0</v>
      </c>
      <c r="N86" s="60">
        <f>[1]CUADRO4!J53</f>
        <v>1568.0308341538835</v>
      </c>
      <c r="O86" s="97">
        <f t="shared" si="66"/>
        <v>0.19812609060955111</v>
      </c>
      <c r="P86" s="60">
        <f>[1]CUADRO4!L53</f>
        <v>0</v>
      </c>
      <c r="Q86" s="97">
        <f t="shared" si="58"/>
        <v>0</v>
      </c>
      <c r="R86" s="60">
        <f>[1]CUADRO4!N53</f>
        <v>0</v>
      </c>
      <c r="S86" s="97">
        <f t="shared" si="59"/>
        <v>0</v>
      </c>
    </row>
    <row r="87" spans="1:19" x14ac:dyDescent="0.2">
      <c r="A87" s="46" t="s">
        <v>109</v>
      </c>
      <c r="B87" s="92">
        <f>'C03'!B87</f>
        <v>91375.751233947376</v>
      </c>
      <c r="C87" s="97">
        <f t="shared" si="60"/>
        <v>2.4547737714822806</v>
      </c>
      <c r="D87" s="60">
        <f>[1]CUADRO4!B54</f>
        <v>58789.604546430106</v>
      </c>
      <c r="E87" s="97">
        <f t="shared" si="61"/>
        <v>2.2442582477033834</v>
      </c>
      <c r="F87" s="92">
        <f t="shared" si="57"/>
        <v>49075.450750818476</v>
      </c>
      <c r="G87" s="97">
        <f t="shared" si="62"/>
        <v>2.9276179423691184</v>
      </c>
      <c r="H87" s="60">
        <f>[1]CUADRO4!D54</f>
        <v>20587.529856357709</v>
      </c>
      <c r="I87" s="97">
        <f t="shared" si="63"/>
        <v>12.516397477292292</v>
      </c>
      <c r="J87" s="60">
        <f>[1]CUADRO4!F54</f>
        <v>28487.920894460764</v>
      </c>
      <c r="K87" s="97">
        <f t="shared" si="64"/>
        <v>2.0393759681134309</v>
      </c>
      <c r="L87" s="60">
        <f>[1]CUADRO4!H54</f>
        <v>0</v>
      </c>
      <c r="M87" s="97">
        <f t="shared" si="65"/>
        <v>0</v>
      </c>
      <c r="N87" s="60">
        <f>[1]CUADRO4!J54</f>
        <v>7382.7153487936021</v>
      </c>
      <c r="O87" s="97">
        <f t="shared" si="66"/>
        <v>0.93283148410081429</v>
      </c>
      <c r="P87" s="60">
        <f>[1]CUADRO4!L54</f>
        <v>0</v>
      </c>
      <c r="Q87" s="97">
        <f t="shared" ref="Q87:Q93" si="67">IF(ISNUMBER(P87/P$68*100),P87/P$68*100,0)</f>
        <v>0</v>
      </c>
      <c r="R87" s="60">
        <f>[1]CUADRO4!N54</f>
        <v>2331.4384468180415</v>
      </c>
      <c r="S87" s="97">
        <f t="shared" si="59"/>
        <v>1.5355332015078751</v>
      </c>
    </row>
    <row r="88" spans="1:19" x14ac:dyDescent="0.2">
      <c r="A88" s="46" t="s">
        <v>110</v>
      </c>
      <c r="B88" s="92">
        <f>'C03'!B88</f>
        <v>18795.51973531206</v>
      </c>
      <c r="C88" s="97">
        <f t="shared" si="60"/>
        <v>0.50493427681369829</v>
      </c>
      <c r="D88" s="60">
        <f>[1]CUADRO4!B55</f>
        <v>12932.806873982883</v>
      </c>
      <c r="E88" s="97">
        <f t="shared" si="61"/>
        <v>0.49370222366385286</v>
      </c>
      <c r="F88" s="92">
        <f t="shared" si="57"/>
        <v>4976.2355362336366</v>
      </c>
      <c r="G88" s="97">
        <f t="shared" si="62"/>
        <v>0.29685955438910427</v>
      </c>
      <c r="H88" s="60">
        <f>[1]CUADRO4!D55</f>
        <v>0</v>
      </c>
      <c r="I88" s="97">
        <f t="shared" si="63"/>
        <v>0</v>
      </c>
      <c r="J88" s="60">
        <f>[1]CUADRO4!F55</f>
        <v>4976.2355362336366</v>
      </c>
      <c r="K88" s="97">
        <f t="shared" si="64"/>
        <v>0.35623572537510817</v>
      </c>
      <c r="L88" s="60">
        <f>[1]CUADRO4!H55</f>
        <v>0</v>
      </c>
      <c r="M88" s="97">
        <f t="shared" si="65"/>
        <v>0</v>
      </c>
      <c r="N88" s="60">
        <f>[1]CUADRO4!J55</f>
        <v>6068.6554004391819</v>
      </c>
      <c r="O88" s="97">
        <f t="shared" si="66"/>
        <v>0.76679548868332892</v>
      </c>
      <c r="P88" s="60">
        <f>[1]CUADRO4!L55</f>
        <v>0</v>
      </c>
      <c r="Q88" s="97">
        <f t="shared" si="67"/>
        <v>0</v>
      </c>
      <c r="R88" s="60">
        <f>[1]CUADRO4!N55</f>
        <v>1887.9159373100645</v>
      </c>
      <c r="S88" s="97">
        <f t="shared" si="59"/>
        <v>1.2434201757940364</v>
      </c>
    </row>
    <row r="89" spans="1:19" x14ac:dyDescent="0.2">
      <c r="A89" s="46" t="s">
        <v>111</v>
      </c>
      <c r="B89" s="92">
        <f>'C03'!B89</f>
        <v>180041.0573314924</v>
      </c>
      <c r="C89" s="97">
        <f t="shared" si="60"/>
        <v>4.8367324958647311</v>
      </c>
      <c r="D89" s="60">
        <f>[1]CUADRO4!B56</f>
        <v>123957.57875263532</v>
      </c>
      <c r="E89" s="97">
        <f t="shared" si="61"/>
        <v>4.7320069700628098</v>
      </c>
      <c r="F89" s="92">
        <f t="shared" si="57"/>
        <v>35297.226573388631</v>
      </c>
      <c r="G89" s="97">
        <f t="shared" si="62"/>
        <v>2.1056718226963436</v>
      </c>
      <c r="H89" s="60">
        <f>[1]CUADRO4!D56</f>
        <v>0</v>
      </c>
      <c r="I89" s="97">
        <f t="shared" si="63"/>
        <v>0</v>
      </c>
      <c r="J89" s="60">
        <f>[1]CUADRO4!F56</f>
        <v>33930.635391567383</v>
      </c>
      <c r="K89" s="97">
        <f t="shared" si="64"/>
        <v>2.4290057058476462</v>
      </c>
      <c r="L89" s="60">
        <f>[1]CUADRO4!H56</f>
        <v>1366.5911818212489</v>
      </c>
      <c r="M89" s="97">
        <f t="shared" si="65"/>
        <v>1.1892255485513492</v>
      </c>
      <c r="N89" s="60">
        <f>[1]CUADRO4!J56</f>
        <v>77565.205494850947</v>
      </c>
      <c r="O89" s="97">
        <f t="shared" si="66"/>
        <v>9.8006305726212108</v>
      </c>
      <c r="P89" s="60">
        <f>[1]CUADRO4!L56</f>
        <v>0</v>
      </c>
      <c r="Q89" s="97">
        <f t="shared" si="67"/>
        <v>0</v>
      </c>
      <c r="R89" s="60">
        <f>[1]CUADRO4!N56</f>
        <v>11095.146684395564</v>
      </c>
      <c r="S89" s="97">
        <f t="shared" si="59"/>
        <v>7.3074912755005563</v>
      </c>
    </row>
    <row r="90" spans="1:19" x14ac:dyDescent="0.2">
      <c r="A90" s="46" t="s">
        <v>112</v>
      </c>
      <c r="B90" s="92">
        <f>'C03'!B90</f>
        <v>140475.3126370766</v>
      </c>
      <c r="C90" s="97">
        <f t="shared" si="60"/>
        <v>3.7738142597525135</v>
      </c>
      <c r="D90" s="60">
        <f>[1]CUADRO4!B57</f>
        <v>128863.54798653546</v>
      </c>
      <c r="E90" s="97">
        <f t="shared" si="61"/>
        <v>4.9192894326870285</v>
      </c>
      <c r="F90" s="92">
        <f t="shared" si="57"/>
        <v>127879.6747529681</v>
      </c>
      <c r="G90" s="97">
        <f t="shared" si="62"/>
        <v>7.6287191364181748</v>
      </c>
      <c r="H90" s="60">
        <f>[1]CUADRO4!D57</f>
        <v>0</v>
      </c>
      <c r="I90" s="97">
        <f t="shared" si="63"/>
        <v>0</v>
      </c>
      <c r="J90" s="60">
        <f>[1]CUADRO4!F57</f>
        <v>14331.884597627655</v>
      </c>
      <c r="K90" s="97">
        <f t="shared" si="64"/>
        <v>1.0259822447014737</v>
      </c>
      <c r="L90" s="60">
        <f>[1]CUADRO4!H57</f>
        <v>113547.79015534045</v>
      </c>
      <c r="M90" s="97">
        <f t="shared" si="65"/>
        <v>98.810774451448751</v>
      </c>
      <c r="N90" s="60">
        <f>[1]CUADRO4!J57</f>
        <v>562.25416232295311</v>
      </c>
      <c r="O90" s="97">
        <f t="shared" si="66"/>
        <v>7.1042747810571655E-2</v>
      </c>
      <c r="P90" s="60">
        <f>[1]CUADRO4!L57</f>
        <v>0</v>
      </c>
      <c r="Q90" s="97">
        <f t="shared" si="67"/>
        <v>0</v>
      </c>
      <c r="R90" s="60">
        <f>[1]CUADRO4!N57</f>
        <v>421.61907124435737</v>
      </c>
      <c r="S90" s="97">
        <f t="shared" si="59"/>
        <v>0.27768697182128627</v>
      </c>
    </row>
    <row r="91" spans="1:19" x14ac:dyDescent="0.2">
      <c r="A91" s="46" t="s">
        <v>113</v>
      </c>
      <c r="B91" s="92">
        <f>'C03'!B91</f>
        <v>3797.4538209547718</v>
      </c>
      <c r="C91" s="97">
        <f t="shared" si="60"/>
        <v>0.10201710970592522</v>
      </c>
      <c r="D91" s="60">
        <f>[1]CUADRO4!B58</f>
        <v>3012.4242619559709</v>
      </c>
      <c r="E91" s="97">
        <f t="shared" si="61"/>
        <v>0.11499750759740386</v>
      </c>
      <c r="F91" s="92">
        <f t="shared" si="57"/>
        <v>3012.4242619559709</v>
      </c>
      <c r="G91" s="97">
        <f t="shared" si="62"/>
        <v>0.17970751535447207</v>
      </c>
      <c r="H91" s="60">
        <f>[1]CUADRO4!D58</f>
        <v>0</v>
      </c>
      <c r="I91" s="97">
        <f t="shared" si="63"/>
        <v>0</v>
      </c>
      <c r="J91" s="60">
        <f>[1]CUADRO4!F58</f>
        <v>3012.4242619559709</v>
      </c>
      <c r="K91" s="97">
        <f t="shared" si="64"/>
        <v>0.21565159733328912</v>
      </c>
      <c r="L91" s="60">
        <f>[1]CUADRO4!H58</f>
        <v>0</v>
      </c>
      <c r="M91" s="97">
        <f t="shared" si="65"/>
        <v>0</v>
      </c>
      <c r="N91" s="60">
        <f>[1]CUADRO4!J58</f>
        <v>0</v>
      </c>
      <c r="O91" s="97">
        <f t="shared" si="66"/>
        <v>0</v>
      </c>
      <c r="P91" s="60">
        <f>[1]CUADRO4!L58</f>
        <v>0</v>
      </c>
      <c r="Q91" s="97">
        <f t="shared" si="67"/>
        <v>0</v>
      </c>
      <c r="R91" s="60">
        <f>[1]CUADRO4!N58</f>
        <v>0</v>
      </c>
      <c r="S91" s="97">
        <f t="shared" si="59"/>
        <v>0</v>
      </c>
    </row>
    <row r="92" spans="1:19" x14ac:dyDescent="0.2">
      <c r="A92" s="95" t="s">
        <v>126</v>
      </c>
      <c r="B92" s="92">
        <f>'C03'!B92</f>
        <v>0</v>
      </c>
      <c r="C92" s="97">
        <f t="shared" si="60"/>
        <v>0</v>
      </c>
      <c r="D92" s="60">
        <f>[1]CUADRO4!B59</f>
        <v>0</v>
      </c>
      <c r="E92" s="97">
        <f t="shared" si="61"/>
        <v>0</v>
      </c>
      <c r="F92" s="92">
        <f t="shared" si="57"/>
        <v>0</v>
      </c>
      <c r="G92" s="97">
        <f t="shared" si="62"/>
        <v>0</v>
      </c>
      <c r="H92" s="60">
        <f>[1]CUADRO4!D59</f>
        <v>0</v>
      </c>
      <c r="I92" s="97">
        <f t="shared" si="63"/>
        <v>0</v>
      </c>
      <c r="J92" s="60">
        <f>[1]CUADRO4!F59</f>
        <v>0</v>
      </c>
      <c r="K92" s="97">
        <f t="shared" si="64"/>
        <v>0</v>
      </c>
      <c r="L92" s="60">
        <f>[1]CUADRO4!H59</f>
        <v>0</v>
      </c>
      <c r="M92" s="97">
        <f t="shared" si="65"/>
        <v>0</v>
      </c>
      <c r="N92" s="60">
        <f>[1]CUADRO4!J59</f>
        <v>0</v>
      </c>
      <c r="O92" s="97">
        <f t="shared" si="66"/>
        <v>0</v>
      </c>
      <c r="P92" s="60">
        <f>[1]CUADRO4!L59</f>
        <v>0</v>
      </c>
      <c r="Q92" s="97">
        <f t="shared" si="67"/>
        <v>0</v>
      </c>
      <c r="R92" s="60">
        <f>[1]CUADRO4!N59</f>
        <v>0</v>
      </c>
      <c r="S92" s="97">
        <f t="shared" si="59"/>
        <v>0</v>
      </c>
    </row>
    <row r="93" spans="1:19" x14ac:dyDescent="0.2">
      <c r="A93" s="46" t="s">
        <v>115</v>
      </c>
      <c r="B93" s="92">
        <f>'C03'!B93</f>
        <v>93318.735530916209</v>
      </c>
      <c r="C93" s="97">
        <f t="shared" si="60"/>
        <v>2.5069712836908482</v>
      </c>
      <c r="D93" s="60">
        <f>[1]CUADRO4!B61</f>
        <v>48989.79214685224</v>
      </c>
      <c r="E93" s="97">
        <f t="shared" si="61"/>
        <v>1.8701562279095794</v>
      </c>
      <c r="F93" s="92">
        <f t="shared" si="57"/>
        <v>34536.094599464515</v>
      </c>
      <c r="G93" s="97">
        <f t="shared" si="62"/>
        <v>2.0602661547039025</v>
      </c>
      <c r="H93" s="60">
        <f>[1]CUADRO4!D61</f>
        <v>2562.7733732725292</v>
      </c>
      <c r="I93" s="97">
        <f t="shared" si="63"/>
        <v>1.5580640517781412</v>
      </c>
      <c r="J93" s="60">
        <f>[1]CUADRO4!F61</f>
        <v>31973.321226191987</v>
      </c>
      <c r="K93" s="97">
        <f t="shared" si="64"/>
        <v>2.2888866888894541</v>
      </c>
      <c r="L93" s="60">
        <f>[1]CUADRO4!H61</f>
        <v>0</v>
      </c>
      <c r="M93" s="97">
        <f t="shared" si="65"/>
        <v>0</v>
      </c>
      <c r="N93" s="60">
        <f>[1]CUADRO4!J61</f>
        <v>12764.62528464619</v>
      </c>
      <c r="O93" s="97">
        <f t="shared" si="66"/>
        <v>1.6128543206278472</v>
      </c>
      <c r="P93" s="60">
        <f>[1]CUADRO4!L61</f>
        <v>0</v>
      </c>
      <c r="Q93" s="97">
        <f t="shared" si="67"/>
        <v>0</v>
      </c>
      <c r="R93" s="60">
        <f>[1]CUADRO4!N61</f>
        <v>1689.0722627415548</v>
      </c>
      <c r="S93" s="97">
        <f t="shared" si="59"/>
        <v>1.112457651509301</v>
      </c>
    </row>
    <row r="94" spans="1:19" x14ac:dyDescent="0.2">
      <c r="A94" s="46"/>
      <c r="B94" s="92"/>
      <c r="C94" s="97"/>
      <c r="D94" s="92"/>
      <c r="E94" s="97"/>
      <c r="F94" s="92"/>
      <c r="G94" s="97"/>
      <c r="H94" s="92"/>
      <c r="I94" s="97"/>
      <c r="J94" s="92"/>
      <c r="K94" s="97"/>
      <c r="L94" s="92"/>
      <c r="M94" s="97"/>
      <c r="N94" s="92"/>
      <c r="O94" s="97"/>
      <c r="P94" s="92"/>
      <c r="Q94" s="97"/>
      <c r="R94" s="92"/>
      <c r="S94" s="97"/>
    </row>
    <row r="95" spans="1:19" x14ac:dyDescent="0.2">
      <c r="A95" s="45" t="s">
        <v>16</v>
      </c>
      <c r="B95" s="91"/>
      <c r="C95" s="59"/>
      <c r="D95" s="91"/>
      <c r="E95" s="96"/>
      <c r="F95" s="91"/>
      <c r="G95" s="96"/>
      <c r="H95" s="91"/>
      <c r="I95" s="96"/>
      <c r="J95" s="91"/>
      <c r="K95" s="96"/>
      <c r="L95" s="91"/>
      <c r="M95" s="96"/>
      <c r="N95" s="91"/>
      <c r="O95" s="96"/>
      <c r="P95" s="91"/>
      <c r="Q95" s="96"/>
      <c r="R95" s="91"/>
      <c r="S95" s="96"/>
    </row>
    <row r="96" spans="1:19" x14ac:dyDescent="0.2">
      <c r="A96" s="46" t="s">
        <v>116</v>
      </c>
      <c r="B96" s="60">
        <f>'C03'!B96</f>
        <v>86507.062340701887</v>
      </c>
      <c r="C96" s="97">
        <f t="shared" ref="C96:C107" si="68">IF(ISNUMBER(B96/B$68*100),B96/B$68*100,0)</f>
        <v>2.3239783510862622</v>
      </c>
      <c r="D96" s="60">
        <f>[1]CUADRO4!B62</f>
        <v>56661.226458966528</v>
      </c>
      <c r="E96" s="97">
        <f t="shared" ref="E96:E107" si="69">IF(ISNUMBER(D96/D$68*100),D96/D$68*100,0)</f>
        <v>2.1630086779218951</v>
      </c>
      <c r="F96" s="60">
        <f t="shared" si="57"/>
        <v>31313.025643803958</v>
      </c>
      <c r="G96" s="97">
        <f t="shared" ref="G96:G107" si="70">IF(ISNUMBER(F96/F$68*100),F96/F$68*100,0)</f>
        <v>1.8679925360264953</v>
      </c>
      <c r="H96" s="60">
        <f>[1]CUADRO4!D62</f>
        <v>8780.0509905860872</v>
      </c>
      <c r="I96" s="97">
        <f t="shared" ref="I96" si="71">IF(ISNUMBER(H96/H$68*100),H96/H$68*100,0)</f>
        <v>5.3379210053765851</v>
      </c>
      <c r="J96" s="60">
        <f>[1]CUADRO4!F62</f>
        <v>22532.974653217872</v>
      </c>
      <c r="K96" s="97">
        <f t="shared" ref="K96" si="72">IF(ISNUMBER(J96/J$68*100),J96/J$68*100,0)</f>
        <v>1.6130768955770587</v>
      </c>
      <c r="L96" s="60">
        <f>[1]CUADRO4!H62</f>
        <v>0</v>
      </c>
      <c r="M96" s="97">
        <f t="shared" ref="M96" si="73">IF(ISNUMBER(L96/L$68*100),L96/L$68*100,0)</f>
        <v>0</v>
      </c>
      <c r="N96" s="60">
        <f>[1]CUADRO4!J62</f>
        <v>25086.524295496296</v>
      </c>
      <c r="O96" s="97">
        <f t="shared" ref="O96" si="74">IF(ISNUMBER(N96/N$68*100),N96/N$68*100,0)</f>
        <v>3.1697686533888847</v>
      </c>
      <c r="P96" s="60">
        <f>[1]CUADRO4!L62</f>
        <v>0</v>
      </c>
      <c r="Q96" s="97">
        <f t="shared" ref="Q96:Q107" si="75">IF(ISNUMBER(P96/P$68*100),P96/P$68*100,0)</f>
        <v>0</v>
      </c>
      <c r="R96" s="60">
        <f>[1]CUADRO4!N62</f>
        <v>261.67651966626704</v>
      </c>
      <c r="S96" s="97">
        <f t="shared" ref="S96:S107" si="76">IF(ISNUMBER(R96/R$68*100),R96/R$68*100,0)</f>
        <v>0.17234552537768166</v>
      </c>
    </row>
    <row r="97" spans="1:19" x14ac:dyDescent="0.2">
      <c r="A97" s="46" t="s">
        <v>117</v>
      </c>
      <c r="B97" s="60">
        <f>'C03'!B97</f>
        <v>169706.54626086765</v>
      </c>
      <c r="C97" s="97">
        <f t="shared" si="68"/>
        <v>4.5590999032493063</v>
      </c>
      <c r="D97" s="60">
        <f>[1]CUADRO4!B63</f>
        <v>105638.86250337862</v>
      </c>
      <c r="E97" s="97">
        <f t="shared" si="69"/>
        <v>4.0327008538384099</v>
      </c>
      <c r="F97" s="60">
        <f t="shared" si="57"/>
        <v>93972.984654616885</v>
      </c>
      <c r="G97" s="97">
        <f t="shared" si="70"/>
        <v>5.6060003884578862</v>
      </c>
      <c r="H97" s="60">
        <f>[1]CUADRO4!D63</f>
        <v>54097.438588919074</v>
      </c>
      <c r="I97" s="97">
        <f t="shared" ref="I97:I107" si="77">IF(ISNUMBER(H97/H$68*100),H97/H$68*100,0)</f>
        <v>32.889086189872465</v>
      </c>
      <c r="J97" s="60">
        <f>[1]CUADRO4!F63</f>
        <v>39875.546065697818</v>
      </c>
      <c r="K97" s="97">
        <f t="shared" ref="K97:K107" si="78">IF(ISNUMBER(J97/J$68*100),J97/J$68*100,0)</f>
        <v>2.8545863583044571</v>
      </c>
      <c r="L97" s="60">
        <f>[1]CUADRO4!H63</f>
        <v>0</v>
      </c>
      <c r="M97" s="97">
        <f t="shared" ref="M97:M107" si="79">IF(ISNUMBER(L97/L$68*100),L97/L$68*100,0)</f>
        <v>0</v>
      </c>
      <c r="N97" s="60">
        <f>[1]CUADRO4!J63</f>
        <v>10571.429625398681</v>
      </c>
      <c r="O97" s="97">
        <f t="shared" ref="O97:O107" si="80">IF(ISNUMBER(N97/N$68*100),N97/N$68*100,0)</f>
        <v>1.3357365035263613</v>
      </c>
      <c r="P97" s="60">
        <f>[1]CUADRO4!L63</f>
        <v>0</v>
      </c>
      <c r="Q97" s="97">
        <f t="shared" si="75"/>
        <v>0</v>
      </c>
      <c r="R97" s="60">
        <f>[1]CUADRO4!N63</f>
        <v>1094.4482233631038</v>
      </c>
      <c r="S97" s="97">
        <f t="shared" si="76"/>
        <v>0.72082605766366747</v>
      </c>
    </row>
    <row r="98" spans="1:19" x14ac:dyDescent="0.2">
      <c r="A98" s="46" t="s">
        <v>118</v>
      </c>
      <c r="B98" s="60">
        <f>'C03'!B98</f>
        <v>188112.1046643242</v>
      </c>
      <c r="C98" s="97">
        <f t="shared" si="68"/>
        <v>5.0535580216029743</v>
      </c>
      <c r="D98" s="60">
        <f>[1]CUADRO4!B64</f>
        <v>128717.16236250947</v>
      </c>
      <c r="E98" s="97">
        <f t="shared" si="69"/>
        <v>4.9137012484051281</v>
      </c>
      <c r="F98" s="60">
        <f t="shared" si="57"/>
        <v>107505.3512322498</v>
      </c>
      <c r="G98" s="97">
        <f t="shared" si="70"/>
        <v>6.4132797631610021</v>
      </c>
      <c r="H98" s="60">
        <f>[1]CUADRO4!D64</f>
        <v>42778.143488859074</v>
      </c>
      <c r="I98" s="97">
        <f t="shared" si="77"/>
        <v>26.007405987166347</v>
      </c>
      <c r="J98" s="60">
        <f>[1]CUADRO4!F64</f>
        <v>64727.207743390725</v>
      </c>
      <c r="K98" s="97">
        <f t="shared" si="78"/>
        <v>4.6336520114608826</v>
      </c>
      <c r="L98" s="60">
        <f>[1]CUADRO4!H64</f>
        <v>0</v>
      </c>
      <c r="M98" s="97">
        <f t="shared" si="79"/>
        <v>0</v>
      </c>
      <c r="N98" s="60">
        <f>[1]CUADRO4!J64</f>
        <v>13858.588188828304</v>
      </c>
      <c r="O98" s="97">
        <f t="shared" si="80"/>
        <v>1.7510802972837389</v>
      </c>
      <c r="P98" s="60">
        <f>[1]CUADRO4!L64</f>
        <v>0</v>
      </c>
      <c r="Q98" s="97">
        <f t="shared" si="75"/>
        <v>0</v>
      </c>
      <c r="R98" s="60">
        <f>[1]CUADRO4!N64</f>
        <v>7353.222941431206</v>
      </c>
      <c r="S98" s="97">
        <f t="shared" si="76"/>
        <v>4.8429835152058969</v>
      </c>
    </row>
    <row r="99" spans="1:19" x14ac:dyDescent="0.2">
      <c r="A99" s="46" t="s">
        <v>119</v>
      </c>
      <c r="B99" s="60">
        <f>'C03'!B99</f>
        <v>110985.07917947514</v>
      </c>
      <c r="C99" s="97">
        <f t="shared" si="68"/>
        <v>2.9815706871523173</v>
      </c>
      <c r="D99" s="60">
        <f>[1]CUADRO4!B65</f>
        <v>79539.405495074578</v>
      </c>
      <c r="E99" s="97">
        <f t="shared" si="69"/>
        <v>3.0363695788898521</v>
      </c>
      <c r="F99" s="60">
        <f t="shared" si="57"/>
        <v>74798.604980627206</v>
      </c>
      <c r="G99" s="97">
        <f t="shared" si="70"/>
        <v>4.4621442015346577</v>
      </c>
      <c r="H99" s="60">
        <f>[1]CUADRO4!D65</f>
        <v>13395.593316346047</v>
      </c>
      <c r="I99" s="97">
        <f t="shared" si="77"/>
        <v>8.143986751269729</v>
      </c>
      <c r="J99" s="60">
        <f>[1]CUADRO4!F65</f>
        <v>61403.011664281163</v>
      </c>
      <c r="K99" s="97">
        <f t="shared" si="78"/>
        <v>4.3956814827533597</v>
      </c>
      <c r="L99" s="60">
        <f>[1]CUADRO4!H65</f>
        <v>0</v>
      </c>
      <c r="M99" s="97">
        <f t="shared" si="79"/>
        <v>0</v>
      </c>
      <c r="N99" s="60">
        <f>[1]CUADRO4!J65</f>
        <v>4178.5463521244492</v>
      </c>
      <c r="O99" s="97">
        <f t="shared" si="80"/>
        <v>0.52797370762415219</v>
      </c>
      <c r="P99" s="60">
        <f>[1]CUADRO4!L65</f>
        <v>0</v>
      </c>
      <c r="Q99" s="97">
        <f t="shared" si="75"/>
        <v>0</v>
      </c>
      <c r="R99" s="60">
        <f>[1]CUADRO4!N65</f>
        <v>562.25416232295311</v>
      </c>
      <c r="S99" s="97">
        <f t="shared" si="76"/>
        <v>0.37031212859649393</v>
      </c>
    </row>
    <row r="100" spans="1:19" x14ac:dyDescent="0.2">
      <c r="A100" s="46" t="s">
        <v>120</v>
      </c>
      <c r="B100" s="60">
        <f>'C03'!B100</f>
        <v>880167.53557397227</v>
      </c>
      <c r="C100" s="97">
        <f t="shared" si="68"/>
        <v>23.645356143835304</v>
      </c>
      <c r="D100" s="60">
        <f>[1]CUADRO4!B66</f>
        <v>609028.13498434075</v>
      </c>
      <c r="E100" s="97">
        <f t="shared" si="69"/>
        <v>23.249287447452541</v>
      </c>
      <c r="F100" s="60">
        <f t="shared" si="57"/>
        <v>281980.1050462494</v>
      </c>
      <c r="G100" s="97">
        <f t="shared" si="70"/>
        <v>16.821649160517602</v>
      </c>
      <c r="H100" s="60">
        <f>[1]CUADRO4!D66</f>
        <v>11414.663057824937</v>
      </c>
      <c r="I100" s="97">
        <f t="shared" si="77"/>
        <v>6.9396601193989884</v>
      </c>
      <c r="J100" s="60">
        <f>[1]CUADRO4!F66</f>
        <v>236069.38876284959</v>
      </c>
      <c r="K100" s="97">
        <f t="shared" si="78"/>
        <v>16.899591937009102</v>
      </c>
      <c r="L100" s="60">
        <f>[1]CUADRO4!H66</f>
        <v>34496.053225574869</v>
      </c>
      <c r="M100" s="97">
        <f t="shared" si="79"/>
        <v>30.018917409791047</v>
      </c>
      <c r="N100" s="60">
        <f>[1]CUADRO4!J66</f>
        <v>302374.88088833808</v>
      </c>
      <c r="O100" s="97">
        <f t="shared" si="80"/>
        <v>38.20610650253056</v>
      </c>
      <c r="P100" s="60">
        <f>[1]CUADRO4!L66</f>
        <v>0</v>
      </c>
      <c r="Q100" s="97">
        <f t="shared" si="75"/>
        <v>0</v>
      </c>
      <c r="R100" s="60">
        <f>[1]CUADRO4!N66</f>
        <v>24673.149049755099</v>
      </c>
      <c r="S100" s="97">
        <f t="shared" si="76"/>
        <v>16.250242249954759</v>
      </c>
    </row>
    <row r="101" spans="1:19" x14ac:dyDescent="0.2">
      <c r="A101" s="46" t="s">
        <v>121</v>
      </c>
      <c r="B101" s="60">
        <f>'C03'!B101</f>
        <v>259505.45655551163</v>
      </c>
      <c r="C101" s="97">
        <f t="shared" si="68"/>
        <v>6.9715124604342495</v>
      </c>
      <c r="D101" s="60">
        <f>[1]CUADRO4!B67</f>
        <v>169646.49554310951</v>
      </c>
      <c r="E101" s="97">
        <f t="shared" si="69"/>
        <v>6.4761542411109483</v>
      </c>
      <c r="F101" s="60">
        <f t="shared" si="57"/>
        <v>36377.113020859433</v>
      </c>
      <c r="G101" s="97">
        <f t="shared" si="70"/>
        <v>2.1700929312336714</v>
      </c>
      <c r="H101" s="60">
        <f>[1]CUADRO4!D67</f>
        <v>0</v>
      </c>
      <c r="I101" s="97">
        <f t="shared" si="77"/>
        <v>0</v>
      </c>
      <c r="J101" s="60">
        <f>[1]CUADRO4!F67</f>
        <v>36377.113020859433</v>
      </c>
      <c r="K101" s="97">
        <f t="shared" si="78"/>
        <v>2.6041426595828501</v>
      </c>
      <c r="L101" s="60">
        <f>[1]CUADRO4!H67</f>
        <v>0</v>
      </c>
      <c r="M101" s="97">
        <f t="shared" si="79"/>
        <v>0</v>
      </c>
      <c r="N101" s="60">
        <f>[1]CUADRO4!J67</f>
        <v>129053.19180980699</v>
      </c>
      <c r="O101" s="97">
        <f t="shared" si="80"/>
        <v>16.3063147847846</v>
      </c>
      <c r="P101" s="60">
        <f>[1]CUADRO4!L67</f>
        <v>0</v>
      </c>
      <c r="Q101" s="97">
        <f t="shared" si="75"/>
        <v>0</v>
      </c>
      <c r="R101" s="60">
        <f>[1]CUADRO4!N67</f>
        <v>4216.1907124435729</v>
      </c>
      <c r="S101" s="97">
        <f t="shared" si="76"/>
        <v>2.7768697182128625</v>
      </c>
    </row>
    <row r="102" spans="1:19" x14ac:dyDescent="0.2">
      <c r="A102" s="46" t="s">
        <v>122</v>
      </c>
      <c r="B102" s="60">
        <f>'C03'!B102</f>
        <v>607193.07163548958</v>
      </c>
      <c r="C102" s="97">
        <f t="shared" si="68"/>
        <v>16.312004074914917</v>
      </c>
      <c r="D102" s="60">
        <f>[1]CUADRO4!B68</f>
        <v>442381.97352580237</v>
      </c>
      <c r="E102" s="97">
        <f t="shared" si="69"/>
        <v>16.887669178595775</v>
      </c>
      <c r="F102" s="60">
        <f t="shared" si="57"/>
        <v>233924.66901365918</v>
      </c>
      <c r="G102" s="97">
        <f t="shared" si="70"/>
        <v>13.954880651926038</v>
      </c>
      <c r="H102" s="60">
        <f>[1]CUADRO4!D68</f>
        <v>6722.2937568264615</v>
      </c>
      <c r="I102" s="97">
        <f t="shared" si="77"/>
        <v>4.0868866350946522</v>
      </c>
      <c r="J102" s="60">
        <f>[1]CUADRO4!F68</f>
        <v>227202.37525683272</v>
      </c>
      <c r="K102" s="97">
        <f t="shared" si="78"/>
        <v>16.264825562864047</v>
      </c>
      <c r="L102" s="60">
        <f>[1]CUADRO4!H68</f>
        <v>0</v>
      </c>
      <c r="M102" s="97">
        <f t="shared" si="79"/>
        <v>0</v>
      </c>
      <c r="N102" s="60">
        <f>[1]CUADRO4!J68</f>
        <v>191110.97207877811</v>
      </c>
      <c r="O102" s="97">
        <f t="shared" si="80"/>
        <v>24.147528827767601</v>
      </c>
      <c r="P102" s="60">
        <f>[1]CUADRO4!L68</f>
        <v>0</v>
      </c>
      <c r="Q102" s="97">
        <f t="shared" si="75"/>
        <v>0</v>
      </c>
      <c r="R102" s="60">
        <f>[1]CUADRO4!N68</f>
        <v>17346.332433364885</v>
      </c>
      <c r="S102" s="97">
        <f t="shared" si="76"/>
        <v>11.424650482270907</v>
      </c>
    </row>
    <row r="103" spans="1:19" x14ac:dyDescent="0.2">
      <c r="A103" s="46" t="s">
        <v>123</v>
      </c>
      <c r="B103" s="60">
        <f>'C03'!B103</f>
        <v>268805.89475169545</v>
      </c>
      <c r="C103" s="97">
        <f t="shared" si="68"/>
        <v>7.2213650902510116</v>
      </c>
      <c r="D103" s="60">
        <f>[1]CUADRO4!B69</f>
        <v>193406.1829354837</v>
      </c>
      <c r="E103" s="97">
        <f t="shared" si="69"/>
        <v>7.3831662001908427</v>
      </c>
      <c r="F103" s="60">
        <f t="shared" si="57"/>
        <v>142801.87943550915</v>
      </c>
      <c r="G103" s="97">
        <f t="shared" si="70"/>
        <v>8.5189099242752384</v>
      </c>
      <c r="H103" s="60">
        <f>[1]CUADRO4!D69</f>
        <v>4411.7881875921757</v>
      </c>
      <c r="I103" s="97">
        <f t="shared" si="77"/>
        <v>2.6821913520855953</v>
      </c>
      <c r="J103" s="60">
        <f>[1]CUADRO4!F69</f>
        <v>138390.09124791698</v>
      </c>
      <c r="K103" s="97">
        <f t="shared" si="78"/>
        <v>9.9069857488583484</v>
      </c>
      <c r="L103" s="60">
        <f>[1]CUADRO4!H69</f>
        <v>0</v>
      </c>
      <c r="M103" s="97">
        <f t="shared" si="79"/>
        <v>0</v>
      </c>
      <c r="N103" s="60">
        <f>[1]CUADRO4!J69</f>
        <v>34329.259089037769</v>
      </c>
      <c r="O103" s="97">
        <f t="shared" si="80"/>
        <v>4.3376199936167614</v>
      </c>
      <c r="P103" s="60">
        <f>[1]CUADRO4!L69</f>
        <v>0</v>
      </c>
      <c r="Q103" s="97">
        <f t="shared" si="75"/>
        <v>0</v>
      </c>
      <c r="R103" s="60">
        <f>[1]CUADRO4!N69</f>
        <v>16275.044410936698</v>
      </c>
      <c r="S103" s="97">
        <f t="shared" si="76"/>
        <v>10.719078208183511</v>
      </c>
    </row>
    <row r="104" spans="1:19" x14ac:dyDescent="0.2">
      <c r="A104" s="46" t="s">
        <v>124</v>
      </c>
      <c r="B104" s="60">
        <f>'C03'!B104</f>
        <v>1148344.1916103933</v>
      </c>
      <c r="C104" s="97">
        <f t="shared" si="68"/>
        <v>30.849816982428763</v>
      </c>
      <c r="D104" s="60">
        <f>[1]CUADRO4!B70</f>
        <v>832337.32534145529</v>
      </c>
      <c r="E104" s="97">
        <f t="shared" si="69"/>
        <v>31.77398320129311</v>
      </c>
      <c r="F104" s="60">
        <f t="shared" si="57"/>
        <v>671419.77142414078</v>
      </c>
      <c r="G104" s="97">
        <f t="shared" si="70"/>
        <v>40.053846467215656</v>
      </c>
      <c r="H104" s="60">
        <f>[1]CUADRO4!D70</f>
        <v>20685.134151516264</v>
      </c>
      <c r="I104" s="97">
        <f t="shared" si="77"/>
        <v>12.575736997973944</v>
      </c>
      <c r="J104" s="60">
        <f>[1]CUADRO4!F70</f>
        <v>570316.30916103779</v>
      </c>
      <c r="K104" s="97">
        <f t="shared" si="78"/>
        <v>40.827457343590254</v>
      </c>
      <c r="L104" s="60">
        <f>[1]CUADRO4!H70</f>
        <v>80418.328111586772</v>
      </c>
      <c r="M104" s="97">
        <f t="shared" si="79"/>
        <v>69.981082590209013</v>
      </c>
      <c r="N104" s="60">
        <f>[1]CUADRO4!J70</f>
        <v>80867.372459254795</v>
      </c>
      <c r="O104" s="97">
        <f t="shared" si="80"/>
        <v>10.217870729477168</v>
      </c>
      <c r="P104" s="60">
        <f>[1]CUADRO4!L70</f>
        <v>0</v>
      </c>
      <c r="Q104" s="97">
        <f t="shared" si="75"/>
        <v>0</v>
      </c>
      <c r="R104" s="60">
        <f>[1]CUADRO4!N70</f>
        <v>80050.181458056206</v>
      </c>
      <c r="S104" s="97">
        <f t="shared" si="76"/>
        <v>52.722692114534183</v>
      </c>
    </row>
    <row r="105" spans="1:19" x14ac:dyDescent="0.2">
      <c r="A105" s="46" t="s">
        <v>125</v>
      </c>
      <c r="B105" s="60">
        <f>'C03'!B105</f>
        <v>3042.6010280067999</v>
      </c>
      <c r="C105" s="97">
        <f t="shared" si="68"/>
        <v>8.1738285045817663E-2</v>
      </c>
      <c r="D105" s="60">
        <f>[1]CUADRO4!B71</f>
        <v>2199.3628855180855</v>
      </c>
      <c r="E105" s="97">
        <f t="shared" si="69"/>
        <v>8.3959372300564342E-2</v>
      </c>
      <c r="F105" s="60">
        <f t="shared" si="57"/>
        <v>2199.3628855180855</v>
      </c>
      <c r="G105" s="97">
        <f t="shared" si="70"/>
        <v>0.13120397565204384</v>
      </c>
      <c r="H105" s="60">
        <f>[1]CUADRO4!D71</f>
        <v>2199.3628855180855</v>
      </c>
      <c r="I105" s="97">
        <f t="shared" si="77"/>
        <v>1.3371249617616372</v>
      </c>
      <c r="J105" s="60">
        <f>[1]CUADRO4!F71</f>
        <v>0</v>
      </c>
      <c r="K105" s="97">
        <f t="shared" si="78"/>
        <v>0</v>
      </c>
      <c r="L105" s="60">
        <f>[1]CUADRO4!H71</f>
        <v>0</v>
      </c>
      <c r="M105" s="97">
        <f t="shared" si="79"/>
        <v>0</v>
      </c>
      <c r="N105" s="60">
        <f>[1]CUADRO4!J71</f>
        <v>0</v>
      </c>
      <c r="O105" s="97">
        <f t="shared" si="80"/>
        <v>0</v>
      </c>
      <c r="P105" s="60">
        <f>[1]CUADRO4!L71</f>
        <v>0</v>
      </c>
      <c r="Q105" s="97">
        <f t="shared" si="75"/>
        <v>0</v>
      </c>
      <c r="R105" s="60">
        <f>[1]CUADRO4!N71</f>
        <v>0</v>
      </c>
      <c r="S105" s="97">
        <f t="shared" si="76"/>
        <v>0</v>
      </c>
    </row>
    <row r="106" spans="1:19" x14ac:dyDescent="0.2">
      <c r="A106" s="46" t="s">
        <v>114</v>
      </c>
      <c r="B106" s="60">
        <f>'C03'!B106</f>
        <v>0</v>
      </c>
      <c r="C106" s="97">
        <f t="shared" si="68"/>
        <v>0</v>
      </c>
      <c r="D106" s="60">
        <f>[1]CUADRO4!B72</f>
        <v>0</v>
      </c>
      <c r="E106" s="97">
        <f t="shared" si="69"/>
        <v>0</v>
      </c>
      <c r="F106" s="60">
        <f t="shared" si="57"/>
        <v>0</v>
      </c>
      <c r="G106" s="97">
        <f t="shared" si="70"/>
        <v>0</v>
      </c>
      <c r="H106" s="60">
        <f>[1]CUADRO4!D72</f>
        <v>0</v>
      </c>
      <c r="I106" s="97">
        <f t="shared" si="77"/>
        <v>0</v>
      </c>
      <c r="J106" s="60">
        <f>[1]CUADRO4!F72</f>
        <v>0</v>
      </c>
      <c r="K106" s="97">
        <f t="shared" si="78"/>
        <v>0</v>
      </c>
      <c r="L106" s="60">
        <f>[1]CUADRO4!H72</f>
        <v>0</v>
      </c>
      <c r="M106" s="97">
        <f t="shared" si="79"/>
        <v>0</v>
      </c>
      <c r="N106" s="60">
        <f>[1]CUADRO4!J72</f>
        <v>0</v>
      </c>
      <c r="O106" s="97">
        <f t="shared" si="80"/>
        <v>0</v>
      </c>
      <c r="P106" s="60">
        <f>[1]CUADRO4!L72</f>
        <v>0</v>
      </c>
      <c r="Q106" s="97">
        <f t="shared" si="75"/>
        <v>0</v>
      </c>
      <c r="R106" s="60">
        <f>[1]CUADRO4!N72</f>
        <v>0</v>
      </c>
      <c r="S106" s="97">
        <f t="shared" si="76"/>
        <v>0</v>
      </c>
    </row>
    <row r="107" spans="1:19" x14ac:dyDescent="0.2">
      <c r="A107" s="46" t="s">
        <v>115</v>
      </c>
      <c r="B107" s="60">
        <f>'C03'!B107</f>
        <v>0</v>
      </c>
      <c r="C107" s="97">
        <f t="shared" si="68"/>
        <v>0</v>
      </c>
      <c r="D107" s="60">
        <f>[1]CUADRO4!B73</f>
        <v>0</v>
      </c>
      <c r="E107" s="97">
        <f t="shared" si="69"/>
        <v>0</v>
      </c>
      <c r="F107" s="60">
        <f t="shared" si="57"/>
        <v>0</v>
      </c>
      <c r="G107" s="97">
        <f t="shared" si="70"/>
        <v>0</v>
      </c>
      <c r="H107" s="60">
        <f>[1]CUADRO4!D73</f>
        <v>0</v>
      </c>
      <c r="I107" s="97">
        <f t="shared" si="77"/>
        <v>0</v>
      </c>
      <c r="J107" s="60">
        <f>[1]CUADRO4!F73</f>
        <v>0</v>
      </c>
      <c r="K107" s="97">
        <f t="shared" si="78"/>
        <v>0</v>
      </c>
      <c r="L107" s="60">
        <f>[1]CUADRO4!H73</f>
        <v>0</v>
      </c>
      <c r="M107" s="97">
        <f t="shared" si="79"/>
        <v>0</v>
      </c>
      <c r="N107" s="60">
        <f>[1]CUADRO4!J73</f>
        <v>0</v>
      </c>
      <c r="O107" s="97">
        <f t="shared" si="80"/>
        <v>0</v>
      </c>
      <c r="P107" s="60">
        <f>[1]CUADRO4!L73</f>
        <v>0</v>
      </c>
      <c r="Q107" s="97">
        <f t="shared" si="75"/>
        <v>0</v>
      </c>
      <c r="R107" s="60">
        <f>[1]CUADRO4!N73</f>
        <v>0</v>
      </c>
      <c r="S107" s="97">
        <f t="shared" si="76"/>
        <v>0</v>
      </c>
    </row>
    <row r="108" spans="1:19" x14ac:dyDescent="0.2">
      <c r="A108" s="171"/>
      <c r="B108" s="171"/>
      <c r="C108" s="171"/>
      <c r="D108" s="171"/>
      <c r="E108" s="171"/>
      <c r="F108" s="171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  <c r="S108" s="171"/>
    </row>
    <row r="109" spans="1:19" x14ac:dyDescent="0.2">
      <c r="A109" s="11" t="str">
        <f>'C01'!$A$32</f>
        <v>Fuente: Instituto Nacional de Estadística (INE). LXXIII Encuesta Permanente de Hogares de Propósitos Múltiples, Otubre 2021</v>
      </c>
      <c r="B109" s="22"/>
      <c r="C109" s="27"/>
      <c r="D109" s="22"/>
      <c r="E109" s="27"/>
      <c r="F109" s="22"/>
      <c r="G109" s="27"/>
      <c r="H109" s="22"/>
      <c r="I109" s="27"/>
      <c r="J109" s="22"/>
      <c r="K109" s="27"/>
      <c r="L109" s="22"/>
      <c r="M109" s="27"/>
      <c r="N109" s="22"/>
      <c r="O109" s="27"/>
      <c r="P109" s="27"/>
      <c r="Q109" s="27"/>
      <c r="R109" s="22"/>
      <c r="S109" s="27"/>
    </row>
    <row r="110" spans="1:19" x14ac:dyDescent="0.2">
      <c r="A110" s="2" t="s">
        <v>74</v>
      </c>
      <c r="B110" s="6"/>
      <c r="C110" s="38"/>
      <c r="D110" s="6"/>
    </row>
    <row r="111" spans="1:19" x14ac:dyDescent="0.2">
      <c r="A111" s="2" t="s">
        <v>75</v>
      </c>
    </row>
    <row r="113" spans="1:19" x14ac:dyDescent="0.2">
      <c r="A113" s="2"/>
    </row>
    <row r="116" spans="1:19" x14ac:dyDescent="0.2">
      <c r="A116" s="50"/>
      <c r="B116" s="22"/>
      <c r="C116" s="27"/>
      <c r="D116" s="22"/>
      <c r="E116" s="27"/>
      <c r="F116" s="22"/>
      <c r="G116" s="27"/>
      <c r="H116" s="22"/>
      <c r="I116" s="27"/>
      <c r="J116" s="22"/>
      <c r="K116" s="27"/>
      <c r="L116" s="22"/>
      <c r="M116" s="27"/>
      <c r="N116" s="22"/>
      <c r="O116" s="27"/>
      <c r="P116" s="27"/>
      <c r="Q116" s="27"/>
      <c r="R116" s="22"/>
      <c r="S116" s="27"/>
    </row>
    <row r="117" spans="1:19" x14ac:dyDescent="0.2">
      <c r="A117" s="50"/>
      <c r="B117" s="22"/>
      <c r="C117" s="27"/>
      <c r="D117" s="22"/>
      <c r="E117" s="27"/>
      <c r="F117" s="22"/>
      <c r="G117" s="27"/>
      <c r="H117" s="22"/>
      <c r="I117" s="27"/>
      <c r="J117" s="22"/>
      <c r="K117" s="27"/>
      <c r="L117" s="22"/>
      <c r="M117" s="27"/>
      <c r="N117" s="22"/>
      <c r="O117" s="27"/>
      <c r="P117" s="27"/>
      <c r="Q117" s="27"/>
      <c r="R117" s="22"/>
      <c r="S117" s="27"/>
    </row>
    <row r="118" spans="1:19" x14ac:dyDescent="0.2">
      <c r="A118" s="50"/>
      <c r="B118" s="22"/>
      <c r="C118" s="27"/>
      <c r="D118" s="22"/>
      <c r="E118" s="27"/>
      <c r="F118" s="22"/>
      <c r="G118" s="27"/>
      <c r="H118" s="22"/>
      <c r="I118" s="27"/>
      <c r="J118" s="22"/>
      <c r="K118" s="27"/>
      <c r="L118" s="22"/>
      <c r="M118" s="27"/>
      <c r="N118" s="22"/>
      <c r="O118" s="27"/>
      <c r="P118" s="27"/>
      <c r="Q118" s="27"/>
      <c r="R118" s="22"/>
      <c r="S118" s="27"/>
    </row>
    <row r="119" spans="1:19" x14ac:dyDescent="0.2">
      <c r="A119" s="50"/>
      <c r="B119" s="22"/>
      <c r="C119" s="27"/>
      <c r="D119" s="22"/>
      <c r="E119" s="27"/>
      <c r="F119" s="22"/>
      <c r="G119" s="27"/>
      <c r="H119" s="22"/>
      <c r="I119" s="27"/>
      <c r="J119" s="22"/>
      <c r="K119" s="27"/>
      <c r="L119" s="22"/>
      <c r="M119" s="27"/>
      <c r="N119" s="22"/>
      <c r="O119" s="27"/>
      <c r="P119" s="27"/>
      <c r="Q119" s="27"/>
      <c r="R119" s="22"/>
      <c r="S119" s="27"/>
    </row>
    <row r="120" spans="1:19" x14ac:dyDescent="0.2">
      <c r="A120" s="50"/>
      <c r="B120" s="22"/>
      <c r="C120" s="27"/>
      <c r="D120" s="22"/>
      <c r="E120" s="27"/>
      <c r="F120" s="22"/>
      <c r="G120" s="27"/>
      <c r="H120" s="22"/>
      <c r="I120" s="27"/>
      <c r="J120" s="22"/>
      <c r="K120" s="27"/>
      <c r="L120" s="22"/>
      <c r="M120" s="27"/>
      <c r="N120" s="22"/>
      <c r="O120" s="27"/>
      <c r="P120" s="27"/>
      <c r="Q120" s="27"/>
      <c r="R120" s="22"/>
      <c r="S120" s="27"/>
    </row>
    <row r="121" spans="1:19" x14ac:dyDescent="0.2">
      <c r="A121" s="50"/>
      <c r="B121" s="50"/>
      <c r="C121" s="58"/>
      <c r="D121" s="50"/>
      <c r="E121" s="58"/>
      <c r="F121" s="50"/>
      <c r="G121" s="58"/>
      <c r="H121" s="50"/>
      <c r="I121" s="58"/>
      <c r="J121" s="50"/>
      <c r="K121" s="58"/>
      <c r="L121" s="50"/>
      <c r="M121" s="58"/>
      <c r="N121" s="50"/>
      <c r="O121" s="58"/>
      <c r="P121" s="58"/>
      <c r="Q121" s="58"/>
      <c r="R121" s="50"/>
      <c r="S121" s="58"/>
    </row>
    <row r="122" spans="1:19" x14ac:dyDescent="0.2">
      <c r="A122" s="50"/>
      <c r="B122" s="50"/>
      <c r="C122" s="58"/>
      <c r="D122" s="50"/>
      <c r="E122" s="58"/>
      <c r="F122" s="50"/>
      <c r="G122" s="58"/>
      <c r="H122" s="50"/>
      <c r="I122" s="58"/>
      <c r="J122" s="50"/>
      <c r="K122" s="58"/>
      <c r="L122" s="50"/>
      <c r="M122" s="58"/>
      <c r="N122" s="50"/>
      <c r="O122" s="58"/>
      <c r="P122" s="58"/>
      <c r="Q122" s="58"/>
      <c r="R122" s="50"/>
      <c r="S122" s="58"/>
    </row>
    <row r="123" spans="1:19" x14ac:dyDescent="0.2">
      <c r="A123" s="50"/>
      <c r="B123" s="22"/>
      <c r="C123" s="27"/>
      <c r="D123" s="22"/>
      <c r="E123" s="27"/>
      <c r="F123" s="22"/>
      <c r="G123" s="27"/>
      <c r="H123" s="22"/>
      <c r="I123" s="27"/>
      <c r="J123" s="22"/>
      <c r="K123" s="27"/>
      <c r="L123" s="22"/>
      <c r="M123" s="27"/>
      <c r="N123" s="22"/>
      <c r="O123" s="27"/>
      <c r="P123" s="27"/>
      <c r="Q123" s="27"/>
      <c r="R123" s="22"/>
      <c r="S123" s="27"/>
    </row>
    <row r="124" spans="1:19" x14ac:dyDescent="0.2">
      <c r="A124" s="50"/>
      <c r="B124" s="22"/>
      <c r="C124" s="27"/>
      <c r="D124" s="22"/>
      <c r="E124" s="27"/>
      <c r="F124" s="22"/>
      <c r="G124" s="27"/>
      <c r="H124" s="22"/>
      <c r="I124" s="27"/>
      <c r="J124" s="22"/>
      <c r="K124" s="27"/>
      <c r="L124" s="22"/>
      <c r="M124" s="27"/>
      <c r="N124" s="22"/>
      <c r="O124" s="27"/>
      <c r="P124" s="27"/>
      <c r="Q124" s="27"/>
      <c r="R124" s="22"/>
      <c r="S124" s="27"/>
    </row>
    <row r="125" spans="1:19" x14ac:dyDescent="0.2">
      <c r="A125" s="50"/>
      <c r="B125" s="22"/>
      <c r="C125" s="27"/>
      <c r="D125" s="22"/>
      <c r="E125" s="27"/>
      <c r="F125" s="22"/>
      <c r="G125" s="27"/>
      <c r="H125" s="22"/>
      <c r="I125" s="27"/>
      <c r="J125" s="22"/>
      <c r="K125" s="27"/>
      <c r="L125" s="22"/>
      <c r="M125" s="27"/>
      <c r="N125" s="22"/>
      <c r="O125" s="27"/>
      <c r="P125" s="27"/>
      <c r="Q125" s="27"/>
      <c r="R125" s="22"/>
      <c r="S125" s="27"/>
    </row>
    <row r="126" spans="1:19" x14ac:dyDescent="0.2">
      <c r="A126" s="50"/>
      <c r="B126" s="50"/>
      <c r="C126" s="58"/>
      <c r="D126" s="50"/>
      <c r="E126" s="58"/>
      <c r="F126" s="50"/>
      <c r="G126" s="58"/>
      <c r="H126" s="50"/>
      <c r="I126" s="58"/>
      <c r="J126" s="50"/>
      <c r="K126" s="58"/>
      <c r="L126" s="50"/>
      <c r="M126" s="58"/>
      <c r="N126" s="50"/>
      <c r="O126" s="58"/>
      <c r="P126" s="58"/>
      <c r="Q126" s="58"/>
      <c r="R126" s="50"/>
      <c r="S126" s="58"/>
    </row>
  </sheetData>
  <mergeCells count="26">
    <mergeCell ref="A1:S1"/>
    <mergeCell ref="A2:S2"/>
    <mergeCell ref="A3:S3"/>
    <mergeCell ref="N4:O5"/>
    <mergeCell ref="F65:G65"/>
    <mergeCell ref="H65:I65"/>
    <mergeCell ref="J65:K65"/>
    <mergeCell ref="L65:M65"/>
    <mergeCell ref="F64:M64"/>
    <mergeCell ref="A64:A66"/>
    <mergeCell ref="A4:A6"/>
    <mergeCell ref="F4:M4"/>
    <mergeCell ref="B4:C5"/>
    <mergeCell ref="D4:E5"/>
    <mergeCell ref="F5:G5"/>
    <mergeCell ref="H5:I5"/>
    <mergeCell ref="D64:E65"/>
    <mergeCell ref="J5:K5"/>
    <mergeCell ref="L5:M5"/>
    <mergeCell ref="B64:C65"/>
    <mergeCell ref="A60:S60"/>
    <mergeCell ref="A61:S61"/>
    <mergeCell ref="A62:S62"/>
    <mergeCell ref="R4:S5"/>
    <mergeCell ref="R64:S65"/>
    <mergeCell ref="N64:O65"/>
  </mergeCells>
  <phoneticPr fontId="0" type="noConversion"/>
  <printOptions horizontalCentered="1"/>
  <pageMargins left="0.97870078740157473" right="0.19685039370078741" top="0.78740157480314965" bottom="0.78740157480314965" header="0" footer="0.19685039370078741"/>
  <pageSetup paperSize="9" scale="73" firstPageNumber="18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D11:I11 D24:G24 F8:G8 E71:G80 E96:F96 I96 D32:G33 E12:G15 I8 I12:I15 K8 M8 O8 G17:G23 E25:G31 D36:I36 E34:G35 E39:G45 I39:I45 E49:G52 I49:I52 K49:K52 M49:M52 O49:O52 I71:I80 K71 M71 O71:O80 K96 M96 O96 D38:I38 E37 G37 I37 I17:I35 K11:K45 M11:M45 O11:O45 D95:O95" formula="1"/>
    <ignoredError sqref="D17:F17 E23:F23 E18:F18 E19:F22" formula="1" emptyCellReference="1"/>
    <ignoredError sqref="B17:C23" emptyCellReferenc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109"/>
  <sheetViews>
    <sheetView topLeftCell="A25" zoomScaleNormal="100" workbookViewId="0">
      <selection activeCell="A110" sqref="A110"/>
    </sheetView>
  </sheetViews>
  <sheetFormatPr baseColWidth="10" defaultColWidth="12" defaultRowHeight="11.25" x14ac:dyDescent="0.2"/>
  <cols>
    <col min="1" max="1" width="69.5" style="116" customWidth="1"/>
    <col min="2" max="2" width="14.1640625" style="116" customWidth="1"/>
    <col min="3" max="3" width="12.5" style="116" customWidth="1"/>
    <col min="4" max="4" width="13" style="116" customWidth="1"/>
    <col min="5" max="5" width="13.1640625" style="119" customWidth="1"/>
    <col min="6" max="6" width="16.6640625" style="119" bestFit="1" customWidth="1"/>
    <col min="7" max="7" width="12.1640625" style="119" bestFit="1" customWidth="1"/>
    <col min="8" max="8" width="16" style="116" customWidth="1"/>
    <col min="9" max="9" width="10.6640625" style="116" customWidth="1"/>
    <col min="10" max="10" width="11.6640625" style="116" customWidth="1"/>
    <col min="11" max="11" width="10.6640625" style="116" customWidth="1"/>
    <col min="12" max="12" width="11.5" style="116" bestFit="1" customWidth="1"/>
    <col min="13" max="13" width="11" style="116" customWidth="1"/>
    <col min="14" max="16384" width="12" style="116"/>
  </cols>
  <sheetData>
    <row r="1" spans="1:35" x14ac:dyDescent="0.2">
      <c r="A1" s="255" t="s">
        <v>92</v>
      </c>
      <c r="B1" s="255"/>
      <c r="C1" s="255"/>
      <c r="D1" s="255"/>
      <c r="E1" s="255"/>
      <c r="F1" s="255"/>
      <c r="G1" s="255"/>
      <c r="H1" s="255"/>
    </row>
    <row r="2" spans="1:35" x14ac:dyDescent="0.2">
      <c r="A2" s="249" t="s">
        <v>66</v>
      </c>
      <c r="B2" s="249"/>
      <c r="C2" s="249"/>
      <c r="D2" s="249"/>
      <c r="E2" s="249"/>
      <c r="F2" s="249"/>
      <c r="G2" s="249"/>
      <c r="H2" s="249"/>
    </row>
    <row r="3" spans="1:35" ht="13.15" customHeight="1" x14ac:dyDescent="0.2">
      <c r="A3" s="256" t="s">
        <v>70</v>
      </c>
      <c r="B3" s="256"/>
      <c r="C3" s="256"/>
      <c r="D3" s="256"/>
      <c r="E3" s="256"/>
      <c r="F3" s="256"/>
      <c r="G3" s="256"/>
      <c r="H3" s="256"/>
    </row>
    <row r="4" spans="1:35" ht="11.25" customHeight="1" x14ac:dyDescent="0.2">
      <c r="A4" s="253" t="s">
        <v>31</v>
      </c>
      <c r="B4" s="252" t="s">
        <v>27</v>
      </c>
      <c r="C4" s="252"/>
      <c r="D4" s="252"/>
      <c r="E4" s="252"/>
      <c r="F4" s="252"/>
      <c r="G4" s="252"/>
      <c r="H4" s="252"/>
    </row>
    <row r="5" spans="1:35" ht="12" customHeight="1" x14ac:dyDescent="0.2">
      <c r="A5" s="250"/>
      <c r="B5" s="250" t="s">
        <v>27</v>
      </c>
      <c r="C5" s="252" t="s">
        <v>7</v>
      </c>
      <c r="D5" s="252"/>
      <c r="E5" s="252"/>
      <c r="F5" s="252"/>
      <c r="G5" s="257" t="s">
        <v>1</v>
      </c>
      <c r="H5" s="229" t="s">
        <v>135</v>
      </c>
    </row>
    <row r="6" spans="1:35" ht="11.25" customHeight="1" x14ac:dyDescent="0.2">
      <c r="A6" s="251"/>
      <c r="B6" s="259"/>
      <c r="C6" s="194" t="s">
        <v>9</v>
      </c>
      <c r="D6" s="194" t="s">
        <v>89</v>
      </c>
      <c r="E6" s="194" t="s">
        <v>10</v>
      </c>
      <c r="F6" s="194" t="s">
        <v>90</v>
      </c>
      <c r="G6" s="258"/>
      <c r="H6" s="230"/>
    </row>
    <row r="7" spans="1:35" x14ac:dyDescent="0.2">
      <c r="A7" s="117"/>
      <c r="B7" s="117"/>
      <c r="C7" s="117"/>
      <c r="D7" s="117"/>
      <c r="E7" s="117"/>
      <c r="F7" s="117"/>
      <c r="G7" s="120"/>
    </row>
    <row r="8" spans="1:35" s="43" customFormat="1" ht="12" customHeight="1" x14ac:dyDescent="0.2">
      <c r="A8" s="42" t="s">
        <v>58</v>
      </c>
      <c r="B8" s="80">
        <f>[1]CUADRO5!C8</f>
        <v>6054.1016536082334</v>
      </c>
      <c r="C8" s="80">
        <f>[1]CUADRO5!J8</f>
        <v>7126.781597120842</v>
      </c>
      <c r="D8" s="80">
        <f>[1]CUADRO5!D8</f>
        <v>13445.240007059692</v>
      </c>
      <c r="E8" s="80">
        <f>[1]CUADRO5!E8</f>
        <v>6384.9226887485893</v>
      </c>
      <c r="F8" s="80">
        <f>[1]CUADRO5!F8</f>
        <v>3371.8971180954027</v>
      </c>
      <c r="G8" s="80">
        <f>[1]CUADRO5!G8</f>
        <v>4882.8690578017322</v>
      </c>
      <c r="H8" s="80">
        <f>[1]CUADRO5!I8</f>
        <v>3359.4126642477167</v>
      </c>
      <c r="I8" s="18"/>
      <c r="J8" s="23"/>
      <c r="K8" s="18"/>
      <c r="L8" s="23"/>
      <c r="M8" s="18"/>
      <c r="N8" s="23"/>
      <c r="O8" s="18"/>
      <c r="P8" s="23"/>
    </row>
    <row r="9" spans="1:35" s="19" customFormat="1" ht="11.25" customHeight="1" x14ac:dyDescent="0.2">
      <c r="A9" s="44"/>
      <c r="H9" s="18"/>
      <c r="I9" s="18"/>
      <c r="J9" s="23"/>
      <c r="K9" s="18"/>
      <c r="L9" s="23"/>
      <c r="M9" s="18"/>
      <c r="N9" s="23"/>
      <c r="O9" s="18"/>
      <c r="P9" s="23"/>
      <c r="S9" s="37"/>
      <c r="U9" s="37"/>
      <c r="W9" s="37"/>
      <c r="Y9" s="37"/>
      <c r="AA9" s="37"/>
      <c r="AC9" s="37"/>
      <c r="AE9" s="37"/>
      <c r="AG9" s="37"/>
      <c r="AI9" s="37"/>
    </row>
    <row r="10" spans="1:35" s="19" customFormat="1" ht="12.75" customHeight="1" x14ac:dyDescent="0.2">
      <c r="A10" s="45" t="s">
        <v>34</v>
      </c>
      <c r="B10" s="91"/>
      <c r="C10" s="91"/>
      <c r="D10" s="91"/>
      <c r="E10" s="91"/>
      <c r="F10" s="91"/>
      <c r="G10" s="91"/>
      <c r="H10" s="24"/>
      <c r="I10" s="24"/>
      <c r="J10" s="24"/>
      <c r="K10" s="24"/>
      <c r="L10" s="24"/>
      <c r="M10" s="24"/>
      <c r="N10" s="24"/>
      <c r="O10" s="24"/>
      <c r="P10" s="24"/>
      <c r="S10" s="37"/>
      <c r="U10" s="37"/>
      <c r="W10" s="37"/>
      <c r="Y10" s="37"/>
      <c r="AA10" s="37"/>
      <c r="AC10" s="37"/>
      <c r="AE10" s="37"/>
      <c r="AG10" s="37"/>
      <c r="AI10" s="37"/>
    </row>
    <row r="11" spans="1:35" s="19" customFormat="1" x14ac:dyDescent="0.2">
      <c r="A11" s="46" t="s">
        <v>55</v>
      </c>
      <c r="B11" s="186">
        <f>[1]CUADRO5!C9</f>
        <v>7721.4196195347222</v>
      </c>
      <c r="C11" s="186">
        <f>[1]CUADRO5!J9</f>
        <v>8796.2793390486368</v>
      </c>
      <c r="D11" s="186">
        <f>[1]CUADRO5!D9</f>
        <v>14434.804593631639</v>
      </c>
      <c r="E11" s="186">
        <f>[1]CUADRO5!E9</f>
        <v>8314.9848283246174</v>
      </c>
      <c r="F11" s="186">
        <f>[1]CUADRO5!F9</f>
        <v>3530.9594303300369</v>
      </c>
      <c r="G11" s="186">
        <f>[1]CUADRO5!G9</f>
        <v>5966.3005736888872</v>
      </c>
      <c r="H11" s="186">
        <f>[1]CUADRO5!I9</f>
        <v>5047.2120749745964</v>
      </c>
      <c r="I11" s="47"/>
      <c r="J11" s="48"/>
      <c r="K11" s="47"/>
      <c r="L11" s="48"/>
      <c r="M11" s="47"/>
      <c r="N11" s="48"/>
      <c r="O11" s="47"/>
      <c r="P11" s="48"/>
      <c r="S11" s="37"/>
      <c r="U11" s="37"/>
      <c r="W11" s="37"/>
      <c r="Y11" s="37"/>
      <c r="AA11" s="37"/>
      <c r="AC11" s="37"/>
      <c r="AE11" s="37"/>
      <c r="AG11" s="37"/>
      <c r="AI11" s="37"/>
    </row>
    <row r="12" spans="1:35" s="19" customFormat="1" x14ac:dyDescent="0.2">
      <c r="A12" s="49" t="s">
        <v>50</v>
      </c>
      <c r="B12" s="186">
        <f>[1]CUADRO5!C12</f>
        <v>8975.0129350261104</v>
      </c>
      <c r="C12" s="186">
        <f>[1]CUADRO5!J12</f>
        <v>10111.7358490566</v>
      </c>
      <c r="D12" s="186">
        <f>[1]CUADRO5!D12</f>
        <v>13827.0064935065</v>
      </c>
      <c r="E12" s="186">
        <f>[1]CUADRO5!E12</f>
        <v>9836.7394468704333</v>
      </c>
      <c r="F12" s="186">
        <f>[1]CUADRO5!F12</f>
        <v>3474.9375</v>
      </c>
      <c r="G12" s="186">
        <f>[1]CUADRO5!G12</f>
        <v>6917.9928150134019</v>
      </c>
      <c r="H12" s="186">
        <f>[1]CUADRO5!I12</f>
        <v>6043.0444444444447</v>
      </c>
      <c r="I12" s="22"/>
      <c r="J12" s="48"/>
      <c r="K12" s="22"/>
      <c r="L12" s="48"/>
      <c r="M12" s="47"/>
      <c r="N12" s="48"/>
      <c r="O12" s="47"/>
      <c r="P12" s="48"/>
      <c r="S12" s="37"/>
      <c r="U12" s="37"/>
      <c r="W12" s="37"/>
      <c r="Y12" s="37"/>
      <c r="AA12" s="37"/>
      <c r="AC12" s="37"/>
      <c r="AE12" s="37"/>
      <c r="AG12" s="37"/>
      <c r="AI12" s="37"/>
    </row>
    <row r="13" spans="1:35" s="19" customFormat="1" x14ac:dyDescent="0.2">
      <c r="A13" s="49" t="s">
        <v>51</v>
      </c>
      <c r="B13" s="186">
        <f>[1]CUADRO5!C13</f>
        <v>8276.5325000000121</v>
      </c>
      <c r="C13" s="186">
        <f>[1]CUADRO5!J13</f>
        <v>9343.774044943817</v>
      </c>
      <c r="D13" s="186">
        <f>[1]CUADRO5!D13</f>
        <v>10794.717647058824</v>
      </c>
      <c r="E13" s="186">
        <f>[1]CUADRO5!E13</f>
        <v>9626.9611111111117</v>
      </c>
      <c r="F13" s="186">
        <f>[1]CUADRO5!F13</f>
        <v>2991.6129032258059</v>
      </c>
      <c r="G13" s="186">
        <f>[1]CUADRO5!G13</f>
        <v>6491.7365591397875</v>
      </c>
      <c r="H13" s="186">
        <f>[1]CUADRO5!I13</f>
        <v>3803.7619047619055</v>
      </c>
      <c r="I13" s="22"/>
      <c r="J13" s="48"/>
      <c r="K13" s="22"/>
      <c r="L13" s="48"/>
      <c r="M13" s="47"/>
      <c r="N13" s="48"/>
      <c r="O13" s="47"/>
      <c r="P13" s="48"/>
      <c r="S13" s="37"/>
      <c r="U13" s="37"/>
      <c r="W13" s="37"/>
      <c r="Y13" s="37"/>
      <c r="AA13" s="37"/>
      <c r="AC13" s="37"/>
      <c r="AE13" s="37"/>
      <c r="AG13" s="37"/>
      <c r="AI13" s="37"/>
    </row>
    <row r="14" spans="1:35" s="19" customFormat="1" x14ac:dyDescent="0.2">
      <c r="A14" s="49" t="s">
        <v>77</v>
      </c>
      <c r="B14" s="186">
        <f>[1]CUADRO5!C14</f>
        <v>7194.1287213629821</v>
      </c>
      <c r="C14" s="186">
        <f>[1]CUADRO5!J14</f>
        <v>8229.0596565055293</v>
      </c>
      <c r="D14" s="186">
        <f>[1]CUADRO5!D14</f>
        <v>14992.025683379208</v>
      </c>
      <c r="E14" s="186">
        <f>[1]CUADRO5!E14</f>
        <v>7543.1476772388178</v>
      </c>
      <c r="F14" s="186">
        <f>[1]CUADRO5!F14</f>
        <v>3639.9777270123282</v>
      </c>
      <c r="G14" s="186">
        <f>[1]CUADRO5!G14</f>
        <v>5554.260629216089</v>
      </c>
      <c r="H14" s="186">
        <f>[1]CUADRO5!I14</f>
        <v>4968.9934163098214</v>
      </c>
      <c r="I14" s="22"/>
      <c r="J14" s="48"/>
      <c r="K14" s="22"/>
      <c r="L14" s="48"/>
      <c r="M14" s="47"/>
      <c r="N14" s="48"/>
      <c r="O14" s="47"/>
      <c r="P14" s="48"/>
      <c r="S14" s="37"/>
      <c r="U14" s="37"/>
      <c r="W14" s="37"/>
      <c r="Y14" s="37"/>
      <c r="AA14" s="37"/>
      <c r="AC14" s="37"/>
      <c r="AE14" s="37"/>
      <c r="AG14" s="37"/>
      <c r="AI14" s="37"/>
    </row>
    <row r="15" spans="1:35" s="19" customFormat="1" x14ac:dyDescent="0.2">
      <c r="A15" s="46" t="s">
        <v>52</v>
      </c>
      <c r="B15" s="186">
        <f>[1]CUADRO5!C15</f>
        <v>3727.8321967455836</v>
      </c>
      <c r="C15" s="186">
        <f>[1]CUADRO5!J15</f>
        <v>4344.8158602150597</v>
      </c>
      <c r="D15" s="186">
        <f>[1]CUADRO5!D15</f>
        <v>10535.262626262622</v>
      </c>
      <c r="E15" s="186">
        <f>[1]CUADRO5!E15</f>
        <v>3672.019917582445</v>
      </c>
      <c r="F15" s="186">
        <f>[1]CUADRO5!F15</f>
        <v>2955.911392405063</v>
      </c>
      <c r="G15" s="186">
        <f>[1]CUADRO5!G15</f>
        <v>3516.8779220779302</v>
      </c>
      <c r="H15" s="186">
        <f>[1]CUADRO5!I15</f>
        <v>2144.8146188340806</v>
      </c>
      <c r="I15" s="22"/>
      <c r="J15" s="48"/>
      <c r="K15" s="22"/>
      <c r="L15" s="48"/>
      <c r="M15" s="47"/>
      <c r="N15" s="48"/>
      <c r="O15" s="47"/>
      <c r="P15" s="48"/>
      <c r="S15" s="37"/>
      <c r="U15" s="37"/>
      <c r="W15" s="37"/>
      <c r="Y15" s="37"/>
      <c r="AA15" s="37"/>
      <c r="AC15" s="37"/>
      <c r="AE15" s="37"/>
      <c r="AG15" s="37"/>
      <c r="AI15" s="37"/>
    </row>
    <row r="16" spans="1:35" s="19" customFormat="1" x14ac:dyDescent="0.2">
      <c r="A16" s="47"/>
      <c r="I16" s="22"/>
      <c r="J16" s="48"/>
      <c r="K16" s="22"/>
      <c r="L16" s="48"/>
      <c r="M16" s="22"/>
      <c r="N16" s="48"/>
      <c r="O16" s="22"/>
      <c r="P16" s="48"/>
      <c r="S16" s="37"/>
      <c r="U16" s="37"/>
      <c r="W16" s="37"/>
      <c r="Y16" s="37"/>
      <c r="AA16" s="37"/>
      <c r="AC16" s="37"/>
      <c r="AE16" s="37"/>
      <c r="AG16" s="37"/>
      <c r="AI16" s="37"/>
    </row>
    <row r="17" spans="1:35" s="19" customFormat="1" x14ac:dyDescent="0.2">
      <c r="A17" s="45" t="s">
        <v>33</v>
      </c>
      <c r="H17" s="18"/>
      <c r="I17" s="18"/>
      <c r="J17" s="18"/>
      <c r="K17" s="18"/>
      <c r="L17" s="18"/>
      <c r="M17" s="18"/>
      <c r="N17" s="18"/>
      <c r="O17" s="18"/>
      <c r="P17" s="18"/>
      <c r="S17" s="37"/>
      <c r="U17" s="37"/>
      <c r="W17" s="37"/>
      <c r="Y17" s="37"/>
      <c r="AA17" s="37"/>
      <c r="AC17" s="37"/>
      <c r="AE17" s="37"/>
      <c r="AG17" s="37"/>
      <c r="AI17" s="37"/>
    </row>
    <row r="18" spans="1:35" s="19" customFormat="1" x14ac:dyDescent="0.2">
      <c r="A18" s="46" t="s">
        <v>35</v>
      </c>
      <c r="B18" s="186">
        <f>[1]CUADRO5!C16</f>
        <v>2721.1254868314727</v>
      </c>
      <c r="C18" s="186">
        <f>[1]CUADRO5!J16</f>
        <v>3333.9866624582246</v>
      </c>
      <c r="D18" s="186">
        <f>[1]CUADRO5!D16</f>
        <v>7722.3767763769492</v>
      </c>
      <c r="E18" s="186">
        <f>[1]CUADRO5!E16</f>
        <v>3216.8465632255188</v>
      </c>
      <c r="F18" s="186">
        <f>[1]CUADRO5!F16</f>
        <v>2226.5557771324166</v>
      </c>
      <c r="G18" s="186">
        <f>[1]CUADRO5!G16</f>
        <v>2163.9043532170595</v>
      </c>
      <c r="H18" s="186">
        <f>[1]CUADRO5!I16</f>
        <v>2211.5336134135164</v>
      </c>
      <c r="I18" s="47"/>
      <c r="J18" s="48"/>
      <c r="K18" s="47"/>
      <c r="L18" s="48"/>
      <c r="M18" s="47"/>
      <c r="N18" s="48"/>
      <c r="O18" s="47"/>
      <c r="P18" s="48"/>
      <c r="S18" s="37"/>
      <c r="U18" s="37"/>
      <c r="W18" s="37"/>
      <c r="Y18" s="37"/>
      <c r="AA18" s="37"/>
      <c r="AC18" s="37"/>
      <c r="AE18" s="37"/>
      <c r="AG18" s="37"/>
      <c r="AI18" s="37"/>
    </row>
    <row r="19" spans="1:35" s="19" customFormat="1" x14ac:dyDescent="0.2">
      <c r="A19" s="46" t="s">
        <v>36</v>
      </c>
      <c r="B19" s="186">
        <f>[1]CUADRO5!C17</f>
        <v>4275.3261648178159</v>
      </c>
      <c r="C19" s="186">
        <f>[1]CUADRO5!J17</f>
        <v>4962.9775916150702</v>
      </c>
      <c r="D19" s="186">
        <f>[1]CUADRO5!D17</f>
        <v>11340.785371003823</v>
      </c>
      <c r="E19" s="186">
        <f>[1]CUADRO5!E17</f>
        <v>4551.7235856810048</v>
      </c>
      <c r="F19" s="186">
        <f>[1]CUADRO5!F17</f>
        <v>3061.6156274601026</v>
      </c>
      <c r="G19" s="186">
        <f>[1]CUADRO5!G17</f>
        <v>3954.4739404109232</v>
      </c>
      <c r="H19" s="186">
        <f>[1]CUADRO5!I17</f>
        <v>2873.1222262944893</v>
      </c>
      <c r="I19" s="47"/>
      <c r="J19" s="48"/>
      <c r="K19" s="47"/>
      <c r="L19" s="48"/>
      <c r="M19" s="47"/>
      <c r="N19" s="48"/>
      <c r="O19" s="47"/>
      <c r="P19" s="48"/>
      <c r="S19" s="37"/>
      <c r="U19" s="37"/>
      <c r="W19" s="37"/>
      <c r="Y19" s="37"/>
      <c r="AA19" s="37"/>
      <c r="AC19" s="37"/>
      <c r="AE19" s="37"/>
      <c r="AG19" s="37"/>
      <c r="AI19" s="37"/>
    </row>
    <row r="20" spans="1:35" s="19" customFormat="1" x14ac:dyDescent="0.2">
      <c r="A20" s="46" t="s">
        <v>37</v>
      </c>
      <c r="B20" s="186">
        <f>[1]CUADRO5!C18</f>
        <v>7417.1272631871125</v>
      </c>
      <c r="C20" s="186">
        <f>[1]CUADRO5!J18</f>
        <v>8033.0170301176213</v>
      </c>
      <c r="D20" s="186">
        <f>[1]CUADRO5!D18</f>
        <v>11411.861602976842</v>
      </c>
      <c r="E20" s="186">
        <f>[1]CUADRO5!E18</f>
        <v>7867.3165131158712</v>
      </c>
      <c r="F20" s="186">
        <f>[1]CUADRO5!F18</f>
        <v>4014.393370146393</v>
      </c>
      <c r="G20" s="186">
        <f>[1]CUADRO5!G18</f>
        <v>6204.7329651202253</v>
      </c>
      <c r="H20" s="186">
        <f>[1]CUADRO5!I18</f>
        <v>4766.7978417099284</v>
      </c>
      <c r="I20" s="47"/>
      <c r="J20" s="48"/>
      <c r="K20" s="47"/>
      <c r="L20" s="48"/>
      <c r="M20" s="47"/>
      <c r="N20" s="48"/>
      <c r="O20" s="47"/>
      <c r="P20" s="48"/>
      <c r="S20" s="37"/>
      <c r="U20" s="37"/>
      <c r="W20" s="37"/>
      <c r="Y20" s="37"/>
      <c r="AA20" s="37"/>
      <c r="AC20" s="37"/>
      <c r="AE20" s="37"/>
      <c r="AG20" s="37"/>
      <c r="AI20" s="37"/>
    </row>
    <row r="21" spans="1:35" s="19" customFormat="1" x14ac:dyDescent="0.2">
      <c r="A21" s="46" t="s">
        <v>38</v>
      </c>
      <c r="B21" s="186">
        <f>[1]CUADRO5!C19</f>
        <v>13758.160723628966</v>
      </c>
      <c r="C21" s="186">
        <f>[1]CUADRO5!J19</f>
        <v>14533.314787091382</v>
      </c>
      <c r="D21" s="186">
        <f>[1]CUADRO5!D19</f>
        <v>16077.852890403145</v>
      </c>
      <c r="E21" s="186">
        <f>[1]CUADRO5!E19</f>
        <v>13800.680730264399</v>
      </c>
      <c r="F21" s="186">
        <f>[1]CUADRO5!F19</f>
        <v>2424.0731377026241</v>
      </c>
      <c r="G21" s="186">
        <f>[1]CUADRO5!G19</f>
        <v>11180.65476252712</v>
      </c>
      <c r="H21" s="186">
        <f>[1]CUADRO5!I19</f>
        <v>9996.6252278934571</v>
      </c>
      <c r="I21" s="47"/>
      <c r="J21" s="48"/>
      <c r="K21" s="47"/>
      <c r="L21" s="48"/>
      <c r="M21" s="47"/>
      <c r="N21" s="48"/>
      <c r="O21" s="47"/>
      <c r="P21" s="48"/>
      <c r="S21" s="37"/>
      <c r="U21" s="37"/>
      <c r="W21" s="37"/>
      <c r="Y21" s="37"/>
      <c r="AA21" s="37"/>
      <c r="AC21" s="37"/>
      <c r="AE21" s="37"/>
      <c r="AG21" s="37"/>
      <c r="AI21" s="37"/>
    </row>
    <row r="22" spans="1:35" s="19" customFormat="1" x14ac:dyDescent="0.2">
      <c r="A22" s="46" t="s">
        <v>45</v>
      </c>
      <c r="B22" s="186">
        <f>[1]CUADRO5!C20</f>
        <v>6504.9974849086984</v>
      </c>
      <c r="C22" s="186">
        <f>[1]CUADRO5!J20</f>
        <v>6674.6097956245358</v>
      </c>
      <c r="D22" s="186">
        <f>[1]CUADRO5!D20</f>
        <v>7589.1424082863368</v>
      </c>
      <c r="E22" s="186">
        <f>[1]CUADRO5!E20</f>
        <v>6648.2360278612359</v>
      </c>
      <c r="F22" s="186">
        <f>[1]CUADRO5!F20</f>
        <v>6305.7443915461463</v>
      </c>
      <c r="G22" s="186">
        <f>[1]CUADRO5!G20</f>
        <v>6654.9354752530826</v>
      </c>
      <c r="H22" s="186">
        <f>[1]CUADRO5!I20</f>
        <v>3512.5813212812122</v>
      </c>
      <c r="I22" s="47"/>
      <c r="J22" s="48"/>
      <c r="K22" s="47"/>
      <c r="L22" s="48"/>
      <c r="M22" s="47"/>
      <c r="N22" s="48"/>
      <c r="O22" s="47"/>
      <c r="P22" s="48"/>
      <c r="S22" s="37"/>
      <c r="U22" s="37"/>
      <c r="W22" s="37"/>
      <c r="Y22" s="37"/>
      <c r="AA22" s="37"/>
      <c r="AC22" s="37"/>
      <c r="AE22" s="37"/>
      <c r="AG22" s="37"/>
      <c r="AI22" s="37"/>
    </row>
    <row r="23" spans="1:35" s="19" customFormat="1" x14ac:dyDescent="0.2">
      <c r="J23" s="37"/>
      <c r="L23" s="37"/>
      <c r="N23" s="37"/>
      <c r="P23" s="37"/>
      <c r="S23" s="37"/>
      <c r="U23" s="37"/>
      <c r="W23" s="37"/>
      <c r="Y23" s="37"/>
      <c r="AA23" s="37"/>
      <c r="AC23" s="37"/>
      <c r="AE23" s="37"/>
      <c r="AG23" s="37"/>
      <c r="AI23" s="37"/>
    </row>
    <row r="24" spans="1:35" s="19" customFormat="1" ht="11.25" customHeight="1" x14ac:dyDescent="0.2">
      <c r="A24" s="45" t="s">
        <v>17</v>
      </c>
      <c r="H24" s="18"/>
      <c r="I24" s="18"/>
      <c r="J24" s="18"/>
      <c r="K24" s="18"/>
      <c r="L24" s="18"/>
      <c r="M24" s="18"/>
      <c r="N24" s="18"/>
      <c r="O24" s="18"/>
      <c r="P24" s="18"/>
      <c r="S24" s="37"/>
      <c r="U24" s="37"/>
      <c r="W24" s="37"/>
      <c r="Y24" s="37"/>
      <c r="AA24" s="37"/>
      <c r="AC24" s="37"/>
      <c r="AE24" s="37"/>
      <c r="AG24" s="37"/>
      <c r="AI24" s="37"/>
    </row>
    <row r="25" spans="1:35" s="19" customFormat="1" x14ac:dyDescent="0.2">
      <c r="A25" s="46" t="s">
        <v>39</v>
      </c>
      <c r="B25" s="186">
        <f>[1]CUADRO5!C21</f>
        <v>3156.0797801343965</v>
      </c>
      <c r="C25" s="186">
        <f>[1]CUADRO5!J21</f>
        <v>3310.6073337613079</v>
      </c>
      <c r="D25" s="186">
        <f>[1]CUADRO5!D21</f>
        <v>833</v>
      </c>
      <c r="E25" s="186">
        <f>[1]CUADRO5!E21</f>
        <v>3344.4375762588684</v>
      </c>
      <c r="F25" s="186">
        <f>[1]CUADRO5!F21</f>
        <v>3046.0361714044029</v>
      </c>
      <c r="G25" s="186">
        <f>[1]CUADRO5!G21</f>
        <v>2197.0469807862678</v>
      </c>
      <c r="H25" s="186">
        <f>[1]CUADRO5!I21</f>
        <v>2789.3145567672832</v>
      </c>
      <c r="I25" s="47"/>
      <c r="J25" s="48"/>
      <c r="K25" s="47"/>
      <c r="L25" s="48"/>
      <c r="M25" s="47"/>
      <c r="N25" s="48"/>
      <c r="O25" s="47"/>
      <c r="P25" s="48"/>
      <c r="S25" s="37"/>
      <c r="U25" s="37"/>
      <c r="W25" s="37"/>
      <c r="Y25" s="37"/>
      <c r="AA25" s="37"/>
      <c r="AC25" s="37"/>
      <c r="AE25" s="37"/>
      <c r="AG25" s="37"/>
      <c r="AI25" s="37"/>
    </row>
    <row r="26" spans="1:35" s="19" customFormat="1" x14ac:dyDescent="0.2">
      <c r="A26" s="46" t="s">
        <v>40</v>
      </c>
      <c r="B26" s="186">
        <f>[1]CUADRO5!C22</f>
        <v>5977.047208002451</v>
      </c>
      <c r="C26" s="186">
        <f>[1]CUADRO5!J22</f>
        <v>6451.4376387673601</v>
      </c>
      <c r="D26" s="186">
        <f>[1]CUADRO5!D22</f>
        <v>7998.4275577148001</v>
      </c>
      <c r="E26" s="186">
        <f>[1]CUADRO5!E22</f>
        <v>6573.2323740161646</v>
      </c>
      <c r="F26" s="186">
        <f>[1]CUADRO5!F22</f>
        <v>3127.5739829163799</v>
      </c>
      <c r="G26" s="186">
        <f>[1]CUADRO5!G22</f>
        <v>4028.2617408834044</v>
      </c>
      <c r="H26" s="186">
        <f>[1]CUADRO5!I22</f>
        <v>3516.8281751068107</v>
      </c>
      <c r="I26" s="47"/>
      <c r="J26" s="48"/>
      <c r="K26" s="47"/>
      <c r="L26" s="48"/>
      <c r="M26" s="47"/>
      <c r="N26" s="48"/>
      <c r="O26" s="47"/>
      <c r="P26" s="48"/>
      <c r="S26" s="37"/>
      <c r="U26" s="37"/>
      <c r="W26" s="37"/>
      <c r="Y26" s="37"/>
      <c r="AA26" s="37"/>
      <c r="AC26" s="37"/>
      <c r="AE26" s="37"/>
      <c r="AG26" s="37"/>
      <c r="AI26" s="37"/>
    </row>
    <row r="27" spans="1:35" s="19" customFormat="1" x14ac:dyDescent="0.2">
      <c r="A27" s="46" t="s">
        <v>41</v>
      </c>
      <c r="B27" s="186">
        <f>[1]CUADRO5!C23</f>
        <v>6864.7667731279089</v>
      </c>
      <c r="C27" s="186">
        <f>[1]CUADRO5!J23</f>
        <v>7326.2950491246838</v>
      </c>
      <c r="D27" s="186">
        <f>[1]CUADRO5!D23</f>
        <v>10621.503399576546</v>
      </c>
      <c r="E27" s="186">
        <f>[1]CUADRO5!E23</f>
        <v>7095.5290282929236</v>
      </c>
      <c r="F27" s="186">
        <f>[1]CUADRO5!F23</f>
        <v>5439.7191856068539</v>
      </c>
      <c r="G27" s="186">
        <f>[1]CUADRO5!G23</f>
        <v>5979.853147117673</v>
      </c>
      <c r="H27" s="186">
        <f>[1]CUADRO5!I23</f>
        <v>3216.5873282080361</v>
      </c>
      <c r="I27" s="47"/>
      <c r="J27" s="48"/>
      <c r="K27" s="47"/>
      <c r="L27" s="48"/>
      <c r="M27" s="47"/>
      <c r="N27" s="48"/>
      <c r="O27" s="47"/>
      <c r="P27" s="48"/>
      <c r="S27" s="37"/>
      <c r="U27" s="37"/>
      <c r="W27" s="37"/>
      <c r="Y27" s="37"/>
      <c r="AA27" s="37"/>
      <c r="AC27" s="37"/>
      <c r="AE27" s="37"/>
      <c r="AG27" s="37"/>
      <c r="AI27" s="37"/>
    </row>
    <row r="28" spans="1:35" s="19" customFormat="1" x14ac:dyDescent="0.2">
      <c r="A28" s="46" t="s">
        <v>46</v>
      </c>
      <c r="B28" s="186">
        <f>[1]CUADRO5!C24</f>
        <v>6673.6729204630828</v>
      </c>
      <c r="C28" s="186">
        <f>[1]CUADRO5!J24</f>
        <v>7546.4233073499481</v>
      </c>
      <c r="D28" s="186">
        <f>[1]CUADRO5!D24</f>
        <v>11194.208046889304</v>
      </c>
      <c r="E28" s="186">
        <f>[1]CUADRO5!E24</f>
        <v>7467.8788236675746</v>
      </c>
      <c r="F28" s="186">
        <f>[1]CUADRO5!F24</f>
        <v>4141.8321760102826</v>
      </c>
      <c r="G28" s="186">
        <f>[1]CUADRO5!G24</f>
        <v>5323.8672303283493</v>
      </c>
      <c r="H28" s="186">
        <f>[1]CUADRO5!I24</f>
        <v>3493.9140522415596</v>
      </c>
      <c r="I28" s="47"/>
      <c r="J28" s="48"/>
      <c r="K28" s="47"/>
      <c r="L28" s="48"/>
      <c r="M28" s="47"/>
      <c r="N28" s="48"/>
      <c r="O28" s="47"/>
      <c r="P28" s="48"/>
      <c r="S28" s="37"/>
      <c r="U28" s="37"/>
      <c r="W28" s="37"/>
      <c r="Y28" s="37"/>
      <c r="AA28" s="37"/>
      <c r="AC28" s="37"/>
      <c r="AE28" s="37"/>
      <c r="AG28" s="37"/>
      <c r="AI28" s="37"/>
    </row>
    <row r="29" spans="1:35" s="19" customFormat="1" x14ac:dyDescent="0.2">
      <c r="A29" s="46" t="s">
        <v>47</v>
      </c>
      <c r="B29" s="186">
        <f>[1]CUADRO5!C25</f>
        <v>6989.5699949902146</v>
      </c>
      <c r="C29" s="186">
        <f>[1]CUADRO5!J25</f>
        <v>8372.2070648486861</v>
      </c>
      <c r="D29" s="186">
        <f>[1]CUADRO5!D25</f>
        <v>13554.800294972803</v>
      </c>
      <c r="E29" s="186">
        <f>[1]CUADRO5!E25</f>
        <v>7972.8440732608078</v>
      </c>
      <c r="F29" s="186">
        <f>[1]CUADRO5!F25</f>
        <v>3703.2259328167324</v>
      </c>
      <c r="G29" s="186">
        <f>[1]CUADRO5!G25</f>
        <v>5004.3469413176626</v>
      </c>
      <c r="H29" s="186">
        <f>[1]CUADRO5!I25</f>
        <v>5024.925162579766</v>
      </c>
      <c r="I29" s="47"/>
      <c r="J29" s="48"/>
      <c r="K29" s="47"/>
      <c r="L29" s="48"/>
      <c r="M29" s="47"/>
      <c r="N29" s="48"/>
      <c r="O29" s="47"/>
      <c r="P29" s="48"/>
      <c r="S29" s="37"/>
      <c r="U29" s="37"/>
      <c r="W29" s="37"/>
      <c r="Y29" s="37"/>
      <c r="AA29" s="37"/>
      <c r="AC29" s="37"/>
      <c r="AE29" s="37"/>
      <c r="AG29" s="37"/>
      <c r="AI29" s="37"/>
    </row>
    <row r="30" spans="1:35" s="19" customFormat="1" x14ac:dyDescent="0.2">
      <c r="A30" s="46" t="s">
        <v>48</v>
      </c>
      <c r="B30" s="186">
        <f>[1]CUADRO5!C26</f>
        <v>7092.6747801434185</v>
      </c>
      <c r="C30" s="186">
        <f>[1]CUADRO5!J26</f>
        <v>8624.1132424846928</v>
      </c>
      <c r="D30" s="186">
        <f>[1]CUADRO5!D26</f>
        <v>16248.235038261726</v>
      </c>
      <c r="E30" s="186">
        <f>[1]CUADRO5!E26</f>
        <v>7037.1357955311832</v>
      </c>
      <c r="F30" s="186">
        <f>[1]CUADRO5!F26</f>
        <v>3011.9925741729971</v>
      </c>
      <c r="G30" s="186">
        <f>[1]CUADRO5!G26</f>
        <v>5752.7856431729906</v>
      </c>
      <c r="H30" s="186">
        <f>[1]CUADRO5!I26</f>
        <v>3311.6419802890623</v>
      </c>
      <c r="I30" s="47"/>
      <c r="J30" s="48"/>
      <c r="K30" s="47"/>
      <c r="L30" s="48"/>
      <c r="M30" s="47"/>
      <c r="N30" s="48"/>
      <c r="O30" s="47"/>
      <c r="P30" s="48"/>
      <c r="S30" s="37"/>
      <c r="U30" s="37"/>
      <c r="W30" s="37"/>
      <c r="Y30" s="37"/>
      <c r="AA30" s="37"/>
      <c r="AC30" s="37"/>
      <c r="AE30" s="37"/>
      <c r="AG30" s="37"/>
      <c r="AI30" s="37"/>
    </row>
    <row r="31" spans="1:35" s="19" customFormat="1" x14ac:dyDescent="0.2">
      <c r="A31" s="46" t="s">
        <v>78</v>
      </c>
      <c r="B31" s="186">
        <f>[1]CUADRO5!C27</f>
        <v>4614.6760051315914</v>
      </c>
      <c r="C31" s="186">
        <f>[1]CUADRO5!J27</f>
        <v>6184.2857823523673</v>
      </c>
      <c r="D31" s="186">
        <f>[1]CUADRO5!D27</f>
        <v>14034.687407676753</v>
      </c>
      <c r="E31" s="186">
        <f>[1]CUADRO5!E27</f>
        <v>4742.8857628138185</v>
      </c>
      <c r="F31" s="186">
        <f>[1]CUADRO5!F27</f>
        <v>2794.1250377609949</v>
      </c>
      <c r="G31" s="186">
        <f>[1]CUADRO5!G27</f>
        <v>3842.1389758889104</v>
      </c>
      <c r="H31" s="186">
        <f>[1]CUADRO5!I27</f>
        <v>1534.3399569771066</v>
      </c>
      <c r="I31" s="47"/>
      <c r="J31" s="48"/>
      <c r="K31" s="47"/>
      <c r="L31" s="48"/>
      <c r="M31" s="47"/>
      <c r="N31" s="48"/>
      <c r="O31" s="47"/>
      <c r="P31" s="48"/>
      <c r="S31" s="37"/>
      <c r="U31" s="37"/>
      <c r="W31" s="37"/>
      <c r="Y31" s="37"/>
      <c r="AA31" s="37"/>
      <c r="AC31" s="37"/>
      <c r="AE31" s="37"/>
      <c r="AG31" s="37"/>
      <c r="AI31" s="37"/>
    </row>
    <row r="32" spans="1:35" s="19" customFormat="1" x14ac:dyDescent="0.2">
      <c r="A32" s="47"/>
      <c r="I32" s="22"/>
      <c r="J32" s="48"/>
      <c r="K32" s="22"/>
      <c r="L32" s="48"/>
      <c r="M32" s="22"/>
      <c r="N32" s="48"/>
      <c r="O32" s="22"/>
      <c r="P32" s="48"/>
      <c r="S32" s="37"/>
      <c r="U32" s="37"/>
      <c r="W32" s="37"/>
      <c r="Y32" s="37"/>
      <c r="AA32" s="37"/>
      <c r="AC32" s="37"/>
      <c r="AE32" s="37"/>
      <c r="AG32" s="37"/>
      <c r="AI32" s="37"/>
    </row>
    <row r="33" spans="1:35" s="19" customFormat="1" x14ac:dyDescent="0.2">
      <c r="A33" s="45" t="s">
        <v>13</v>
      </c>
      <c r="I33" s="18"/>
      <c r="J33" s="18"/>
      <c r="K33" s="18"/>
      <c r="L33" s="18"/>
      <c r="M33" s="18"/>
      <c r="N33" s="18"/>
      <c r="O33" s="18"/>
      <c r="P33" s="18"/>
      <c r="S33" s="37"/>
      <c r="U33" s="37"/>
      <c r="W33" s="37"/>
      <c r="Y33" s="37"/>
      <c r="AA33" s="37"/>
      <c r="AC33" s="37"/>
      <c r="AE33" s="37"/>
      <c r="AG33" s="37"/>
      <c r="AI33" s="37"/>
    </row>
    <row r="34" spans="1:35" s="19" customFormat="1" x14ac:dyDescent="0.2">
      <c r="A34" s="46" t="s">
        <v>2</v>
      </c>
      <c r="B34" s="186">
        <f>[1]CUADRO5!C29</f>
        <v>6334.5045102328595</v>
      </c>
      <c r="C34" s="186">
        <f>[1]CUADRO5!J29</f>
        <v>6828.0813954321848</v>
      </c>
      <c r="D34" s="186">
        <f>[1]CUADRO5!D29</f>
        <v>13528.289289343269</v>
      </c>
      <c r="E34" s="186">
        <f>[1]CUADRO5!E29</f>
        <v>6124.0511565940324</v>
      </c>
      <c r="F34" s="186">
        <f>[1]CUADRO5!F29</f>
        <v>4319.8458994697958</v>
      </c>
      <c r="G34" s="186">
        <f>[1]CUADRO5!G29</f>
        <v>6544.7220215143561</v>
      </c>
      <c r="H34" s="186">
        <f>[1]CUADRO5!I29</f>
        <v>3779.9298764712662</v>
      </c>
      <c r="I34" s="47"/>
      <c r="J34" s="48"/>
      <c r="K34" s="47"/>
      <c r="L34" s="48"/>
      <c r="M34" s="47"/>
      <c r="N34" s="48"/>
      <c r="O34" s="47"/>
      <c r="P34" s="48"/>
      <c r="S34" s="37"/>
      <c r="U34" s="37"/>
      <c r="W34" s="37"/>
      <c r="Y34" s="37"/>
      <c r="AA34" s="37"/>
      <c r="AC34" s="37"/>
      <c r="AE34" s="37"/>
      <c r="AG34" s="37"/>
      <c r="AI34" s="37"/>
    </row>
    <row r="35" spans="1:35" s="19" customFormat="1" x14ac:dyDescent="0.2">
      <c r="A35" s="46" t="s">
        <v>3</v>
      </c>
      <c r="B35" s="186">
        <f>[1]CUADRO5!C30</f>
        <v>5656.6472656474716</v>
      </c>
      <c r="C35" s="186">
        <f>[1]CUADRO5!J30</f>
        <v>7644.8622738821459</v>
      </c>
      <c r="D35" s="186">
        <f>[1]CUADRO5!D30</f>
        <v>13390.904532010767</v>
      </c>
      <c r="E35" s="186">
        <f>[1]CUADRO5!E30</f>
        <v>7024.3226390896207</v>
      </c>
      <c r="F35" s="186">
        <f>[1]CUADRO5!F30</f>
        <v>3313.996595707004</v>
      </c>
      <c r="G35" s="186">
        <f>[1]CUADRO5!G30</f>
        <v>3549.5619936073931</v>
      </c>
      <c r="H35" s="186">
        <f>[1]CUADRO5!I30</f>
        <v>2112.9376497140447</v>
      </c>
      <c r="I35" s="47"/>
      <c r="J35" s="48"/>
      <c r="K35" s="47"/>
      <c r="L35" s="48"/>
      <c r="M35" s="47"/>
      <c r="N35" s="48"/>
      <c r="O35" s="47"/>
      <c r="P35" s="48"/>
      <c r="S35" s="37"/>
      <c r="U35" s="37"/>
      <c r="W35" s="37"/>
      <c r="Y35" s="37"/>
      <c r="AA35" s="37"/>
      <c r="AC35" s="37"/>
      <c r="AE35" s="37"/>
      <c r="AG35" s="37"/>
      <c r="AI35" s="37"/>
    </row>
    <row r="36" spans="1:35" s="19" customFormat="1" x14ac:dyDescent="0.2">
      <c r="A36" s="50"/>
      <c r="I36" s="22"/>
      <c r="J36" s="48"/>
      <c r="K36" s="22"/>
      <c r="L36" s="48"/>
      <c r="M36" s="22"/>
      <c r="N36" s="48"/>
      <c r="O36" s="22"/>
      <c r="P36" s="48"/>
      <c r="S36" s="37"/>
      <c r="U36" s="37"/>
      <c r="W36" s="37"/>
      <c r="Y36" s="37"/>
      <c r="AA36" s="37"/>
      <c r="AC36" s="37"/>
      <c r="AE36" s="37"/>
      <c r="AG36" s="37"/>
      <c r="AI36" s="37"/>
    </row>
    <row r="37" spans="1:35" s="19" customFormat="1" x14ac:dyDescent="0.2">
      <c r="A37" s="45" t="s">
        <v>88</v>
      </c>
      <c r="B37" s="91"/>
      <c r="C37" s="91"/>
      <c r="D37" s="91"/>
      <c r="E37" s="91"/>
      <c r="F37" s="91"/>
      <c r="G37" s="91"/>
      <c r="H37" s="65"/>
      <c r="I37" s="65"/>
      <c r="J37" s="23"/>
      <c r="K37" s="65"/>
      <c r="L37" s="23"/>
      <c r="M37" s="65"/>
      <c r="N37" s="23"/>
      <c r="O37" s="65"/>
      <c r="P37" s="23"/>
      <c r="S37" s="37"/>
      <c r="U37" s="37"/>
      <c r="W37" s="37"/>
      <c r="Y37" s="37"/>
      <c r="AA37" s="37"/>
      <c r="AC37" s="37"/>
      <c r="AE37" s="37"/>
      <c r="AG37" s="37"/>
      <c r="AI37" s="37"/>
    </row>
    <row r="38" spans="1:35" s="19" customFormat="1" x14ac:dyDescent="0.2">
      <c r="A38" s="51" t="s">
        <v>81</v>
      </c>
      <c r="B38" s="186"/>
      <c r="C38" s="186"/>
      <c r="D38" s="186"/>
      <c r="E38" s="186"/>
      <c r="F38" s="186"/>
      <c r="G38" s="186"/>
      <c r="H38" s="47"/>
      <c r="I38" s="47"/>
      <c r="J38" s="48"/>
      <c r="K38" s="47"/>
      <c r="L38" s="48"/>
      <c r="M38" s="47"/>
      <c r="N38" s="48"/>
      <c r="O38" s="47"/>
      <c r="P38" s="48"/>
      <c r="S38" s="37"/>
      <c r="U38" s="37"/>
      <c r="W38" s="37"/>
      <c r="Y38" s="37"/>
      <c r="AA38" s="37"/>
      <c r="AC38" s="37"/>
      <c r="AE38" s="37"/>
      <c r="AG38" s="37"/>
      <c r="AI38" s="37"/>
    </row>
    <row r="39" spans="1:35" s="19" customFormat="1" x14ac:dyDescent="0.2">
      <c r="A39" s="193" t="s">
        <v>139</v>
      </c>
      <c r="B39" s="186">
        <f>[1]CUADRO5!C31</f>
        <v>2605.7282633107397</v>
      </c>
      <c r="C39" s="186">
        <f>[1]CUADRO5!J31</f>
        <v>3196.1283044912238</v>
      </c>
      <c r="D39" s="186">
        <f>[1]CUADRO5!D31</f>
        <v>6542.2829324428722</v>
      </c>
      <c r="E39" s="186">
        <f>[1]CUADRO5!E31</f>
        <v>3023.7202081232631</v>
      </c>
      <c r="F39" s="186">
        <f>[1]CUADRO5!F31</f>
        <v>2309.7142887258651</v>
      </c>
      <c r="G39" s="186">
        <f>[1]CUADRO5!G31</f>
        <v>2001.8236268567166</v>
      </c>
      <c r="H39" s="186">
        <f>[1]CUADRO5!I31</f>
        <v>1794.6187735495064</v>
      </c>
      <c r="I39" s="47"/>
      <c r="J39" s="48"/>
      <c r="K39" s="47"/>
      <c r="L39" s="48"/>
      <c r="M39" s="47"/>
      <c r="N39" s="48"/>
      <c r="O39" s="47"/>
      <c r="P39" s="48"/>
      <c r="S39" s="37"/>
      <c r="U39" s="37"/>
      <c r="W39" s="37"/>
      <c r="Y39" s="37"/>
      <c r="AA39" s="37"/>
      <c r="AC39" s="37"/>
      <c r="AE39" s="37"/>
      <c r="AG39" s="37"/>
      <c r="AI39" s="37"/>
    </row>
    <row r="40" spans="1:35" s="19" customFormat="1" x14ac:dyDescent="0.2">
      <c r="A40" s="193" t="s">
        <v>140</v>
      </c>
      <c r="B40" s="186">
        <f>[1]CUADRO5!C32</f>
        <v>4908.3067672563675</v>
      </c>
      <c r="C40" s="186">
        <f>[1]CUADRO5!J32</f>
        <v>5545.8452036009176</v>
      </c>
      <c r="D40" s="186">
        <f>[1]CUADRO5!D32</f>
        <v>8549.2242811252636</v>
      </c>
      <c r="E40" s="186">
        <f>[1]CUADRO5!E32</f>
        <v>5518.6769886938873</v>
      </c>
      <c r="F40" s="186">
        <f>[1]CUADRO5!F32</f>
        <v>3709.8584408073784</v>
      </c>
      <c r="G40" s="186">
        <f>[1]CUADRO5!G32</f>
        <v>3173.4150208383185</v>
      </c>
      <c r="H40" s="186">
        <f>[1]CUADRO5!I32</f>
        <v>3865.7528975167693</v>
      </c>
      <c r="I40" s="47"/>
      <c r="J40" s="48"/>
      <c r="K40" s="47"/>
      <c r="L40" s="48"/>
      <c r="M40" s="47"/>
      <c r="N40" s="48"/>
      <c r="O40" s="47"/>
      <c r="P40" s="48"/>
      <c r="S40" s="37"/>
      <c r="U40" s="37"/>
      <c r="W40" s="37"/>
      <c r="Y40" s="37"/>
      <c r="AA40" s="37"/>
      <c r="AC40" s="37"/>
      <c r="AE40" s="37"/>
      <c r="AG40" s="37"/>
      <c r="AI40" s="37"/>
    </row>
    <row r="41" spans="1:35" s="19" customFormat="1" x14ac:dyDescent="0.2">
      <c r="A41" s="193" t="s">
        <v>141</v>
      </c>
      <c r="B41" s="186">
        <f>[1]CUADRO5!C33</f>
        <v>11000</v>
      </c>
      <c r="C41" s="186">
        <f>[1]CUADRO5!J33</f>
        <v>11000</v>
      </c>
      <c r="D41" s="186">
        <f>[1]CUADRO5!D33</f>
        <v>11000</v>
      </c>
      <c r="E41" s="186">
        <f>[1]CUADRO5!E33</f>
        <v>0</v>
      </c>
      <c r="F41" s="186">
        <f>[1]CUADRO5!F33</f>
        <v>0</v>
      </c>
      <c r="G41" s="186">
        <f>[1]CUADRO5!G33</f>
        <v>0</v>
      </c>
      <c r="H41" s="186">
        <f>[1]CUADRO5!I33</f>
        <v>0</v>
      </c>
      <c r="I41" s="47"/>
      <c r="J41" s="48"/>
      <c r="K41" s="47"/>
      <c r="L41" s="48"/>
      <c r="M41" s="47"/>
      <c r="N41" s="48"/>
      <c r="O41" s="47"/>
      <c r="P41" s="48"/>
      <c r="S41" s="37"/>
      <c r="U41" s="37"/>
      <c r="W41" s="37"/>
      <c r="Y41" s="37"/>
      <c r="AA41" s="37"/>
      <c r="AC41" s="37"/>
      <c r="AE41" s="37"/>
      <c r="AG41" s="37"/>
      <c r="AI41" s="37"/>
    </row>
    <row r="42" spans="1:35" s="19" customFormat="1" x14ac:dyDescent="0.2">
      <c r="A42" s="51" t="s">
        <v>82</v>
      </c>
      <c r="B42" s="186">
        <f>[1]CUADRO5!C34</f>
        <v>13543.035971181196</v>
      </c>
      <c r="C42" s="186">
        <f>[1]CUADRO5!J34</f>
        <v>13924.19567515784</v>
      </c>
      <c r="D42" s="186">
        <f>[1]CUADRO5!D34</f>
        <v>16323.228759275316</v>
      </c>
      <c r="E42" s="186">
        <f>[1]CUADRO5!E34</f>
        <v>13154.799217861786</v>
      </c>
      <c r="F42" s="186">
        <f>[1]CUADRO5!F34</f>
        <v>13646.83590413735</v>
      </c>
      <c r="G42" s="186">
        <f>[1]CUADRO5!G34</f>
        <v>12406.54006350063</v>
      </c>
      <c r="H42" s="186">
        <f>[1]CUADRO5!I34</f>
        <v>11083.781668696796</v>
      </c>
      <c r="I42" s="47"/>
      <c r="J42" s="48"/>
      <c r="K42" s="47"/>
      <c r="L42" s="48"/>
      <c r="M42" s="47"/>
      <c r="N42" s="48"/>
      <c r="O42" s="47"/>
      <c r="P42" s="48"/>
      <c r="S42" s="37"/>
      <c r="U42" s="37"/>
      <c r="W42" s="37"/>
      <c r="Y42" s="37"/>
      <c r="AA42" s="37"/>
      <c r="AC42" s="37"/>
      <c r="AE42" s="37"/>
      <c r="AG42" s="37"/>
      <c r="AI42" s="37"/>
    </row>
    <row r="43" spans="1:35" s="19" customFormat="1" x14ac:dyDescent="0.2">
      <c r="A43" s="51" t="s">
        <v>83</v>
      </c>
      <c r="B43" s="186">
        <f>[1]CUADRO5!C35</f>
        <v>23482.863575662836</v>
      </c>
      <c r="C43" s="186">
        <f>[1]CUADRO5!J35</f>
        <v>24961.083234616526</v>
      </c>
      <c r="D43" s="186">
        <f>[1]CUADRO5!D35</f>
        <v>27101.185655412512</v>
      </c>
      <c r="E43" s="186">
        <f>[1]CUADRO5!E35</f>
        <v>24104.895784704593</v>
      </c>
      <c r="F43" s="186">
        <f>[1]CUADRO5!F35</f>
        <v>0</v>
      </c>
      <c r="G43" s="186">
        <f>[1]CUADRO5!G35</f>
        <v>21254.855118502091</v>
      </c>
      <c r="H43" s="186">
        <f>[1]CUADRO5!I35</f>
        <v>20382.551154571265</v>
      </c>
      <c r="I43" s="47"/>
      <c r="J43" s="48"/>
      <c r="K43" s="47"/>
      <c r="L43" s="48"/>
      <c r="M43" s="47"/>
      <c r="N43" s="48"/>
      <c r="O43" s="47"/>
      <c r="P43" s="48"/>
      <c r="S43" s="37"/>
      <c r="U43" s="37"/>
      <c r="W43" s="37"/>
      <c r="Y43" s="37"/>
      <c r="AA43" s="37"/>
      <c r="AC43" s="37"/>
      <c r="AE43" s="37"/>
      <c r="AG43" s="37"/>
      <c r="AI43" s="37"/>
    </row>
    <row r="44" spans="1:35" s="19" customFormat="1" x14ac:dyDescent="0.2">
      <c r="A44" s="51" t="s">
        <v>84</v>
      </c>
      <c r="B44" s="186">
        <f>[1]CUADRO5!C36</f>
        <v>31751.821476709611</v>
      </c>
      <c r="C44" s="186">
        <f>[1]CUADRO5!J36</f>
        <v>32424.618105009045</v>
      </c>
      <c r="D44" s="186">
        <f>[1]CUADRO5!D36</f>
        <v>32493.5081613412</v>
      </c>
      <c r="E44" s="186">
        <f>[1]CUADRO5!E36</f>
        <v>32400.239277970846</v>
      </c>
      <c r="F44" s="186">
        <f>[1]CUADRO5!F36</f>
        <v>0</v>
      </c>
      <c r="G44" s="186">
        <f>[1]CUADRO5!G36</f>
        <v>31303.723085405247</v>
      </c>
      <c r="H44" s="186">
        <f>[1]CUADRO5!I36</f>
        <v>27000</v>
      </c>
      <c r="I44" s="47"/>
      <c r="J44" s="48"/>
      <c r="K44" s="47"/>
      <c r="L44" s="48"/>
      <c r="M44" s="47"/>
      <c r="N44" s="48"/>
      <c r="O44" s="47"/>
      <c r="P44" s="48"/>
      <c r="S44" s="37"/>
      <c r="U44" s="37"/>
      <c r="W44" s="37"/>
      <c r="Y44" s="37"/>
      <c r="AA44" s="37"/>
      <c r="AC44" s="37"/>
      <c r="AE44" s="37"/>
      <c r="AG44" s="37"/>
      <c r="AI44" s="37"/>
    </row>
    <row r="45" spans="1:35" s="19" customFormat="1" x14ac:dyDescent="0.2">
      <c r="A45" s="51" t="s">
        <v>85</v>
      </c>
      <c r="B45" s="186">
        <f>[1]CUADRO5!C37</f>
        <v>56006.165373160882</v>
      </c>
      <c r="C45" s="186">
        <f>[1]CUADRO5!J37</f>
        <v>73376.7648131475</v>
      </c>
      <c r="D45" s="186">
        <f>[1]CUADRO5!D37</f>
        <v>82348.976908574667</v>
      </c>
      <c r="E45" s="186">
        <f>[1]CUADRO5!E37</f>
        <v>71865.876414004684</v>
      </c>
      <c r="F45" s="186">
        <f>[1]CUADRO5!F37</f>
        <v>0</v>
      </c>
      <c r="G45" s="186">
        <f>[1]CUADRO5!G37</f>
        <v>46798.395100959795</v>
      </c>
      <c r="H45" s="186">
        <f>[1]CUADRO5!I37</f>
        <v>48000</v>
      </c>
      <c r="I45" s="47"/>
      <c r="J45" s="48"/>
      <c r="K45" s="47"/>
      <c r="L45" s="48"/>
      <c r="M45" s="47"/>
      <c r="N45" s="48"/>
      <c r="O45" s="47"/>
      <c r="P45" s="48"/>
      <c r="S45" s="37"/>
      <c r="U45" s="37"/>
      <c r="W45" s="37"/>
      <c r="Y45" s="37"/>
      <c r="AA45" s="37"/>
      <c r="AC45" s="37"/>
      <c r="AE45" s="37"/>
      <c r="AG45" s="37"/>
      <c r="AI45" s="37"/>
    </row>
    <row r="46" spans="1:35" s="19" customFormat="1" x14ac:dyDescent="0.2">
      <c r="A46" s="47"/>
      <c r="B46" s="186"/>
      <c r="C46" s="186"/>
      <c r="D46" s="186"/>
      <c r="E46" s="186"/>
      <c r="F46" s="186"/>
      <c r="G46" s="186"/>
      <c r="H46" s="186"/>
      <c r="J46" s="37"/>
      <c r="L46" s="37"/>
      <c r="N46" s="37"/>
      <c r="P46" s="37"/>
      <c r="S46" s="37"/>
      <c r="U46" s="37"/>
      <c r="W46" s="37"/>
      <c r="Y46" s="37"/>
      <c r="AA46" s="37"/>
      <c r="AC46" s="37"/>
      <c r="AE46" s="37"/>
      <c r="AG46" s="37"/>
      <c r="AI46" s="37"/>
    </row>
    <row r="47" spans="1:35" s="19" customFormat="1" x14ac:dyDescent="0.2">
      <c r="A47" s="45" t="s">
        <v>14</v>
      </c>
      <c r="I47" s="72"/>
      <c r="J47" s="72"/>
      <c r="K47" s="72"/>
      <c r="L47" s="72"/>
      <c r="M47" s="72"/>
      <c r="N47" s="72"/>
      <c r="O47" s="72"/>
      <c r="P47" s="72"/>
      <c r="S47" s="37"/>
      <c r="U47" s="37"/>
      <c r="W47" s="37"/>
      <c r="Y47" s="37"/>
      <c r="AA47" s="37"/>
      <c r="AC47" s="37"/>
      <c r="AE47" s="37"/>
      <c r="AG47" s="37"/>
      <c r="AI47" s="37"/>
    </row>
    <row r="48" spans="1:35" s="19" customFormat="1" x14ac:dyDescent="0.2">
      <c r="A48" s="51" t="s">
        <v>36</v>
      </c>
      <c r="B48" s="186">
        <f>[1]CUADRO5!C39</f>
        <v>3230.6082263118878</v>
      </c>
      <c r="C48" s="186">
        <f>[1]CUADRO5!J39</f>
        <v>3255.539457604692</v>
      </c>
      <c r="D48" s="186">
        <f>[1]CUADRO5!D39</f>
        <v>0</v>
      </c>
      <c r="E48" s="186">
        <f>[1]CUADRO5!E39</f>
        <v>3255.539457604692</v>
      </c>
      <c r="F48" s="186">
        <f>[1]CUADRO5!F39</f>
        <v>0</v>
      </c>
      <c r="G48" s="186">
        <f>[1]CUADRO5!G39</f>
        <v>3307.5214514311965</v>
      </c>
      <c r="H48" s="186">
        <f>[1]CUADRO5!I39</f>
        <v>2831.5187509733319</v>
      </c>
      <c r="I48" s="47"/>
      <c r="J48" s="48"/>
      <c r="K48" s="47"/>
      <c r="L48" s="48"/>
      <c r="M48" s="47"/>
      <c r="N48" s="48"/>
      <c r="O48" s="47"/>
      <c r="P48" s="48"/>
      <c r="S48" s="37"/>
      <c r="U48" s="37"/>
      <c r="W48" s="37"/>
      <c r="Y48" s="37"/>
      <c r="AA48" s="37"/>
      <c r="AC48" s="37"/>
      <c r="AE48" s="37"/>
      <c r="AG48" s="37"/>
      <c r="AI48" s="37"/>
    </row>
    <row r="49" spans="1:35" s="19" customFormat="1" x14ac:dyDescent="0.2">
      <c r="A49" s="51" t="s">
        <v>37</v>
      </c>
      <c r="B49" s="186">
        <f>[1]CUADRO5!C40</f>
        <v>6828.7497421046746</v>
      </c>
      <c r="C49" s="186">
        <f>[1]CUADRO5!J40</f>
        <v>8928.1274504957219</v>
      </c>
      <c r="D49" s="186">
        <f>[1]CUADRO5!D40</f>
        <v>0</v>
      </c>
      <c r="E49" s="186">
        <f>[1]CUADRO5!E40</f>
        <v>8890.8968786137721</v>
      </c>
      <c r="F49" s="186">
        <f>[1]CUADRO5!F40</f>
        <v>0</v>
      </c>
      <c r="G49" s="186">
        <f>[1]CUADRO5!G40</f>
        <v>3408.4511637504843</v>
      </c>
      <c r="H49" s="186">
        <f>[1]CUADRO5!I40</f>
        <v>5758.3574010431321</v>
      </c>
      <c r="I49" s="47"/>
      <c r="J49" s="48"/>
      <c r="K49" s="47"/>
      <c r="L49" s="48"/>
      <c r="M49" s="47"/>
      <c r="N49" s="48"/>
      <c r="O49" s="47"/>
      <c r="P49" s="48"/>
      <c r="S49" s="37"/>
      <c r="U49" s="37"/>
      <c r="W49" s="37"/>
      <c r="Y49" s="37"/>
      <c r="AA49" s="37"/>
      <c r="AC49" s="37"/>
      <c r="AE49" s="37"/>
      <c r="AG49" s="37"/>
      <c r="AI49" s="37"/>
    </row>
    <row r="50" spans="1:35" s="19" customFormat="1" x14ac:dyDescent="0.2">
      <c r="A50" s="51" t="s">
        <v>49</v>
      </c>
      <c r="B50" s="186">
        <f>[1]CUADRO5!C41</f>
        <v>7255.3302031495923</v>
      </c>
      <c r="C50" s="186">
        <f>[1]CUADRO5!J41</f>
        <v>8224.8592619800893</v>
      </c>
      <c r="D50" s="186">
        <f>[1]CUADRO5!D41</f>
        <v>13459.892678500368</v>
      </c>
      <c r="E50" s="186">
        <f>[1]CUADRO5!E41</f>
        <v>7793.3375250756508</v>
      </c>
      <c r="F50" s="186">
        <f>[1]CUADRO5!F41</f>
        <v>3463.0732441596247</v>
      </c>
      <c r="G50" s="186">
        <f>[1]CUADRO5!G41</f>
        <v>5940.1398291604046</v>
      </c>
      <c r="H50" s="186">
        <f>[1]CUADRO5!I41</f>
        <v>3690.8372118587877</v>
      </c>
      <c r="I50" s="47"/>
      <c r="J50" s="48"/>
      <c r="K50" s="47"/>
      <c r="L50" s="48"/>
      <c r="M50" s="47"/>
      <c r="N50" s="48"/>
      <c r="O50" s="47"/>
      <c r="P50" s="48"/>
      <c r="S50" s="37"/>
      <c r="U50" s="37"/>
      <c r="W50" s="37"/>
      <c r="Y50" s="37"/>
      <c r="AA50" s="37"/>
      <c r="AC50" s="37"/>
      <c r="AE50" s="37"/>
      <c r="AG50" s="37"/>
      <c r="AI50" s="37"/>
    </row>
    <row r="51" spans="1:35" s="19" customFormat="1" x14ac:dyDescent="0.2">
      <c r="A51" s="51" t="s">
        <v>45</v>
      </c>
      <c r="B51" s="186">
        <f>[1]CUADRO5!C42</f>
        <v>6176.9418156557213</v>
      </c>
      <c r="C51" s="186">
        <f>[1]CUADRO5!J42</f>
        <v>6485.3921781178624</v>
      </c>
      <c r="D51" s="186">
        <f>[1]CUADRO5!D42</f>
        <v>12519.451788155682</v>
      </c>
      <c r="E51" s="186">
        <f>[1]CUADRO5!E42</f>
        <v>6001.7412245010592</v>
      </c>
      <c r="F51" s="186">
        <f>[1]CUADRO5!F42</f>
        <v>0</v>
      </c>
      <c r="G51" s="186">
        <f>[1]CUADRO5!G42</f>
        <v>5617.2419640063335</v>
      </c>
      <c r="H51" s="186">
        <f>[1]CUADRO5!I42</f>
        <v>4099.8773250218055</v>
      </c>
      <c r="I51" s="47"/>
      <c r="J51" s="48"/>
      <c r="K51" s="47"/>
      <c r="L51" s="48"/>
      <c r="M51" s="47"/>
      <c r="N51" s="48"/>
      <c r="O51" s="47"/>
      <c r="P51" s="48"/>
      <c r="S51" s="37"/>
      <c r="U51" s="37"/>
      <c r="W51" s="37"/>
      <c r="Y51" s="37"/>
      <c r="AA51" s="37"/>
      <c r="AC51" s="37"/>
      <c r="AE51" s="37"/>
      <c r="AG51" s="37"/>
      <c r="AI51" s="37"/>
    </row>
    <row r="52" spans="1:35" s="19" customFormat="1" x14ac:dyDescent="0.2">
      <c r="A52" s="51"/>
      <c r="B52" s="186"/>
      <c r="C52" s="186"/>
      <c r="D52" s="186"/>
      <c r="E52" s="186"/>
      <c r="F52" s="186"/>
      <c r="G52" s="186"/>
      <c r="H52" s="186"/>
      <c r="I52" s="47"/>
      <c r="J52" s="48"/>
      <c r="K52" s="47"/>
      <c r="L52" s="48"/>
      <c r="M52" s="47"/>
      <c r="N52" s="48"/>
      <c r="O52" s="47"/>
      <c r="P52" s="48"/>
      <c r="S52" s="37"/>
      <c r="U52" s="37"/>
      <c r="W52" s="37"/>
      <c r="Y52" s="37"/>
      <c r="AA52" s="37"/>
      <c r="AC52" s="37"/>
      <c r="AE52" s="37"/>
      <c r="AG52" s="37"/>
      <c r="AI52" s="37"/>
    </row>
    <row r="53" spans="1:35" s="19" customFormat="1" x14ac:dyDescent="0.2">
      <c r="A53" s="51"/>
      <c r="I53" s="47"/>
      <c r="J53" s="48"/>
      <c r="K53" s="47"/>
      <c r="L53" s="48"/>
      <c r="M53" s="47"/>
      <c r="N53" s="48"/>
      <c r="O53" s="47"/>
      <c r="P53" s="48"/>
      <c r="S53" s="37"/>
      <c r="U53" s="37"/>
      <c r="W53" s="37"/>
      <c r="Y53" s="37"/>
      <c r="AA53" s="37"/>
      <c r="AC53" s="37"/>
      <c r="AE53" s="37"/>
      <c r="AG53" s="37"/>
      <c r="AI53" s="37"/>
    </row>
    <row r="54" spans="1:35" x14ac:dyDescent="0.2">
      <c r="A54" s="174"/>
      <c r="B54" s="173"/>
      <c r="C54" s="173"/>
      <c r="D54" s="173"/>
      <c r="E54" s="173"/>
      <c r="F54" s="173"/>
      <c r="G54" s="173"/>
      <c r="H54" s="174"/>
    </row>
    <row r="55" spans="1:35" x14ac:dyDescent="0.2">
      <c r="A55" s="11" t="str">
        <f>'C01'!$A$32</f>
        <v>Fuente: Instituto Nacional de Estadística (INE). LXXIII Encuesta Permanente de Hogares de Propósitos Múltiples, Otubre 2021</v>
      </c>
    </row>
    <row r="56" spans="1:35" x14ac:dyDescent="0.2">
      <c r="A56" s="11" t="s">
        <v>147</v>
      </c>
    </row>
    <row r="57" spans="1:35" x14ac:dyDescent="0.2">
      <c r="J57" s="10"/>
    </row>
    <row r="58" spans="1:35" x14ac:dyDescent="0.2">
      <c r="A58" s="11"/>
      <c r="J58" s="10"/>
    </row>
    <row r="59" spans="1:35" x14ac:dyDescent="0.2">
      <c r="A59" s="208" t="s">
        <v>65</v>
      </c>
      <c r="B59" s="208"/>
      <c r="C59" s="208"/>
      <c r="D59" s="208"/>
      <c r="E59" s="208"/>
      <c r="F59" s="208"/>
      <c r="G59" s="208"/>
    </row>
    <row r="60" spans="1:35" x14ac:dyDescent="0.2">
      <c r="A60" s="254" t="s">
        <v>66</v>
      </c>
      <c r="B60" s="254"/>
      <c r="C60" s="254"/>
      <c r="D60" s="254"/>
      <c r="E60" s="254"/>
      <c r="F60" s="254"/>
      <c r="G60" s="254"/>
    </row>
    <row r="61" spans="1:35" x14ac:dyDescent="0.2">
      <c r="A61" s="254" t="s">
        <v>70</v>
      </c>
      <c r="B61" s="254"/>
      <c r="C61" s="254"/>
      <c r="D61" s="254"/>
      <c r="E61" s="254"/>
      <c r="F61" s="254"/>
      <c r="G61" s="254"/>
    </row>
    <row r="62" spans="1:35" x14ac:dyDescent="0.2">
      <c r="A62" s="116" t="s">
        <v>18</v>
      </c>
      <c r="B62" s="10"/>
      <c r="C62" s="10"/>
      <c r="D62" s="10"/>
      <c r="E62" s="10"/>
      <c r="F62" s="10"/>
      <c r="G62" s="10"/>
    </row>
    <row r="63" spans="1:35" ht="11.25" customHeight="1" x14ac:dyDescent="0.2">
      <c r="A63" s="253" t="s">
        <v>31</v>
      </c>
      <c r="B63" s="252" t="s">
        <v>27</v>
      </c>
      <c r="C63" s="252"/>
      <c r="D63" s="252"/>
      <c r="E63" s="252"/>
      <c r="F63" s="252"/>
      <c r="G63" s="252"/>
      <c r="H63" s="252"/>
    </row>
    <row r="64" spans="1:35" ht="10.15" customHeight="1" x14ac:dyDescent="0.2">
      <c r="A64" s="250"/>
      <c r="B64" s="250" t="s">
        <v>27</v>
      </c>
      <c r="C64" s="252" t="s">
        <v>7</v>
      </c>
      <c r="D64" s="252"/>
      <c r="E64" s="252"/>
      <c r="F64" s="252"/>
      <c r="G64" s="250" t="s">
        <v>1</v>
      </c>
      <c r="H64" s="229" t="s">
        <v>135</v>
      </c>
    </row>
    <row r="65" spans="1:8" x14ac:dyDescent="0.2">
      <c r="A65" s="251"/>
      <c r="B65" s="251"/>
      <c r="C65" s="194" t="s">
        <v>9</v>
      </c>
      <c r="D65" s="194" t="s">
        <v>89</v>
      </c>
      <c r="E65" s="194" t="s">
        <v>10</v>
      </c>
      <c r="F65" s="184" t="s">
        <v>90</v>
      </c>
      <c r="G65" s="251"/>
      <c r="H65" s="230"/>
    </row>
    <row r="66" spans="1:8" x14ac:dyDescent="0.2">
      <c r="A66" s="120"/>
      <c r="B66" s="120"/>
      <c r="C66" s="120"/>
      <c r="D66" s="121"/>
      <c r="E66" s="118"/>
      <c r="F66" s="185"/>
      <c r="G66" s="118"/>
    </row>
    <row r="67" spans="1:8" x14ac:dyDescent="0.2">
      <c r="A67" s="26" t="s">
        <v>57</v>
      </c>
      <c r="B67" s="84">
        <f t="shared" ref="B67:G67" si="0">B8</f>
        <v>6054.1016536082334</v>
      </c>
      <c r="C67" s="84">
        <f t="shared" si="0"/>
        <v>7126.781597120842</v>
      </c>
      <c r="D67" s="85">
        <f t="shared" si="0"/>
        <v>13445.240007059692</v>
      </c>
      <c r="E67" s="84">
        <f t="shared" si="0"/>
        <v>6384.9226887485893</v>
      </c>
      <c r="F67" s="178">
        <f t="shared" si="0"/>
        <v>3371.8971180954027</v>
      </c>
      <c r="G67" s="84">
        <f t="shared" si="0"/>
        <v>4882.8690578017322</v>
      </c>
    </row>
    <row r="68" spans="1:8" x14ac:dyDescent="0.2">
      <c r="A68" s="4"/>
      <c r="B68" s="178"/>
      <c r="C68" s="178"/>
      <c r="D68" s="179"/>
      <c r="E68" s="80"/>
      <c r="F68" s="80"/>
      <c r="G68" s="80"/>
    </row>
    <row r="69" spans="1:8" x14ac:dyDescent="0.2">
      <c r="A69" s="13" t="s">
        <v>19</v>
      </c>
      <c r="B69" s="178"/>
      <c r="C69" s="178"/>
      <c r="D69" s="80"/>
      <c r="E69" s="178"/>
      <c r="F69" s="178"/>
      <c r="G69" s="178"/>
    </row>
    <row r="70" spans="1:8" x14ac:dyDescent="0.2">
      <c r="A70" s="95" t="s">
        <v>94</v>
      </c>
      <c r="B70" s="186">
        <f>[1]CUADRO5!C44</f>
        <v>3014.8486769367714</v>
      </c>
      <c r="C70" s="186">
        <f>[1]CUADRO5!J44</f>
        <v>3213.1555884577683</v>
      </c>
      <c r="D70" s="186">
        <f>[1]CUADRO5!D44</f>
        <v>0</v>
      </c>
      <c r="E70" s="186">
        <f>[1]CUADRO5!E44</f>
        <v>2965.5196163125652</v>
      </c>
      <c r="F70" s="186">
        <f>[1]CUADRO5!F44</f>
        <v>0</v>
      </c>
      <c r="G70" s="186">
        <f>[1]CUADRO5!G44</f>
        <v>3255.8138713668786</v>
      </c>
      <c r="H70" s="186">
        <f>[1]CUADRO5!I44</f>
        <v>2782.1106151762579</v>
      </c>
    </row>
    <row r="71" spans="1:8" x14ac:dyDescent="0.2">
      <c r="A71" s="95" t="s">
        <v>95</v>
      </c>
      <c r="B71" s="186">
        <f>[1]CUADRO5!C45</f>
        <v>4863.1563790109612</v>
      </c>
      <c r="C71" s="186">
        <f>[1]CUADRO5!J45</f>
        <v>6719.8464144814125</v>
      </c>
      <c r="D71" s="186">
        <f>[1]CUADRO5!D45</f>
        <v>0</v>
      </c>
      <c r="E71" s="186">
        <f>[1]CUADRO5!E45</f>
        <v>6234.2795086203259</v>
      </c>
      <c r="F71" s="186">
        <f>[1]CUADRO5!F45</f>
        <v>0</v>
      </c>
      <c r="G71" s="186">
        <f>[1]CUADRO5!G45</f>
        <v>3989.2788601539582</v>
      </c>
      <c r="H71" s="186">
        <f>[1]CUADRO5!I45</f>
        <v>643.52441859158068</v>
      </c>
    </row>
    <row r="72" spans="1:8" x14ac:dyDescent="0.2">
      <c r="A72" s="95" t="s">
        <v>54</v>
      </c>
      <c r="B72" s="186">
        <f>[1]CUADRO5!C46</f>
        <v>6705.8533216722562</v>
      </c>
      <c r="C72" s="186">
        <f>[1]CUADRO5!J46</f>
        <v>8928.1274504957219</v>
      </c>
      <c r="D72" s="186">
        <f>[1]CUADRO5!D46</f>
        <v>0</v>
      </c>
      <c r="E72" s="186">
        <f>[1]CUADRO5!E46</f>
        <v>8758.9538656450313</v>
      </c>
      <c r="F72" s="186">
        <f>[1]CUADRO5!F46</f>
        <v>0</v>
      </c>
      <c r="G72" s="186">
        <f>[1]CUADRO5!G46</f>
        <v>3320.1931422489515</v>
      </c>
      <c r="H72" s="186">
        <f>[1]CUADRO5!I46</f>
        <v>5758.3574010431321</v>
      </c>
    </row>
    <row r="73" spans="1:8" x14ac:dyDescent="0.2">
      <c r="A73" s="95" t="s">
        <v>96</v>
      </c>
      <c r="B73" s="186">
        <f>[1]CUADRO5!C47</f>
        <v>5649.7984802521969</v>
      </c>
      <c r="C73" s="186">
        <f>[1]CUADRO5!J47</f>
        <v>8290.0137853088618</v>
      </c>
      <c r="D73" s="186">
        <f>[1]CUADRO5!D47</f>
        <v>7000</v>
      </c>
      <c r="E73" s="186">
        <f>[1]CUADRO5!E47</f>
        <v>8646.5551168042457</v>
      </c>
      <c r="F73" s="186">
        <f>[1]CUADRO5!F47</f>
        <v>0</v>
      </c>
      <c r="G73" s="186">
        <f>[1]CUADRO5!G47</f>
        <v>202.5</v>
      </c>
      <c r="H73" s="186">
        <f>[1]CUADRO5!I47</f>
        <v>0</v>
      </c>
    </row>
    <row r="74" spans="1:8" x14ac:dyDescent="0.2">
      <c r="A74" s="95" t="s">
        <v>97</v>
      </c>
      <c r="B74" s="186">
        <f>[1]CUADRO5!C48</f>
        <v>5382.2777472380703</v>
      </c>
      <c r="C74" s="186">
        <f>[1]CUADRO5!J48</f>
        <v>8867.363527550644</v>
      </c>
      <c r="D74" s="186">
        <f>[1]CUADRO5!D48</f>
        <v>12976.864240608738</v>
      </c>
      <c r="E74" s="186">
        <f>[1]CUADRO5!E48</f>
        <v>6145.2454558938052</v>
      </c>
      <c r="F74" s="186">
        <f>[1]CUADRO5!F48</f>
        <v>0</v>
      </c>
      <c r="G74" s="186">
        <f>[1]CUADRO5!G48</f>
        <v>478.13014195696758</v>
      </c>
      <c r="H74" s="186">
        <f>[1]CUADRO5!I48</f>
        <v>1062.4744423107923</v>
      </c>
    </row>
    <row r="75" spans="1:8" x14ac:dyDescent="0.2">
      <c r="A75" s="95" t="s">
        <v>98</v>
      </c>
      <c r="B75" s="186">
        <f>[1]CUADRO5!C49</f>
        <v>5909.7894550561741</v>
      </c>
      <c r="C75" s="186">
        <f>[1]CUADRO5!J49</f>
        <v>5842.3193452165169</v>
      </c>
      <c r="D75" s="186">
        <f>[1]CUADRO5!D49</f>
        <v>6030</v>
      </c>
      <c r="E75" s="186">
        <f>[1]CUADRO5!E49</f>
        <v>5693.673541734327</v>
      </c>
      <c r="F75" s="186">
        <f>[1]CUADRO5!F49</f>
        <v>0</v>
      </c>
      <c r="G75" s="186">
        <f>[1]CUADRO5!G49</f>
        <v>8650.5293807713952</v>
      </c>
      <c r="H75" s="186">
        <f>[1]CUADRO5!I49</f>
        <v>4044.7383679266791</v>
      </c>
    </row>
    <row r="76" spans="1:8" x14ac:dyDescent="0.2">
      <c r="A76" s="95" t="s">
        <v>99</v>
      </c>
      <c r="B76" s="186">
        <f>[1]CUADRO5!C50</f>
        <v>6269.7535725550551</v>
      </c>
      <c r="C76" s="186">
        <f>[1]CUADRO5!J50</f>
        <v>7910.1100259013556</v>
      </c>
      <c r="D76" s="186">
        <f>[1]CUADRO5!D50</f>
        <v>0</v>
      </c>
      <c r="E76" s="186">
        <f>[1]CUADRO5!E50</f>
        <v>7706.9495079102244</v>
      </c>
      <c r="F76" s="186">
        <f>[1]CUADRO5!F50</f>
        <v>0</v>
      </c>
      <c r="G76" s="186">
        <f>[1]CUADRO5!G50</f>
        <v>5282.3029337081744</v>
      </c>
      <c r="H76" s="186">
        <f>[1]CUADRO5!I50</f>
        <v>2441.4351428943269</v>
      </c>
    </row>
    <row r="77" spans="1:8" x14ac:dyDescent="0.2">
      <c r="A77" s="95" t="s">
        <v>100</v>
      </c>
      <c r="B77" s="186">
        <f>[1]CUADRO5!C51</f>
        <v>8806.3202612227651</v>
      </c>
      <c r="C77" s="186">
        <f>[1]CUADRO5!J51</f>
        <v>9180.3704938710471</v>
      </c>
      <c r="D77" s="186">
        <f>[1]CUADRO5!D51</f>
        <v>12588.082528535611</v>
      </c>
      <c r="E77" s="186">
        <f>[1]CUADRO5!E51</f>
        <v>8462.1587625146112</v>
      </c>
      <c r="F77" s="186">
        <f>[1]CUADRO5!F51</f>
        <v>0</v>
      </c>
      <c r="G77" s="186">
        <f>[1]CUADRO5!G51</f>
        <v>10930.058052367927</v>
      </c>
      <c r="H77" s="186">
        <f>[1]CUADRO5!I51</f>
        <v>5090.1713268365011</v>
      </c>
    </row>
    <row r="78" spans="1:8" x14ac:dyDescent="0.2">
      <c r="A78" s="95" t="s">
        <v>101</v>
      </c>
      <c r="B78" s="186">
        <f>[1]CUADRO5!C52</f>
        <v>6187.719900570266</v>
      </c>
      <c r="C78" s="186">
        <f>[1]CUADRO5!J52</f>
        <v>6594.9494888812551</v>
      </c>
      <c r="D78" s="186">
        <f>[1]CUADRO5!D52</f>
        <v>0</v>
      </c>
      <c r="E78" s="186">
        <f>[1]CUADRO5!E52</f>
        <v>6485.3372829637729</v>
      </c>
      <c r="F78" s="186">
        <f>[1]CUADRO5!F52</f>
        <v>0</v>
      </c>
      <c r="G78" s="186">
        <f>[1]CUADRO5!G52</f>
        <v>5819.204536807144</v>
      </c>
      <c r="H78" s="186">
        <f>[1]CUADRO5!I52</f>
        <v>6324.5725634293003</v>
      </c>
    </row>
    <row r="79" spans="1:8" x14ac:dyDescent="0.2">
      <c r="A79" s="95" t="s">
        <v>102</v>
      </c>
      <c r="B79" s="186">
        <f>[1]CUADRO5!C53</f>
        <v>13216.38269193061</v>
      </c>
      <c r="C79" s="186">
        <f>[1]CUADRO5!J53</f>
        <v>13139.616619122959</v>
      </c>
      <c r="D79" s="186">
        <f>[1]CUADRO5!D53</f>
        <v>0</v>
      </c>
      <c r="E79" s="186">
        <f>[1]CUADRO5!E53</f>
        <v>13139.616619122959</v>
      </c>
      <c r="F79" s="186">
        <f>[1]CUADRO5!F53</f>
        <v>0</v>
      </c>
      <c r="G79" s="186">
        <f>[1]CUADRO5!G53</f>
        <v>13996.038366039385</v>
      </c>
      <c r="H79" s="186">
        <f>[1]CUADRO5!I53</f>
        <v>0</v>
      </c>
    </row>
    <row r="80" spans="1:8" x14ac:dyDescent="0.2">
      <c r="A80" s="95" t="s">
        <v>103</v>
      </c>
      <c r="B80" s="186">
        <f>[1]CUADRO5!C54</f>
        <v>17309.792764328373</v>
      </c>
      <c r="C80" s="186">
        <f>[1]CUADRO5!J54</f>
        <v>17309.792764328373</v>
      </c>
      <c r="D80" s="186">
        <f>[1]CUADRO5!D54</f>
        <v>25000</v>
      </c>
      <c r="E80" s="186">
        <f>[1]CUADRO5!E54</f>
        <v>17201.658446684429</v>
      </c>
      <c r="F80" s="186">
        <f>[1]CUADRO5!F54</f>
        <v>0</v>
      </c>
      <c r="G80" s="186">
        <f>[1]CUADRO5!G54</f>
        <v>0</v>
      </c>
      <c r="H80" s="186">
        <f>[1]CUADRO5!I54</f>
        <v>0</v>
      </c>
    </row>
    <row r="81" spans="1:8" x14ac:dyDescent="0.2">
      <c r="A81" s="95" t="s">
        <v>104</v>
      </c>
      <c r="B81" s="186">
        <f>[1]CUADRO5!C55</f>
        <v>10132.722450189371</v>
      </c>
      <c r="C81" s="186">
        <f>[1]CUADRO5!J55</f>
        <v>10257.795802682198</v>
      </c>
      <c r="D81" s="186">
        <f>[1]CUADRO5!D55</f>
        <v>0</v>
      </c>
      <c r="E81" s="186">
        <f>[1]CUADRO5!E55</f>
        <v>10257.795802682198</v>
      </c>
      <c r="F81" s="186">
        <f>[1]CUADRO5!F55</f>
        <v>0</v>
      </c>
      <c r="G81" s="186">
        <f>[1]CUADRO5!G55</f>
        <v>16386.028983004857</v>
      </c>
      <c r="H81" s="186">
        <f>[1]CUADRO5!I55</f>
        <v>3350.7132342206646</v>
      </c>
    </row>
    <row r="82" spans="1:8" x14ac:dyDescent="0.2">
      <c r="A82" s="95" t="s">
        <v>105</v>
      </c>
      <c r="B82" s="186">
        <f>[1]CUADRO5!C56</f>
        <v>18046.932121198661</v>
      </c>
      <c r="C82" s="186">
        <f>[1]CUADRO5!J56</f>
        <v>14787.601581849465</v>
      </c>
      <c r="D82" s="186">
        <f>[1]CUADRO5!D56</f>
        <v>0</v>
      </c>
      <c r="E82" s="186">
        <f>[1]CUADRO5!E56</f>
        <v>14787.601581849465</v>
      </c>
      <c r="F82" s="186">
        <f>[1]CUADRO5!F56</f>
        <v>0</v>
      </c>
      <c r="G82" s="186">
        <f>[1]CUADRO5!G56</f>
        <v>21760.611629422052</v>
      </c>
      <c r="H82" s="186">
        <f>[1]CUADRO5!I56</f>
        <v>15947.860297338006</v>
      </c>
    </row>
    <row r="83" spans="1:8" x14ac:dyDescent="0.2">
      <c r="A83" s="95" t="s">
        <v>106</v>
      </c>
      <c r="B83" s="186">
        <f>[1]CUADRO5!C57</f>
        <v>7841.468424986213</v>
      </c>
      <c r="C83" s="186">
        <f>[1]CUADRO5!J57</f>
        <v>8512.6816531298609</v>
      </c>
      <c r="D83" s="186">
        <f>[1]CUADRO5!D57</f>
        <v>7500</v>
      </c>
      <c r="E83" s="186">
        <f>[1]CUADRO5!E57</f>
        <v>8423.5545817486127</v>
      </c>
      <c r="F83" s="186">
        <f>[1]CUADRO5!F57</f>
        <v>0</v>
      </c>
      <c r="G83" s="186">
        <f>[1]CUADRO5!G57</f>
        <v>6002.1737130585225</v>
      </c>
      <c r="H83" s="186">
        <f>[1]CUADRO5!I57</f>
        <v>4293.6820397172251</v>
      </c>
    </row>
    <row r="84" spans="1:8" x14ac:dyDescent="0.2">
      <c r="A84" s="95" t="s">
        <v>107</v>
      </c>
      <c r="B84" s="186">
        <f>[1]CUADRO5!C58</f>
        <v>12435.199077976062</v>
      </c>
      <c r="C84" s="186">
        <f>[1]CUADRO5!J58</f>
        <v>12448.693019617005</v>
      </c>
      <c r="D84" s="186">
        <f>[1]CUADRO5!D58</f>
        <v>12435.199077976062</v>
      </c>
      <c r="E84" s="186">
        <f>[1]CUADRO5!E58</f>
        <v>0</v>
      </c>
      <c r="F84" s="186">
        <f>[1]CUADRO5!F58</f>
        <v>0</v>
      </c>
      <c r="G84" s="186">
        <f>[1]CUADRO5!G58</f>
        <v>0</v>
      </c>
      <c r="H84" s="186">
        <f>[1]CUADRO5!I58</f>
        <v>0</v>
      </c>
    </row>
    <row r="85" spans="1:8" x14ac:dyDescent="0.2">
      <c r="A85" s="95" t="s">
        <v>108</v>
      </c>
      <c r="B85" s="186">
        <f>[1]CUADRO5!C59</f>
        <v>13646.016517226257</v>
      </c>
      <c r="C85" s="186">
        <f>[1]CUADRO5!J59</f>
        <v>13856.174945554254</v>
      </c>
      <c r="D85" s="186">
        <f>[1]CUADRO5!D59</f>
        <v>15120.809437548205</v>
      </c>
      <c r="E85" s="186">
        <f>[1]CUADRO5!E59</f>
        <v>9312.382562155115</v>
      </c>
      <c r="F85" s="186">
        <f>[1]CUADRO5!F59</f>
        <v>0</v>
      </c>
      <c r="G85" s="186">
        <f>[1]CUADRO5!G59</f>
        <v>2065.1266777566266</v>
      </c>
      <c r="H85" s="186">
        <f>[1]CUADRO5!I59</f>
        <v>0</v>
      </c>
    </row>
    <row r="86" spans="1:8" x14ac:dyDescent="0.2">
      <c r="A86" s="95" t="s">
        <v>109</v>
      </c>
      <c r="B86" s="186">
        <f>[1]CUADRO5!C60</f>
        <v>9473.4922819619296</v>
      </c>
      <c r="C86" s="186">
        <f>[1]CUADRO5!J60</f>
        <v>10637.333897222601</v>
      </c>
      <c r="D86" s="186">
        <f>[1]CUADRO5!D60</f>
        <v>12006.03777549209</v>
      </c>
      <c r="E86" s="186">
        <f>[1]CUADRO5!E60</f>
        <v>9373.8254661874289</v>
      </c>
      <c r="F86" s="186">
        <f>[1]CUADRO5!F60</f>
        <v>0</v>
      </c>
      <c r="G86" s="186">
        <f>[1]CUADRO5!G60</f>
        <v>5082.9657963104391</v>
      </c>
      <c r="H86" s="186">
        <f>[1]CUADRO5!I60</f>
        <v>2262.7566726618097</v>
      </c>
    </row>
    <row r="87" spans="1:8" x14ac:dyDescent="0.2">
      <c r="A87" s="95" t="s">
        <v>110</v>
      </c>
      <c r="B87" s="186">
        <f>[1]CUADRO5!C61</f>
        <v>7596.254622462423</v>
      </c>
      <c r="C87" s="186">
        <f>[1]CUADRO5!J61</f>
        <v>12670.230853327435</v>
      </c>
      <c r="D87" s="186">
        <f>[1]CUADRO5!D61</f>
        <v>0</v>
      </c>
      <c r="E87" s="186">
        <f>[1]CUADRO5!E61</f>
        <v>12670.230853327435</v>
      </c>
      <c r="F87" s="186">
        <f>[1]CUADRO5!F61</f>
        <v>0</v>
      </c>
      <c r="G87" s="186">
        <f>[1]CUADRO5!G61</f>
        <v>5026.5210496309164</v>
      </c>
      <c r="H87" s="186">
        <f>[1]CUADRO5!I61</f>
        <v>2482.4287816056867</v>
      </c>
    </row>
    <row r="88" spans="1:8" x14ac:dyDescent="0.2">
      <c r="A88" s="95" t="s">
        <v>111</v>
      </c>
      <c r="B88" s="186">
        <f>[1]CUADRO5!C62</f>
        <v>3900.9951279596453</v>
      </c>
      <c r="C88" s="186">
        <f>[1]CUADRO5!J62</f>
        <v>5941.1046391120226</v>
      </c>
      <c r="D88" s="186">
        <f>[1]CUADRO5!D62</f>
        <v>0</v>
      </c>
      <c r="E88" s="186">
        <f>[1]CUADRO5!E62</f>
        <v>5979.3992109721712</v>
      </c>
      <c r="F88" s="186">
        <f>[1]CUADRO5!F62</f>
        <v>1445.0652489652114</v>
      </c>
      <c r="G88" s="186">
        <f>[1]CUADRO5!G62</f>
        <v>3438.4224742298302</v>
      </c>
      <c r="H88" s="186">
        <f>[1]CUADRO5!I62</f>
        <v>1283.1167806623318</v>
      </c>
    </row>
    <row r="89" spans="1:8" x14ac:dyDescent="0.2">
      <c r="A89" s="95" t="s">
        <v>112</v>
      </c>
      <c r="B89" s="186">
        <f>[1]CUADRO5!C63</f>
        <v>3680.2424182731042</v>
      </c>
      <c r="C89" s="186">
        <f>[1]CUADRO5!J63</f>
        <v>3794.1488750578187</v>
      </c>
      <c r="D89" s="186">
        <f>[1]CUADRO5!D63</f>
        <v>0</v>
      </c>
      <c r="E89" s="186">
        <f>[1]CUADRO5!E63</f>
        <v>6224.7513610325732</v>
      </c>
      <c r="F89" s="186">
        <f>[1]CUADRO5!F63</f>
        <v>3394.0155948809215</v>
      </c>
      <c r="G89" s="186">
        <f>[1]CUADRO5!G63</f>
        <v>4044.6712337073586</v>
      </c>
      <c r="H89" s="186">
        <f>[1]CUADRO5!I63</f>
        <v>600</v>
      </c>
    </row>
    <row r="90" spans="1:8" x14ac:dyDescent="0.2">
      <c r="A90" s="95" t="s">
        <v>113</v>
      </c>
      <c r="B90" s="186">
        <f>[1]CUADRO5!C64</f>
        <v>16780.906108711224</v>
      </c>
      <c r="C90" s="186">
        <f>[1]CUADRO5!J64</f>
        <v>16780.906108711224</v>
      </c>
      <c r="D90" s="186">
        <f>[1]CUADRO5!D64</f>
        <v>0</v>
      </c>
      <c r="E90" s="186">
        <f>[1]CUADRO5!E64</f>
        <v>16780.906108711224</v>
      </c>
      <c r="F90" s="186">
        <f>[1]CUADRO5!F64</f>
        <v>0</v>
      </c>
      <c r="G90" s="186">
        <f>[1]CUADRO5!G64</f>
        <v>0</v>
      </c>
      <c r="H90" s="186">
        <f>[1]CUADRO5!I64</f>
        <v>0</v>
      </c>
    </row>
    <row r="91" spans="1:8" x14ac:dyDescent="0.2">
      <c r="A91" s="95" t="s">
        <v>126</v>
      </c>
      <c r="B91" s="186">
        <f>[1]CUADRO5!C65</f>
        <v>0</v>
      </c>
      <c r="C91" s="186">
        <f>[1]CUADRO5!J65</f>
        <v>0</v>
      </c>
      <c r="D91" s="186">
        <f>[1]CUADRO5!D65</f>
        <v>0</v>
      </c>
      <c r="E91" s="186">
        <f>[1]CUADRO5!E65</f>
        <v>0</v>
      </c>
      <c r="F91" s="186">
        <f>[1]CUADRO5!F65</f>
        <v>0</v>
      </c>
      <c r="G91" s="186">
        <f>[1]CUADRO5!G65</f>
        <v>0</v>
      </c>
      <c r="H91" s="186">
        <f>[1]CUADRO5!I65</f>
        <v>0</v>
      </c>
    </row>
    <row r="92" spans="1:8" x14ac:dyDescent="0.2">
      <c r="A92" s="95" t="s">
        <v>115</v>
      </c>
      <c r="B92" s="186">
        <f>[1]CUADRO5!C67</f>
        <v>5851.6269002071258</v>
      </c>
      <c r="C92" s="186">
        <f>[1]CUADRO5!J67</f>
        <v>6485.3921781178624</v>
      </c>
      <c r="D92" s="186">
        <f>[1]CUADRO5!D67</f>
        <v>12519.451788155682</v>
      </c>
      <c r="E92" s="186">
        <f>[1]CUADRO5!E67</f>
        <v>5712.8395936365851</v>
      </c>
      <c r="F92" s="186">
        <f>[1]CUADRO5!F67</f>
        <v>0</v>
      </c>
      <c r="G92" s="186">
        <f>[1]CUADRO5!G67</f>
        <v>5327.6576828184343</v>
      </c>
      <c r="H92" s="186">
        <f>[1]CUADRO5!I67</f>
        <v>3360.811969336708</v>
      </c>
    </row>
    <row r="93" spans="1:8" x14ac:dyDescent="0.2">
      <c r="A93" s="8"/>
      <c r="E93" s="116"/>
      <c r="F93" s="116"/>
      <c r="G93" s="116"/>
    </row>
    <row r="94" spans="1:8" x14ac:dyDescent="0.2">
      <c r="A94" s="14" t="s">
        <v>16</v>
      </c>
      <c r="B94" s="91"/>
      <c r="C94" s="91"/>
      <c r="D94" s="91"/>
      <c r="E94" s="91"/>
      <c r="F94" s="91"/>
      <c r="G94" s="91"/>
    </row>
    <row r="95" spans="1:8" x14ac:dyDescent="0.2">
      <c r="A95" s="95" t="s">
        <v>116</v>
      </c>
      <c r="B95" s="186">
        <f>[1]CUADRO5!C68</f>
        <v>14313.674922143615</v>
      </c>
      <c r="C95" s="186">
        <f>[1]CUADRO5!J68</f>
        <v>15300.592748741963</v>
      </c>
      <c r="D95" s="186">
        <f>[1]CUADRO5!D68</f>
        <v>16097.976596153068</v>
      </c>
      <c r="E95" s="186">
        <f>[1]CUADRO5!E68</f>
        <v>14989.889393011725</v>
      </c>
      <c r="F95" s="186">
        <f>[1]CUADRO5!F68</f>
        <v>0</v>
      </c>
      <c r="G95" s="186">
        <f>[1]CUADRO5!G68</f>
        <v>13168.522674070109</v>
      </c>
      <c r="H95" s="186">
        <f>[1]CUADRO5!I68</f>
        <v>6000</v>
      </c>
    </row>
    <row r="96" spans="1:8" x14ac:dyDescent="0.2">
      <c r="A96" s="95" t="s">
        <v>117</v>
      </c>
      <c r="B96" s="186">
        <f>[1]CUADRO5!C69</f>
        <v>15890.490992703481</v>
      </c>
      <c r="C96" s="186">
        <f>[1]CUADRO5!J69</f>
        <v>15726.562823341839</v>
      </c>
      <c r="D96" s="186">
        <f>[1]CUADRO5!D69</f>
        <v>16959.784735609934</v>
      </c>
      <c r="E96" s="186">
        <f>[1]CUADRO5!E69</f>
        <v>13989.6747652009</v>
      </c>
      <c r="F96" s="186">
        <f>[1]CUADRO5!F69</f>
        <v>0</v>
      </c>
      <c r="G96" s="186">
        <f>[1]CUADRO5!G69</f>
        <v>17311.533110013945</v>
      </c>
      <c r="H96" s="186">
        <f>[1]CUADRO5!I69</f>
        <v>18565.433170357748</v>
      </c>
    </row>
    <row r="97" spans="1:8" x14ac:dyDescent="0.2">
      <c r="A97" s="95" t="s">
        <v>118</v>
      </c>
      <c r="B97" s="186">
        <f>[1]CUADRO5!C70</f>
        <v>10491.847168085435</v>
      </c>
      <c r="C97" s="186">
        <f>[1]CUADRO5!J70</f>
        <v>11221.701754352413</v>
      </c>
      <c r="D97" s="186">
        <f>[1]CUADRO5!D70</f>
        <v>11287.518522946757</v>
      </c>
      <c r="E97" s="186">
        <f>[1]CUADRO5!E70</f>
        <v>11178.20352124364</v>
      </c>
      <c r="F97" s="186">
        <f>[1]CUADRO5!F70</f>
        <v>0</v>
      </c>
      <c r="G97" s="186">
        <f>[1]CUADRO5!G70</f>
        <v>8478.9701400460381</v>
      </c>
      <c r="H97" s="186">
        <f>[1]CUADRO5!I70</f>
        <v>3614.9116744219405</v>
      </c>
    </row>
    <row r="98" spans="1:8" x14ac:dyDescent="0.2">
      <c r="A98" s="95" t="s">
        <v>119</v>
      </c>
      <c r="B98" s="186">
        <f>[1]CUADRO5!C71</f>
        <v>11559.919705787723</v>
      </c>
      <c r="C98" s="186">
        <f>[1]CUADRO5!J71</f>
        <v>11858.580994050662</v>
      </c>
      <c r="D98" s="186">
        <f>[1]CUADRO5!D71</f>
        <v>12468.064499166067</v>
      </c>
      <c r="E98" s="186">
        <f>[1]CUADRO5!E71</f>
        <v>11662.019993087577</v>
      </c>
      <c r="F98" s="186">
        <f>[1]CUADRO5!F71</f>
        <v>0</v>
      </c>
      <c r="G98" s="186">
        <f>[1]CUADRO5!G71</f>
        <v>7421.2023709566147</v>
      </c>
      <c r="H98" s="186">
        <f>[1]CUADRO5!I71</f>
        <v>9454.7709276351834</v>
      </c>
    </row>
    <row r="99" spans="1:8" x14ac:dyDescent="0.2">
      <c r="A99" s="95" t="s">
        <v>120</v>
      </c>
      <c r="B99" s="186">
        <f>[1]CUADRO5!C72</f>
        <v>5564.0123588983033</v>
      </c>
      <c r="C99" s="186">
        <f>[1]CUADRO5!J72</f>
        <v>6783.3574402591903</v>
      </c>
      <c r="D99" s="186">
        <f>[1]CUADRO5!D72</f>
        <v>10805.224159646721</v>
      </c>
      <c r="E99" s="186">
        <f>[1]CUADRO5!E72</f>
        <v>6998.5329132994912</v>
      </c>
      <c r="F99" s="186">
        <f>[1]CUADRO5!F72</f>
        <v>2881.5216775385297</v>
      </c>
      <c r="G99" s="186">
        <f>[1]CUADRO5!G72</f>
        <v>4803.0937963144852</v>
      </c>
      <c r="H99" s="186">
        <f>[1]CUADRO5!I72</f>
        <v>2597.8299601650224</v>
      </c>
    </row>
    <row r="100" spans="1:8" x14ac:dyDescent="0.2">
      <c r="A100" s="46" t="s">
        <v>121</v>
      </c>
      <c r="B100" s="186">
        <f>[1]CUADRO5!C73</f>
        <v>3813.8154757561629</v>
      </c>
      <c r="C100" s="186">
        <f>[1]CUADRO5!J73</f>
        <v>4784.5098996095303</v>
      </c>
      <c r="D100" s="186">
        <f>[1]CUADRO5!D73</f>
        <v>0</v>
      </c>
      <c r="E100" s="186">
        <f>[1]CUADRO5!E73</f>
        <v>4600.5488328584634</v>
      </c>
      <c r="F100" s="186">
        <f>[1]CUADRO5!F73</f>
        <v>0</v>
      </c>
      <c r="G100" s="186">
        <f>[1]CUADRO5!G73</f>
        <v>3593.2057966763946</v>
      </c>
      <c r="H100" s="186">
        <f>[1]CUADRO5!I73</f>
        <v>3385.9999999999995</v>
      </c>
    </row>
    <row r="101" spans="1:8" x14ac:dyDescent="0.2">
      <c r="A101" s="95" t="s">
        <v>122</v>
      </c>
      <c r="B101" s="186">
        <f>[1]CUADRO5!C74</f>
        <v>5636.6411193713739</v>
      </c>
      <c r="C101" s="186">
        <f>[1]CUADRO5!J74</f>
        <v>6931.8028462264801</v>
      </c>
      <c r="D101" s="186">
        <f>[1]CUADRO5!D74</f>
        <v>10419.66273103423</v>
      </c>
      <c r="E101" s="186">
        <f>[1]CUADRO5!E74</f>
        <v>6681.3393860135557</v>
      </c>
      <c r="F101" s="186">
        <f>[1]CUADRO5!F74</f>
        <v>0</v>
      </c>
      <c r="G101" s="186">
        <f>[1]CUADRO5!G74</f>
        <v>4280.5388014671398</v>
      </c>
      <c r="H101" s="186">
        <f>[1]CUADRO5!I74</f>
        <v>5077.6443623266268</v>
      </c>
    </row>
    <row r="102" spans="1:8" x14ac:dyDescent="0.2">
      <c r="A102" s="95" t="s">
        <v>123</v>
      </c>
      <c r="B102" s="186">
        <f>[1]CUADRO5!C75</f>
        <v>9472.8802428714243</v>
      </c>
      <c r="C102" s="186">
        <f>[1]CUADRO5!J75</f>
        <v>10218.995329532254</v>
      </c>
      <c r="D102" s="186">
        <f>[1]CUADRO5!D75</f>
        <v>12294.993603492494</v>
      </c>
      <c r="E102" s="186">
        <f>[1]CUADRO5!E75</f>
        <v>10076.559117222088</v>
      </c>
      <c r="F102" s="186">
        <f>[1]CUADRO5!F75</f>
        <v>0</v>
      </c>
      <c r="G102" s="186">
        <f>[1]CUADRO5!G75</f>
        <v>8489.7424708619146</v>
      </c>
      <c r="H102" s="186">
        <f>[1]CUADRO5!I75</f>
        <v>5705.0398413822159</v>
      </c>
    </row>
    <row r="103" spans="1:8" x14ac:dyDescent="0.2">
      <c r="A103" s="95" t="s">
        <v>124</v>
      </c>
      <c r="B103" s="186">
        <f>[1]CUADRO5!C76</f>
        <v>3517.3519094284902</v>
      </c>
      <c r="C103" s="186">
        <f>[1]CUADRO5!J76</f>
        <v>4027.7460238149019</v>
      </c>
      <c r="D103" s="186">
        <f>[1]CUADRO5!D76</f>
        <v>11053.638819226784</v>
      </c>
      <c r="E103" s="186">
        <f>[1]CUADRO5!E76</f>
        <v>3548.6083931385533</v>
      </c>
      <c r="F103" s="186">
        <f>[1]CUADRO5!F76</f>
        <v>3583.623130624183</v>
      </c>
      <c r="G103" s="186">
        <f>[1]CUADRO5!G76</f>
        <v>2409.8675829031672</v>
      </c>
      <c r="H103" s="186">
        <f>[1]CUADRO5!I76</f>
        <v>2543.6484872321766</v>
      </c>
    </row>
    <row r="104" spans="1:8" x14ac:dyDescent="0.2">
      <c r="A104" s="95" t="s">
        <v>125</v>
      </c>
      <c r="B104" s="186">
        <f>[1]CUADRO5!C77</f>
        <v>12078.0624047241</v>
      </c>
      <c r="C104" s="186">
        <f>[1]CUADRO5!J77</f>
        <v>13273.41820697466</v>
      </c>
      <c r="D104" s="186">
        <f>[1]CUADRO5!D77</f>
        <v>12078.0624047241</v>
      </c>
      <c r="E104" s="186">
        <f>[1]CUADRO5!E77</f>
        <v>0</v>
      </c>
      <c r="F104" s="186">
        <f>[1]CUADRO5!F77</f>
        <v>0</v>
      </c>
      <c r="G104" s="186">
        <f>[1]CUADRO5!G77</f>
        <v>0</v>
      </c>
      <c r="H104" s="186">
        <f>[1]CUADRO5!I77</f>
        <v>0</v>
      </c>
    </row>
    <row r="105" spans="1:8" x14ac:dyDescent="0.2">
      <c r="A105" s="95" t="s">
        <v>114</v>
      </c>
      <c r="B105" s="186"/>
      <c r="C105" s="186"/>
      <c r="D105" s="186"/>
      <c r="E105" s="186"/>
      <c r="F105" s="186"/>
      <c r="G105" s="186"/>
      <c r="H105" s="120"/>
    </row>
    <row r="106" spans="1:8" x14ac:dyDescent="0.2">
      <c r="A106" s="188" t="s">
        <v>115</v>
      </c>
      <c r="B106" s="187"/>
      <c r="C106" s="187"/>
      <c r="D106" s="187"/>
      <c r="E106" s="187"/>
      <c r="F106" s="187"/>
      <c r="G106" s="187"/>
      <c r="H106" s="174"/>
    </row>
    <row r="107" spans="1:8" x14ac:dyDescent="0.2">
      <c r="A107" s="11" t="str">
        <f>'C01'!$A$32</f>
        <v>Fuente: Instituto Nacional de Estadística (INE). LXXIII Encuesta Permanente de Hogares de Propósitos Múltiples, Otubre 2021</v>
      </c>
      <c r="E107" s="116"/>
      <c r="F107" s="116"/>
      <c r="G107" s="116"/>
    </row>
    <row r="108" spans="1:8" x14ac:dyDescent="0.2">
      <c r="E108" s="116"/>
      <c r="F108" s="116"/>
      <c r="G108" s="116"/>
    </row>
    <row r="109" spans="1:8" x14ac:dyDescent="0.2">
      <c r="A109" s="11"/>
      <c r="E109" s="116"/>
      <c r="F109" s="116"/>
      <c r="G109" s="116"/>
    </row>
  </sheetData>
  <mergeCells count="18">
    <mergeCell ref="A1:H1"/>
    <mergeCell ref="A3:H3"/>
    <mergeCell ref="A4:A6"/>
    <mergeCell ref="G5:G6"/>
    <mergeCell ref="B5:B6"/>
    <mergeCell ref="C5:F5"/>
    <mergeCell ref="H5:H6"/>
    <mergeCell ref="H64:H65"/>
    <mergeCell ref="A2:H2"/>
    <mergeCell ref="B64:B65"/>
    <mergeCell ref="C64:F64"/>
    <mergeCell ref="A63:A65"/>
    <mergeCell ref="G64:G65"/>
    <mergeCell ref="A61:G61"/>
    <mergeCell ref="A59:G59"/>
    <mergeCell ref="A60:G60"/>
    <mergeCell ref="B4:H4"/>
    <mergeCell ref="B63:H63"/>
  </mergeCells>
  <phoneticPr fontId="3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J136"/>
  <sheetViews>
    <sheetView topLeftCell="A82" zoomScaleNormal="100" workbookViewId="0">
      <selection activeCell="L65" sqref="L65"/>
    </sheetView>
  </sheetViews>
  <sheetFormatPr baseColWidth="10" defaultColWidth="11.6640625" defaultRowHeight="11.25" x14ac:dyDescent="0.2"/>
  <cols>
    <col min="1" max="1" width="58.1640625" style="116" customWidth="1"/>
    <col min="2" max="6" width="10.33203125" style="116" customWidth="1"/>
    <col min="7" max="7" width="14" style="116" bestFit="1" customWidth="1"/>
    <col min="8" max="8" width="14" style="116" hidden="1" customWidth="1"/>
    <col min="9" max="9" width="11.6640625" style="116"/>
    <col min="10" max="10" width="13.83203125" style="116" customWidth="1"/>
    <col min="11" max="16384" width="11.6640625" style="116"/>
  </cols>
  <sheetData>
    <row r="1" spans="1:10" ht="27.75" customHeight="1" x14ac:dyDescent="0.2">
      <c r="A1" s="262" t="s">
        <v>93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0" x14ac:dyDescent="0.2">
      <c r="A2" s="263" t="s">
        <v>32</v>
      </c>
      <c r="B2" s="263"/>
      <c r="C2" s="263"/>
      <c r="D2" s="263"/>
      <c r="E2" s="263"/>
      <c r="F2" s="263"/>
      <c r="G2" s="263"/>
      <c r="H2" s="263"/>
      <c r="I2" s="263"/>
      <c r="J2" s="263"/>
    </row>
    <row r="3" spans="1:10" ht="12" customHeight="1" x14ac:dyDescent="0.2">
      <c r="A3" s="260" t="s">
        <v>31</v>
      </c>
      <c r="B3" s="264" t="s">
        <v>29</v>
      </c>
      <c r="C3" s="266" t="s">
        <v>7</v>
      </c>
      <c r="D3" s="266"/>
      <c r="E3" s="266"/>
      <c r="F3" s="266"/>
      <c r="G3" s="260" t="s">
        <v>30</v>
      </c>
      <c r="H3" s="260" t="s">
        <v>129</v>
      </c>
      <c r="I3" s="260" t="s">
        <v>127</v>
      </c>
      <c r="J3" s="253" t="s">
        <v>135</v>
      </c>
    </row>
    <row r="4" spans="1:10" ht="20.25" customHeight="1" x14ac:dyDescent="0.2">
      <c r="A4" s="261"/>
      <c r="B4" s="265"/>
      <c r="C4" s="34" t="s">
        <v>0</v>
      </c>
      <c r="D4" s="34" t="s">
        <v>89</v>
      </c>
      <c r="E4" s="34" t="s">
        <v>10</v>
      </c>
      <c r="F4" s="34" t="s">
        <v>90</v>
      </c>
      <c r="G4" s="261"/>
      <c r="H4" s="261"/>
      <c r="I4" s="261"/>
      <c r="J4" s="251"/>
    </row>
    <row r="5" spans="1:10" x14ac:dyDescent="0.2">
      <c r="A5" s="122"/>
      <c r="B5" s="12"/>
      <c r="C5" s="12"/>
      <c r="D5" s="12"/>
      <c r="E5" s="12"/>
      <c r="F5" s="12"/>
      <c r="G5" s="12"/>
      <c r="H5" s="202"/>
    </row>
    <row r="6" spans="1:10" x14ac:dyDescent="0.2">
      <c r="A6" s="28" t="s">
        <v>57</v>
      </c>
      <c r="B6" s="87">
        <f>[1]CUADRO6!C5</f>
        <v>7.7148286123949879</v>
      </c>
      <c r="C6" s="87">
        <f>[1]CUADRO6!L5</f>
        <v>8.8447291917044648</v>
      </c>
      <c r="D6" s="87">
        <f>[1]CUADRO6!D5</f>
        <v>13.087743943258699</v>
      </c>
      <c r="E6" s="87">
        <f>[1]CUADRO6!E5</f>
        <v>8.1821990619361564</v>
      </c>
      <c r="F6" s="87">
        <f>[1]CUADRO6!F5</f>
        <v>6.9455260021906335</v>
      </c>
      <c r="G6" s="87">
        <f>[1]CUADRO6!G5</f>
        <v>7.1723676412334845</v>
      </c>
      <c r="H6" s="87">
        <f>[1]CUADRO6!I5</f>
        <v>6.6279632600327973</v>
      </c>
      <c r="I6" s="87">
        <f>[1]CUADRO6!I5</f>
        <v>6.6279632600327973</v>
      </c>
      <c r="J6" s="87">
        <f>[1]CUADRO6!J5</f>
        <v>6.3980303843784858</v>
      </c>
    </row>
    <row r="7" spans="1:10" ht="12.75" customHeight="1" x14ac:dyDescent="0.2">
      <c r="A7" s="123"/>
      <c r="B7" s="87"/>
      <c r="C7" s="87"/>
      <c r="D7" s="87"/>
      <c r="E7" s="87"/>
      <c r="F7" s="87"/>
      <c r="G7" s="87"/>
      <c r="H7" s="87"/>
      <c r="I7" s="87"/>
      <c r="J7" s="87"/>
    </row>
    <row r="8" spans="1:10" ht="12.75" customHeight="1" x14ac:dyDescent="0.2">
      <c r="A8" s="98" t="s">
        <v>11</v>
      </c>
    </row>
    <row r="9" spans="1:10" x14ac:dyDescent="0.2">
      <c r="A9" s="124" t="s">
        <v>55</v>
      </c>
      <c r="B9" s="183">
        <f>[1]CUADRO6!C7</f>
        <v>8.8457673966264547</v>
      </c>
      <c r="C9" s="183">
        <f>[1]CUADRO6!L7</f>
        <v>9.9024109711939943</v>
      </c>
      <c r="D9" s="183">
        <f>[1]CUADRO6!D7</f>
        <v>13.477883140397372</v>
      </c>
      <c r="E9" s="183">
        <f>[1]CUADRO6!E7</f>
        <v>9.3882863598551367</v>
      </c>
      <c r="F9" s="183">
        <f>[1]CUADRO6!F7</f>
        <v>7.2169101767477306</v>
      </c>
      <c r="G9" s="183">
        <f>[1]CUADRO6!G7</f>
        <v>8.169637348339382</v>
      </c>
      <c r="H9" s="183">
        <f>[1]CUADRO6!I7</f>
        <v>7.662839823370537</v>
      </c>
      <c r="I9" s="183">
        <f>[1]CUADRO6!I7</f>
        <v>7.662839823370537</v>
      </c>
      <c r="J9" s="183">
        <f>[1]CUADRO6!J7</f>
        <v>7.4238915782415411</v>
      </c>
    </row>
    <row r="10" spans="1:10" x14ac:dyDescent="0.2">
      <c r="A10" s="125" t="s">
        <v>50</v>
      </c>
      <c r="B10" s="183">
        <f>[1]CUADRO6!C9</f>
        <v>9.6865546218487459</v>
      </c>
      <c r="C10" s="183">
        <f>[1]CUADRO6!L9</f>
        <v>10.816425120772951</v>
      </c>
      <c r="D10" s="183">
        <f>[1]CUADRO6!D9</f>
        <v>13.229591836734695</v>
      </c>
      <c r="E10" s="183">
        <f>[1]CUADRO6!E9</f>
        <v>10.401021711366532</v>
      </c>
      <c r="F10" s="183">
        <f>[1]CUADRO6!F9</f>
        <v>7.6533333333333333</v>
      </c>
      <c r="G10" s="183">
        <f>[1]CUADRO6!G9</f>
        <v>8.9095127610208813</v>
      </c>
      <c r="H10" s="183">
        <f>[1]CUADRO6!I9</f>
        <v>8.1263157894736882</v>
      </c>
      <c r="I10" s="183">
        <f>[1]CUADRO6!I9</f>
        <v>8.1263157894736882</v>
      </c>
      <c r="J10" s="183">
        <f>[1]CUADRO6!J9</f>
        <v>8.2747252747252737</v>
      </c>
    </row>
    <row r="11" spans="1:10" x14ac:dyDescent="0.2">
      <c r="A11" s="125" t="s">
        <v>51</v>
      </c>
      <c r="B11" s="183">
        <f>[1]CUADRO6!C10</f>
        <v>8.7372013651877047</v>
      </c>
      <c r="C11" s="183">
        <f>[1]CUADRO6!L10</f>
        <v>9.695906432748556</v>
      </c>
      <c r="D11" s="183">
        <f>[1]CUADRO6!D10</f>
        <v>14.043478260869565</v>
      </c>
      <c r="E11" s="183">
        <f>[1]CUADRO6!E10</f>
        <v>9.6382978723404289</v>
      </c>
      <c r="F11" s="183">
        <f>[1]CUADRO6!F10</f>
        <v>6.1724137931034475</v>
      </c>
      <c r="G11" s="183">
        <f>[1]CUADRO6!G10</f>
        <v>8.6807692307692275</v>
      </c>
      <c r="H11" s="183">
        <f>[1]CUADRO6!I10</f>
        <v>8.0634920634920615</v>
      </c>
      <c r="I11" s="183">
        <f>[1]CUADRO6!I10</f>
        <v>8.0634920634920615</v>
      </c>
      <c r="J11" s="183">
        <f>[1]CUADRO6!J10</f>
        <v>7.3170731707317076</v>
      </c>
    </row>
    <row r="12" spans="1:10" x14ac:dyDescent="0.2">
      <c r="A12" s="125" t="s">
        <v>77</v>
      </c>
      <c r="B12" s="183">
        <f>[1]CUADRO6!C11</f>
        <v>8.5897110148939575</v>
      </c>
      <c r="C12" s="183">
        <f>[1]CUADRO6!L11</f>
        <v>9.6253239437345464</v>
      </c>
      <c r="D12" s="183">
        <f>[1]CUADRO6!D11</f>
        <v>13.558515105302895</v>
      </c>
      <c r="E12" s="183">
        <f>[1]CUADRO6!E11</f>
        <v>9.0106305300543195</v>
      </c>
      <c r="F12" s="183">
        <f>[1]CUADRO6!F11</f>
        <v>7.2277810176247783</v>
      </c>
      <c r="G12" s="183">
        <f>[1]CUADRO6!G11</f>
        <v>7.8577844977670059</v>
      </c>
      <c r="H12" s="183">
        <f>[1]CUADRO6!I11</f>
        <v>7.4904716650461793</v>
      </c>
      <c r="I12" s="183">
        <f>[1]CUADRO6!I11</f>
        <v>7.4904716650461793</v>
      </c>
      <c r="J12" s="183">
        <f>[1]CUADRO6!J11</f>
        <v>7.2218430539414911</v>
      </c>
    </row>
    <row r="13" spans="1:10" x14ac:dyDescent="0.2">
      <c r="A13" s="124" t="s">
        <v>52</v>
      </c>
      <c r="B13" s="183">
        <f>[1]CUADRO6!C12</f>
        <v>6.0854845535336466</v>
      </c>
      <c r="C13" s="183">
        <f>[1]CUADRO6!L12</f>
        <v>6.7125706214689247</v>
      </c>
      <c r="D13" s="183">
        <f>[1]CUADRO6!D12</f>
        <v>11.596153846153845</v>
      </c>
      <c r="E13" s="183">
        <f>[1]CUADRO6!E12</f>
        <v>6.1406926406926408</v>
      </c>
      <c r="F13" s="183">
        <f>[1]CUADRO6!F12</f>
        <v>6.2285714285714295</v>
      </c>
      <c r="G13" s="183">
        <f>[1]CUADRO6!G12</f>
        <v>5.7778894472361797</v>
      </c>
      <c r="H13" s="183">
        <f>[1]CUADRO6!I12</f>
        <v>5.7132530120481917</v>
      </c>
      <c r="I13" s="183">
        <f>[1]CUADRO6!I12</f>
        <v>5.7132530120481917</v>
      </c>
      <c r="J13" s="183">
        <f>[1]CUADRO6!J12</f>
        <v>5.5596816976127341</v>
      </c>
    </row>
    <row r="14" spans="1:10" x14ac:dyDescent="0.2">
      <c r="A14" s="126"/>
    </row>
    <row r="15" spans="1:10" x14ac:dyDescent="0.2">
      <c r="A15" s="98" t="s">
        <v>12</v>
      </c>
    </row>
    <row r="16" spans="1:10" x14ac:dyDescent="0.2">
      <c r="A16" s="124" t="s">
        <v>35</v>
      </c>
      <c r="B16" s="183"/>
      <c r="C16" s="183"/>
      <c r="D16" s="183"/>
      <c r="E16" s="183"/>
      <c r="F16" s="183"/>
      <c r="G16" s="183"/>
      <c r="H16" s="183"/>
      <c r="I16" s="183"/>
      <c r="J16" s="183"/>
    </row>
    <row r="17" spans="1:10" ht="12.75" customHeight="1" x14ac:dyDescent="0.2">
      <c r="A17" s="124" t="s">
        <v>36</v>
      </c>
      <c r="B17" s="183">
        <f>[1]CUADRO6!C14</f>
        <v>5.0179939145702193</v>
      </c>
      <c r="C17" s="183">
        <f>[1]CUADRO6!L14</f>
        <v>5.2572771585834976</v>
      </c>
      <c r="D17" s="183">
        <f>[1]CUADRO6!D14</f>
        <v>5.1385558733857337</v>
      </c>
      <c r="E17" s="183">
        <f>[1]CUADRO6!E14</f>
        <v>5.1971903690121337</v>
      </c>
      <c r="F17" s="183">
        <f>[1]CUADRO6!F14</f>
        <v>5.2351572698515714</v>
      </c>
      <c r="G17" s="183">
        <f>[1]CUADRO6!G14</f>
        <v>4.8165110224442325</v>
      </c>
      <c r="H17" s="183">
        <f>[1]CUADRO6!I14</f>
        <v>5.0938225428391073</v>
      </c>
      <c r="I17" s="183">
        <f>[1]CUADRO6!I14</f>
        <v>5.0938225428391073</v>
      </c>
      <c r="J17" s="183">
        <f>[1]CUADRO6!J14</f>
        <v>4.9376262284877281</v>
      </c>
    </row>
    <row r="18" spans="1:10" x14ac:dyDescent="0.2">
      <c r="A18" s="124" t="s">
        <v>37</v>
      </c>
      <c r="B18" s="183">
        <f>[1]CUADRO6!C15</f>
        <v>10.671207119727596</v>
      </c>
      <c r="C18" s="183">
        <f>[1]CUADRO6!L15</f>
        <v>10.817888327277332</v>
      </c>
      <c r="D18" s="183">
        <f>[1]CUADRO6!D15</f>
        <v>11.272637324600238</v>
      </c>
      <c r="E18" s="183">
        <f>[1]CUADRO6!E15</f>
        <v>10.779947677614341</v>
      </c>
      <c r="F18" s="183">
        <f>[1]CUADRO6!F15</f>
        <v>10.14031829350175</v>
      </c>
      <c r="G18" s="183">
        <f>[1]CUADRO6!G15</f>
        <v>10.494658804393293</v>
      </c>
      <c r="H18" s="183">
        <f>[1]CUADRO6!I15</f>
        <v>10.020768678356726</v>
      </c>
      <c r="I18" s="183">
        <f>[1]CUADRO6!I15</f>
        <v>10.020768678356726</v>
      </c>
      <c r="J18" s="183">
        <f>[1]CUADRO6!J15</f>
        <v>10.445084177399549</v>
      </c>
    </row>
    <row r="19" spans="1:10" ht="12.75" customHeight="1" x14ac:dyDescent="0.2">
      <c r="A19" s="124" t="s">
        <v>38</v>
      </c>
      <c r="B19" s="183">
        <f>[1]CUADRO6!C16</f>
        <v>16.068496221062965</v>
      </c>
      <c r="C19" s="183">
        <f>[1]CUADRO6!L16</f>
        <v>16.332127947021323</v>
      </c>
      <c r="D19" s="183">
        <f>[1]CUADRO6!D16</f>
        <v>16.726119221346455</v>
      </c>
      <c r="E19" s="183">
        <f>[1]CUADRO6!E16</f>
        <v>16.033046728084667</v>
      </c>
      <c r="F19" s="183">
        <f>[1]CUADRO6!F16</f>
        <v>0</v>
      </c>
      <c r="G19" s="183">
        <f>[1]CUADRO6!G16</f>
        <v>15.978994715921178</v>
      </c>
      <c r="H19" s="183">
        <f>[1]CUADRO6!I16</f>
        <v>16.171370740730342</v>
      </c>
      <c r="I19" s="183">
        <f>[1]CUADRO6!I16</f>
        <v>16.171370740730342</v>
      </c>
      <c r="J19" s="183">
        <f>[1]CUADRO6!J16</f>
        <v>15.418271241454317</v>
      </c>
    </row>
    <row r="20" spans="1:10" x14ac:dyDescent="0.2">
      <c r="A20" s="124" t="s">
        <v>45</v>
      </c>
      <c r="B20" s="183">
        <f>[1]CUADRO6!C17</f>
        <v>0</v>
      </c>
      <c r="C20" s="183">
        <f>[1]CUADRO6!L17</f>
        <v>0</v>
      </c>
      <c r="D20" s="183">
        <f>[1]CUADRO6!D17</f>
        <v>0</v>
      </c>
      <c r="E20" s="183">
        <f>[1]CUADRO6!E17</f>
        <v>0</v>
      </c>
      <c r="F20" s="183">
        <f>[1]CUADRO6!F17</f>
        <v>0</v>
      </c>
      <c r="G20" s="183">
        <f>[1]CUADRO6!G17</f>
        <v>0</v>
      </c>
      <c r="H20" s="183">
        <f>[1]CUADRO6!I17</f>
        <v>0</v>
      </c>
      <c r="I20" s="183">
        <f>[1]CUADRO6!I17</f>
        <v>0</v>
      </c>
      <c r="J20" s="183">
        <f>[1]CUADRO6!J17</f>
        <v>0</v>
      </c>
    </row>
    <row r="21" spans="1:10" ht="12.75" customHeight="1" x14ac:dyDescent="0.2">
      <c r="A21" s="124"/>
    </row>
    <row r="22" spans="1:10" x14ac:dyDescent="0.2">
      <c r="A22" s="98" t="s">
        <v>17</v>
      </c>
    </row>
    <row r="23" spans="1:10" x14ac:dyDescent="0.2">
      <c r="A23" s="124" t="s">
        <v>39</v>
      </c>
      <c r="B23" s="183">
        <f>[1]CUADRO6!C18</f>
        <v>7.4435715601343508</v>
      </c>
      <c r="C23" s="183">
        <f>[1]CUADRO6!L18</f>
        <v>7.4872294745870649</v>
      </c>
      <c r="D23" s="183">
        <f>[1]CUADRO6!D18</f>
        <v>10</v>
      </c>
      <c r="E23" s="183">
        <f>[1]CUADRO6!E18</f>
        <v>7.4578032412589055</v>
      </c>
      <c r="F23" s="183">
        <f>[1]CUADRO6!F18</f>
        <v>7.6651228643295184</v>
      </c>
      <c r="G23" s="183">
        <f>[1]CUADRO6!G18</f>
        <v>8.3396402009514059</v>
      </c>
      <c r="H23" s="183">
        <f>[1]CUADRO6!I18</f>
        <v>7.7224027828371149</v>
      </c>
      <c r="I23" s="183">
        <f>[1]CUADRO6!I18</f>
        <v>7.7224027828371149</v>
      </c>
      <c r="J23" s="183">
        <f>[1]CUADRO6!J18</f>
        <v>6.9058503561177069</v>
      </c>
    </row>
    <row r="24" spans="1:10" x14ac:dyDescent="0.2">
      <c r="A24" s="124" t="s">
        <v>40</v>
      </c>
      <c r="B24" s="183">
        <f>[1]CUADRO6!C19</f>
        <v>8.7566078280357988</v>
      </c>
      <c r="C24" s="183">
        <f>[1]CUADRO6!L19</f>
        <v>9.0242205079576046</v>
      </c>
      <c r="D24" s="183">
        <f>[1]CUADRO6!D19</f>
        <v>10.930735457306183</v>
      </c>
      <c r="E24" s="183">
        <f>[1]CUADRO6!E19</f>
        <v>8.9828796826878321</v>
      </c>
      <c r="F24" s="183">
        <f>[1]CUADRO6!F19</f>
        <v>8.618771798318436</v>
      </c>
      <c r="G24" s="183">
        <f>[1]CUADRO6!G19</f>
        <v>8.7238095744030772</v>
      </c>
      <c r="H24" s="183">
        <f>[1]CUADRO6!I19</f>
        <v>8.3881209858731864</v>
      </c>
      <c r="I24" s="183">
        <f>[1]CUADRO6!I19</f>
        <v>8.3881209858731864</v>
      </c>
      <c r="J24" s="183">
        <f>[1]CUADRO6!J19</f>
        <v>7.4928628020399852</v>
      </c>
    </row>
    <row r="25" spans="1:10" x14ac:dyDescent="0.2">
      <c r="A25" s="124" t="s">
        <v>41</v>
      </c>
      <c r="B25" s="183">
        <f>[1]CUADRO6!C20</f>
        <v>9.2994981762122624</v>
      </c>
      <c r="C25" s="183">
        <f>[1]CUADRO6!L20</f>
        <v>10.07433593033703</v>
      </c>
      <c r="D25" s="183">
        <f>[1]CUADRO6!D20</f>
        <v>13.620384559223464</v>
      </c>
      <c r="E25" s="183">
        <f>[1]CUADRO6!E20</f>
        <v>9.6927506675621267</v>
      </c>
      <c r="F25" s="183">
        <f>[1]CUADRO6!F20</f>
        <v>8.1773737315376565</v>
      </c>
      <c r="G25" s="183">
        <f>[1]CUADRO6!G20</f>
        <v>9.4543361858215178</v>
      </c>
      <c r="H25" s="183">
        <f>[1]CUADRO6!I20</f>
        <v>9.289845105614619</v>
      </c>
      <c r="I25" s="183">
        <f>[1]CUADRO6!I20</f>
        <v>9.289845105614619</v>
      </c>
      <c r="J25" s="183">
        <f>[1]CUADRO6!J20</f>
        <v>7.7430431636243204</v>
      </c>
    </row>
    <row r="26" spans="1:10" x14ac:dyDescent="0.2">
      <c r="A26" s="124" t="s">
        <v>46</v>
      </c>
      <c r="B26" s="183">
        <f>[1]CUADRO6!C21</f>
        <v>8.2879961067735852</v>
      </c>
      <c r="C26" s="183">
        <f>[1]CUADRO6!L21</f>
        <v>9.276690934192013</v>
      </c>
      <c r="D26" s="183">
        <f>[1]CUADRO6!D21</f>
        <v>13.67627455108931</v>
      </c>
      <c r="E26" s="183">
        <f>[1]CUADRO6!E21</f>
        <v>8.9273330592116622</v>
      </c>
      <c r="F26" s="183">
        <f>[1]CUADRO6!F21</f>
        <v>6.9258780225008403</v>
      </c>
      <c r="G26" s="183">
        <f>[1]CUADRO6!G21</f>
        <v>8.3146204259636427</v>
      </c>
      <c r="H26" s="183">
        <f>[1]CUADRO6!I21</f>
        <v>7.677291136923964</v>
      </c>
      <c r="I26" s="183">
        <f>[1]CUADRO6!I21</f>
        <v>7.677291136923964</v>
      </c>
      <c r="J26" s="183">
        <f>[1]CUADRO6!J21</f>
        <v>6.4368040626024277</v>
      </c>
    </row>
    <row r="27" spans="1:10" ht="12.75" customHeight="1" x14ac:dyDescent="0.2">
      <c r="A27" s="124" t="s">
        <v>47</v>
      </c>
      <c r="B27" s="183">
        <f>[1]CUADRO6!C22</f>
        <v>7.7667636129781776</v>
      </c>
      <c r="C27" s="183">
        <f>[1]CUADRO6!L22</f>
        <v>8.7333603371401143</v>
      </c>
      <c r="D27" s="183">
        <f>[1]CUADRO6!D22</f>
        <v>13.869101368328385</v>
      </c>
      <c r="E27" s="183">
        <f>[1]CUADRO6!E22</f>
        <v>8.0241134837294403</v>
      </c>
      <c r="F27" s="183">
        <f>[1]CUADRO6!F22</f>
        <v>6.4997165327112292</v>
      </c>
      <c r="G27" s="183">
        <f>[1]CUADRO6!G22</f>
        <v>7.4308532597786501</v>
      </c>
      <c r="H27" s="183">
        <f>[1]CUADRO6!I22</f>
        <v>6.8747580757248832</v>
      </c>
      <c r="I27" s="183">
        <f>[1]CUADRO6!I22</f>
        <v>6.8747580757248832</v>
      </c>
      <c r="J27" s="183">
        <f>[1]CUADRO6!J22</f>
        <v>6.5035890554819069</v>
      </c>
    </row>
    <row r="28" spans="1:10" x14ac:dyDescent="0.2">
      <c r="A28" s="124" t="s">
        <v>48</v>
      </c>
      <c r="B28" s="183">
        <f>[1]CUADRO6!C23</f>
        <v>7.1546929165480098</v>
      </c>
      <c r="C28" s="183">
        <f>[1]CUADRO6!L23</f>
        <v>8.6288054280017885</v>
      </c>
      <c r="D28" s="183">
        <f>[1]CUADRO6!D23</f>
        <v>13.226529065285231</v>
      </c>
      <c r="E28" s="183">
        <f>[1]CUADRO6!E23</f>
        <v>7.2233044560509052</v>
      </c>
      <c r="F28" s="183">
        <f>[1]CUADRO6!F23</f>
        <v>5.741324882823994</v>
      </c>
      <c r="G28" s="183">
        <f>[1]CUADRO6!G23</f>
        <v>6.549338407247312</v>
      </c>
      <c r="H28" s="183">
        <f>[1]CUADRO6!I23</f>
        <v>6.3616433013141673</v>
      </c>
      <c r="I28" s="183">
        <f>[1]CUADRO6!I23</f>
        <v>6.3616433013141673</v>
      </c>
      <c r="J28" s="183">
        <f>[1]CUADRO6!J23</f>
        <v>5.3934853692457763</v>
      </c>
    </row>
    <row r="29" spans="1:10" ht="12.75" customHeight="1" x14ac:dyDescent="0.2">
      <c r="A29" s="124" t="s">
        <v>78</v>
      </c>
      <c r="B29" s="183">
        <f>[1]CUADRO6!C24</f>
        <v>5.6280622022754967</v>
      </c>
      <c r="C29" s="183">
        <f>[1]CUADRO6!L24</f>
        <v>6.6829308133481096</v>
      </c>
      <c r="D29" s="183">
        <f>[1]CUADRO6!D24</f>
        <v>10.521950632011407</v>
      </c>
      <c r="E29" s="183">
        <f>[1]CUADRO6!E24</f>
        <v>5.5764759062926945</v>
      </c>
      <c r="F29" s="183">
        <f>[1]CUADRO6!F24</f>
        <v>5.4542966268026474</v>
      </c>
      <c r="G29" s="183">
        <f>[1]CUADRO6!G24</f>
        <v>5.5200479634665225</v>
      </c>
      <c r="H29" s="183">
        <f>[1]CUADRO6!I24</f>
        <v>6.2281092835686289</v>
      </c>
      <c r="I29" s="183">
        <f>[1]CUADRO6!I24</f>
        <v>6.2281092835686289</v>
      </c>
      <c r="J29" s="183">
        <f>[1]CUADRO6!J24</f>
        <v>4.3950940429232981</v>
      </c>
    </row>
    <row r="30" spans="1:10" x14ac:dyDescent="0.2">
      <c r="A30" s="124"/>
    </row>
    <row r="31" spans="1:10" x14ac:dyDescent="0.2">
      <c r="A31" s="98" t="s">
        <v>13</v>
      </c>
    </row>
    <row r="32" spans="1:10" x14ac:dyDescent="0.2">
      <c r="A32" s="124" t="s">
        <v>2</v>
      </c>
      <c r="B32" s="183">
        <f>[1]CUADRO6!C25</f>
        <v>7.3507661105268509</v>
      </c>
      <c r="C32" s="183">
        <f>[1]CUADRO6!L25</f>
        <v>8.1245463469541281</v>
      </c>
      <c r="D32" s="183">
        <f>[1]CUADRO6!D25</f>
        <v>12.001914266331303</v>
      </c>
      <c r="E32" s="183">
        <f>[1]CUADRO6!E25</f>
        <v>7.6636784691902999</v>
      </c>
      <c r="F32" s="183">
        <f>[1]CUADRO6!F25</f>
        <v>6.4309289462053423</v>
      </c>
      <c r="G32" s="183">
        <f>[1]CUADRO6!G25</f>
        <v>7.3367935542904439</v>
      </c>
      <c r="H32" s="183">
        <f>[1]CUADRO6!I25</f>
        <v>6.1258466672844145</v>
      </c>
      <c r="I32" s="183">
        <f>[1]CUADRO6!I25</f>
        <v>6.1258466672844145</v>
      </c>
      <c r="J32" s="183">
        <f>[1]CUADRO6!J25</f>
        <v>6.3051169228270876</v>
      </c>
    </row>
    <row r="33" spans="1:10" x14ac:dyDescent="0.2">
      <c r="A33" s="124" t="s">
        <v>3</v>
      </c>
      <c r="B33" s="183">
        <f>[1]CUADRO6!C26</f>
        <v>8.2284434771791393</v>
      </c>
      <c r="C33" s="183">
        <f>[1]CUADRO6!L26</f>
        <v>10.087183477942064</v>
      </c>
      <c r="D33" s="183">
        <f>[1]CUADRO6!D26</f>
        <v>13.783032661046937</v>
      </c>
      <c r="E33" s="183">
        <f>[1]CUADRO6!E26</f>
        <v>9.4319610001875773</v>
      </c>
      <c r="F33" s="183">
        <f>[1]CUADRO6!F26</f>
        <v>6.9706004428470445</v>
      </c>
      <c r="G33" s="183">
        <f>[1]CUADRO6!G26</f>
        <v>7.0143083756166265</v>
      </c>
      <c r="H33" s="183">
        <f>[1]CUADRO6!I26</f>
        <v>7.0927772888005851</v>
      </c>
      <c r="I33" s="183">
        <f>[1]CUADRO6!I26</f>
        <v>7.0927772888005851</v>
      </c>
      <c r="J33" s="183">
        <f>[1]CUADRO6!J26</f>
        <v>6.6523686802934421</v>
      </c>
    </row>
    <row r="34" spans="1:10" x14ac:dyDescent="0.2">
      <c r="A34" s="127"/>
    </row>
    <row r="35" spans="1:10" x14ac:dyDescent="0.2">
      <c r="A35" s="29" t="s">
        <v>88</v>
      </c>
      <c r="B35" s="180"/>
      <c r="C35" s="180"/>
      <c r="D35" s="180"/>
      <c r="E35" s="180"/>
      <c r="F35" s="180"/>
      <c r="G35" s="180"/>
      <c r="H35" s="180"/>
      <c r="I35" s="180"/>
      <c r="J35" s="180"/>
    </row>
    <row r="36" spans="1:10" x14ac:dyDescent="0.2">
      <c r="A36" s="30" t="s">
        <v>81</v>
      </c>
      <c r="B36" s="183"/>
      <c r="C36" s="183"/>
      <c r="D36" s="183"/>
      <c r="E36" s="183"/>
      <c r="F36" s="183"/>
      <c r="G36" s="183"/>
      <c r="H36" s="183"/>
      <c r="I36" s="183"/>
      <c r="J36" s="183"/>
    </row>
    <row r="37" spans="1:10" x14ac:dyDescent="0.2">
      <c r="A37" s="193" t="s">
        <v>139</v>
      </c>
      <c r="B37" s="183">
        <f>[1]CUADRO6!C27</f>
        <v>6.9084727451790249</v>
      </c>
      <c r="C37" s="183">
        <f>[1]CUADRO6!L27</f>
        <v>7.2170092603408413</v>
      </c>
      <c r="D37" s="183">
        <f>[1]CUADRO6!D27</f>
        <v>11.423931448646698</v>
      </c>
      <c r="E37" s="183">
        <f>[1]CUADRO6!E27</f>
        <v>6.879076886519643</v>
      </c>
      <c r="F37" s="183">
        <f>[1]CUADRO6!F27</f>
        <v>7.2207027198200775</v>
      </c>
      <c r="G37" s="183">
        <f>[1]CUADRO6!G27</f>
        <v>6.6443328909422101</v>
      </c>
      <c r="H37" s="183">
        <f>[1]CUADRO6!I27</f>
        <v>0</v>
      </c>
      <c r="I37" s="183">
        <f>[1]CUADRO6!I27</f>
        <v>0</v>
      </c>
      <c r="J37" s="183">
        <f>[1]CUADRO6!J27</f>
        <v>6.2180747406460259</v>
      </c>
    </row>
    <row r="38" spans="1:10" x14ac:dyDescent="0.2">
      <c r="A38" s="193" t="s">
        <v>140</v>
      </c>
      <c r="B38" s="183">
        <f>[1]CUADRO6!C28</f>
        <v>7.5070582441250489</v>
      </c>
      <c r="C38" s="183">
        <f>[1]CUADRO6!L28</f>
        <v>7.815122602816877</v>
      </c>
      <c r="D38" s="183">
        <f>[1]CUADRO6!D28</f>
        <v>10.460029018126722</v>
      </c>
      <c r="E38" s="183">
        <f>[1]CUADRO6!E28</f>
        <v>7.7510402767229136</v>
      </c>
      <c r="F38" s="183">
        <f>[1]CUADRO6!F28</f>
        <v>6.7298311314452359</v>
      </c>
      <c r="G38" s="183">
        <f>[1]CUADRO6!G28</f>
        <v>6.7102695160488723</v>
      </c>
      <c r="H38" s="183">
        <f>[1]CUADRO6!I28</f>
        <v>0</v>
      </c>
      <c r="I38" s="183">
        <f>[1]CUADRO6!I28</f>
        <v>0</v>
      </c>
      <c r="J38" s="183">
        <f>[1]CUADRO6!J28</f>
        <v>6.617992646983117</v>
      </c>
    </row>
    <row r="39" spans="1:10" x14ac:dyDescent="0.2">
      <c r="A39" s="193" t="s">
        <v>141</v>
      </c>
      <c r="B39" s="183">
        <f>[1]CUADRO6!C29</f>
        <v>11</v>
      </c>
      <c r="C39" s="183">
        <f>[1]CUADRO6!L29</f>
        <v>11</v>
      </c>
      <c r="D39" s="183">
        <f>[1]CUADRO6!D29</f>
        <v>11</v>
      </c>
      <c r="E39" s="183">
        <f>[1]CUADRO6!E29</f>
        <v>0</v>
      </c>
      <c r="F39" s="183">
        <f>[1]CUADRO6!F29</f>
        <v>0</v>
      </c>
      <c r="G39" s="183">
        <f>[1]CUADRO6!G29</f>
        <v>0</v>
      </c>
      <c r="H39" s="183">
        <f>[1]CUADRO6!I29</f>
        <v>0</v>
      </c>
      <c r="I39" s="183">
        <f>[1]CUADRO6!I29</f>
        <v>0</v>
      </c>
      <c r="J39" s="183">
        <f>[1]CUADRO6!J29</f>
        <v>0</v>
      </c>
    </row>
    <row r="40" spans="1:10" x14ac:dyDescent="0.2">
      <c r="A40" s="30" t="s">
        <v>82</v>
      </c>
      <c r="B40" s="183">
        <f>[1]CUADRO6!C30</f>
        <v>10.321261395527012</v>
      </c>
      <c r="C40" s="183">
        <f>[1]CUADRO6!L30</f>
        <v>10.921109628677829</v>
      </c>
      <c r="D40" s="183">
        <f>[1]CUADRO6!D30</f>
        <v>13.90958846190011</v>
      </c>
      <c r="E40" s="183">
        <f>[1]CUADRO6!E30</f>
        <v>9.9753491528903435</v>
      </c>
      <c r="F40" s="183">
        <f>[1]CUADRO6!F30</f>
        <v>8.5945616527762958</v>
      </c>
      <c r="G40" s="183">
        <f>[1]CUADRO6!G30</f>
        <v>8.4303539538888295</v>
      </c>
      <c r="H40" s="183">
        <f>[1]CUADRO6!I30</f>
        <v>0</v>
      </c>
      <c r="I40" s="183">
        <f>[1]CUADRO6!I30</f>
        <v>0</v>
      </c>
      <c r="J40" s="183">
        <f>[1]CUADRO6!J30</f>
        <v>7.9285950448843261</v>
      </c>
    </row>
    <row r="41" spans="1:10" x14ac:dyDescent="0.2">
      <c r="A41" s="30" t="s">
        <v>83</v>
      </c>
      <c r="B41" s="183">
        <f>[1]CUADRO6!C31</f>
        <v>12.229328804721396</v>
      </c>
      <c r="C41" s="183">
        <f>[1]CUADRO6!L31</f>
        <v>13.439935600502134</v>
      </c>
      <c r="D41" s="183">
        <f>[1]CUADRO6!D31</f>
        <v>16.464969667430701</v>
      </c>
      <c r="E41" s="183">
        <f>[1]CUADRO6!E31</f>
        <v>12.081866738767038</v>
      </c>
      <c r="F41" s="183">
        <f>[1]CUADRO6!F31</f>
        <v>0</v>
      </c>
      <c r="G41" s="183">
        <f>[1]CUADRO6!G31</f>
        <v>10.370300487143577</v>
      </c>
      <c r="H41" s="183">
        <f>[1]CUADRO6!I31</f>
        <v>0</v>
      </c>
      <c r="I41" s="183">
        <f>[1]CUADRO6!I31</f>
        <v>0</v>
      </c>
      <c r="J41" s="183">
        <f>[1]CUADRO6!J31</f>
        <v>12.848149755536625</v>
      </c>
    </row>
    <row r="42" spans="1:10" x14ac:dyDescent="0.2">
      <c r="A42" s="30" t="s">
        <v>84</v>
      </c>
      <c r="B42" s="183">
        <f>[1]CUADRO6!C32</f>
        <v>11.902349682570042</v>
      </c>
      <c r="C42" s="183">
        <f>[1]CUADRO6!L32</f>
        <v>13.401795676599018</v>
      </c>
      <c r="D42" s="183">
        <f>[1]CUADRO6!D32</f>
        <v>15.083196503151665</v>
      </c>
      <c r="E42" s="183">
        <f>[1]CUADRO6!E32</f>
        <v>12.715734496152646</v>
      </c>
      <c r="F42" s="183">
        <f>[1]CUADRO6!F32</f>
        <v>0</v>
      </c>
      <c r="G42" s="183">
        <f>[1]CUADRO6!G32</f>
        <v>10.514434618131213</v>
      </c>
      <c r="H42" s="183">
        <f>[1]CUADRO6!I32</f>
        <v>0</v>
      </c>
      <c r="I42" s="183">
        <f>[1]CUADRO6!I32</f>
        <v>0</v>
      </c>
      <c r="J42" s="183">
        <f>[1]CUADRO6!J32</f>
        <v>6</v>
      </c>
    </row>
    <row r="43" spans="1:10" x14ac:dyDescent="0.2">
      <c r="A43" s="30" t="s">
        <v>85</v>
      </c>
      <c r="B43" s="183">
        <f>[1]CUADRO6!C33</f>
        <v>11.297460326607656</v>
      </c>
      <c r="C43" s="183">
        <f>[1]CUADRO6!L33</f>
        <v>14.465212723297771</v>
      </c>
      <c r="D43" s="183">
        <f>[1]CUADRO6!D33</f>
        <v>8.6300391876774594</v>
      </c>
      <c r="E43" s="183">
        <f>[1]CUADRO6!E33</f>
        <v>15.540893018396144</v>
      </c>
      <c r="F43" s="183">
        <f>[1]CUADRO6!F33</f>
        <v>0</v>
      </c>
      <c r="G43" s="183">
        <f>[1]CUADRO6!G33</f>
        <v>9.6863494057084587</v>
      </c>
      <c r="H43" s="183">
        <f>[1]CUADRO6!I33</f>
        <v>0</v>
      </c>
      <c r="I43" s="183">
        <f>[1]CUADRO6!I33</f>
        <v>0</v>
      </c>
      <c r="J43" s="183">
        <f>[1]CUADRO6!J33</f>
        <v>6</v>
      </c>
    </row>
    <row r="44" spans="1:10" x14ac:dyDescent="0.2">
      <c r="A44" s="191" t="s">
        <v>131</v>
      </c>
      <c r="B44" s="183">
        <f>[1]CUADRO6!C34</f>
        <v>0</v>
      </c>
      <c r="C44" s="183">
        <f>[1]CUADRO6!L34</f>
        <v>11.193812549878631</v>
      </c>
      <c r="D44" s="183">
        <f>[1]CUADRO6!D34</f>
        <v>14.190055911106469</v>
      </c>
      <c r="E44" s="183">
        <f>[1]CUADRO6!E34</f>
        <v>10.510197683105595</v>
      </c>
      <c r="F44" s="183">
        <f>[1]CUADRO6!F34</f>
        <v>7.6760813828326233</v>
      </c>
      <c r="G44" s="183">
        <f>[1]CUADRO6!G34</f>
        <v>7.6049058641151266</v>
      </c>
      <c r="H44" s="183">
        <f>[1]CUADRO6!I34</f>
        <v>7.6772377045080775</v>
      </c>
      <c r="I44" s="183">
        <f>[1]CUADRO6!I34</f>
        <v>7.6772377045080775</v>
      </c>
      <c r="J44" s="183">
        <f>[1]CUADRO6!J34</f>
        <v>6.6200236281995135</v>
      </c>
    </row>
    <row r="45" spans="1:10" x14ac:dyDescent="0.2">
      <c r="A45" s="126"/>
    </row>
    <row r="46" spans="1:10" x14ac:dyDescent="0.2">
      <c r="A46" s="98" t="s">
        <v>14</v>
      </c>
      <c r="B46" s="180"/>
      <c r="C46" s="180"/>
      <c r="D46" s="180"/>
      <c r="E46" s="180"/>
      <c r="F46" s="180"/>
      <c r="G46" s="180"/>
      <c r="H46" s="180"/>
      <c r="I46" s="180"/>
      <c r="J46" s="180"/>
    </row>
    <row r="47" spans="1:10" x14ac:dyDescent="0.2">
      <c r="A47" s="124" t="s">
        <v>36</v>
      </c>
      <c r="B47" s="183">
        <f>[1]CUADRO6!C35</f>
        <v>5.4947405143488615</v>
      </c>
      <c r="C47" s="183">
        <f>[1]CUADRO6!L35</f>
        <v>5.5763229588096568</v>
      </c>
      <c r="D47" s="183">
        <f>[1]CUADRO6!D35</f>
        <v>0</v>
      </c>
      <c r="E47" s="183">
        <f>[1]CUADRO6!E35</f>
        <v>5.5763229588096568</v>
      </c>
      <c r="F47" s="183">
        <f>[1]CUADRO6!F35</f>
        <v>0</v>
      </c>
      <c r="G47" s="183">
        <f>[1]CUADRO6!G35</f>
        <v>5.7878726918739574</v>
      </c>
      <c r="H47" s="183">
        <f>[1]CUADRO6!I35</f>
        <v>6.1763938076687719</v>
      </c>
      <c r="I47" s="183">
        <f>[1]CUADRO6!I35</f>
        <v>6.1763938076687719</v>
      </c>
      <c r="J47" s="183">
        <f>[1]CUADRO6!J35</f>
        <v>5.3726272844237402</v>
      </c>
    </row>
    <row r="48" spans="1:10" x14ac:dyDescent="0.2">
      <c r="A48" s="124" t="s">
        <v>37</v>
      </c>
      <c r="B48" s="183">
        <f>[1]CUADRO6!C36</f>
        <v>8.0168605316299963</v>
      </c>
      <c r="C48" s="183">
        <f>[1]CUADRO6!L36</f>
        <v>9.0760901533437508</v>
      </c>
      <c r="D48" s="183">
        <f>[1]CUADRO6!D36</f>
        <v>0</v>
      </c>
      <c r="E48" s="183">
        <f>[1]CUADRO6!E36</f>
        <v>9.0687169288817735</v>
      </c>
      <c r="F48" s="183">
        <f>[1]CUADRO6!F36</f>
        <v>0</v>
      </c>
      <c r="G48" s="183">
        <f>[1]CUADRO6!G36</f>
        <v>6.7496103216064895</v>
      </c>
      <c r="H48" s="183">
        <f>[1]CUADRO6!I36</f>
        <v>8.2624279469865396</v>
      </c>
      <c r="I48" s="183">
        <f>[1]CUADRO6!I36</f>
        <v>8.2624279469865396</v>
      </c>
      <c r="J48" s="183">
        <f>[1]CUADRO6!J36</f>
        <v>6.4015263476403472</v>
      </c>
    </row>
    <row r="49" spans="1:10" x14ac:dyDescent="0.2">
      <c r="A49" s="124" t="s">
        <v>49</v>
      </c>
      <c r="B49" s="183">
        <f>[1]CUADRO6!C37</f>
        <v>8.6504048693308651</v>
      </c>
      <c r="C49" s="183">
        <f>[1]CUADRO6!L37</f>
        <v>9.8222568245232509</v>
      </c>
      <c r="D49" s="183">
        <f>[1]CUADRO6!D37</f>
        <v>13.021473766966892</v>
      </c>
      <c r="E49" s="183">
        <f>[1]CUADRO6!E37</f>
        <v>9.3678677534839476</v>
      </c>
      <c r="F49" s="183">
        <f>[1]CUADRO6!F37</f>
        <v>7.0245023400190192</v>
      </c>
      <c r="G49" s="183">
        <f>[1]CUADRO6!G37</f>
        <v>7.8017803042291041</v>
      </c>
      <c r="H49" s="183">
        <f>[1]CUADRO6!I37</f>
        <v>8.3735847771312599</v>
      </c>
      <c r="I49" s="183">
        <f>[1]CUADRO6!I37</f>
        <v>8.3735847771312599</v>
      </c>
      <c r="J49" s="183">
        <f>[1]CUADRO6!J37</f>
        <v>7.2198942814975622</v>
      </c>
    </row>
    <row r="50" spans="1:10" x14ac:dyDescent="0.2">
      <c r="A50" s="124" t="s">
        <v>45</v>
      </c>
      <c r="B50" s="183">
        <f>[1]CUADRO6!C38</f>
        <v>7.9165450677224403</v>
      </c>
      <c r="C50" s="183">
        <f>[1]CUADRO6!L38</f>
        <v>9.9665400832076259</v>
      </c>
      <c r="D50" s="183">
        <f>[1]CUADRO6!D38</f>
        <v>14.777159266834845</v>
      </c>
      <c r="E50" s="183">
        <f>[1]CUADRO6!E38</f>
        <v>9.1505225931557046</v>
      </c>
      <c r="F50" s="183">
        <f>[1]CUADRO6!F38</f>
        <v>0</v>
      </c>
      <c r="G50" s="183">
        <f>[1]CUADRO6!G38</f>
        <v>6.948918426039663</v>
      </c>
      <c r="H50" s="183">
        <f>[1]CUADRO6!I38</f>
        <v>8.619380896286442</v>
      </c>
      <c r="I50" s="183">
        <f>[1]CUADRO6!I38</f>
        <v>8.619380896286442</v>
      </c>
      <c r="J50" s="183">
        <f>[1]CUADRO6!J38</f>
        <v>6.482002686252506</v>
      </c>
    </row>
    <row r="51" spans="1:10" x14ac:dyDescent="0.2">
      <c r="A51" s="124"/>
    </row>
    <row r="52" spans="1:10" x14ac:dyDescent="0.2">
      <c r="A52" s="176"/>
      <c r="B52" s="174"/>
      <c r="C52" s="174"/>
      <c r="D52" s="174"/>
      <c r="E52" s="174"/>
      <c r="F52" s="174"/>
      <c r="G52" s="174"/>
      <c r="H52" s="174"/>
      <c r="I52" s="174"/>
      <c r="J52" s="174"/>
    </row>
    <row r="53" spans="1:10" x14ac:dyDescent="0.2">
      <c r="A53" s="11" t="str">
        <f>'C01'!$A$32</f>
        <v>Fuente: Instituto Nacional de Estadística (INE). LXXIII Encuesta Permanente de Hogares de Propósitos Múltiples, Otubre 2021</v>
      </c>
      <c r="B53" s="128"/>
      <c r="C53" s="128"/>
      <c r="D53" s="128"/>
      <c r="E53" s="128"/>
      <c r="F53" s="128"/>
      <c r="G53" s="128"/>
      <c r="H53" s="128"/>
    </row>
    <row r="54" spans="1:10" x14ac:dyDescent="0.2">
      <c r="A54" s="31" t="str">
        <f>'C05'!A56</f>
        <v>1/ No. de salarios mínimos (personas que declaran ingresos) y trabajan 40 Hrs.en ele sector Publico y 44 Hrs.en el sector Privado</v>
      </c>
      <c r="B54" s="128"/>
      <c r="C54" s="128"/>
      <c r="D54" s="128"/>
      <c r="E54" s="128"/>
      <c r="F54" s="128"/>
      <c r="G54" s="128"/>
      <c r="H54" s="128"/>
    </row>
    <row r="55" spans="1:10" x14ac:dyDescent="0.2">
      <c r="B55" s="128"/>
      <c r="C55" s="128"/>
      <c r="D55" s="128"/>
      <c r="E55" s="128"/>
      <c r="F55" s="128"/>
      <c r="G55" s="128"/>
      <c r="H55" s="128"/>
    </row>
    <row r="56" spans="1:10" x14ac:dyDescent="0.2">
      <c r="A56" s="128"/>
      <c r="B56" s="128"/>
      <c r="C56" s="128"/>
      <c r="D56" s="32"/>
      <c r="E56" s="128"/>
      <c r="F56" s="128"/>
      <c r="G56" s="128"/>
      <c r="H56" s="128"/>
    </row>
    <row r="57" spans="1:10" x14ac:dyDescent="0.2">
      <c r="A57" s="267" t="s">
        <v>68</v>
      </c>
      <c r="B57" s="267"/>
      <c r="C57" s="267"/>
      <c r="D57" s="267"/>
      <c r="E57" s="267"/>
      <c r="F57" s="267"/>
      <c r="G57" s="267"/>
      <c r="H57" s="267"/>
      <c r="I57" s="267"/>
      <c r="J57" s="267"/>
    </row>
    <row r="58" spans="1:10" x14ac:dyDescent="0.2">
      <c r="A58" s="267" t="s">
        <v>67</v>
      </c>
      <c r="B58" s="267"/>
      <c r="C58" s="267"/>
      <c r="D58" s="267"/>
      <c r="E58" s="267"/>
      <c r="F58" s="267"/>
      <c r="G58" s="267"/>
      <c r="H58" s="267"/>
      <c r="I58" s="267"/>
      <c r="J58" s="267"/>
    </row>
    <row r="59" spans="1:10" x14ac:dyDescent="0.2">
      <c r="A59" s="267" t="s">
        <v>32</v>
      </c>
      <c r="B59" s="267"/>
      <c r="C59" s="267"/>
      <c r="D59" s="267"/>
      <c r="E59" s="267"/>
      <c r="F59" s="267"/>
      <c r="G59" s="267"/>
      <c r="H59" s="267"/>
      <c r="I59" s="267"/>
      <c r="J59" s="267"/>
    </row>
    <row r="60" spans="1:10" x14ac:dyDescent="0.2">
      <c r="A60" s="128" t="s">
        <v>18</v>
      </c>
      <c r="B60" s="128"/>
      <c r="C60" s="128"/>
      <c r="D60" s="128"/>
      <c r="E60" s="128"/>
      <c r="F60" s="128"/>
      <c r="G60" s="128"/>
      <c r="H60" s="128"/>
    </row>
    <row r="61" spans="1:10" ht="11.25" customHeight="1" x14ac:dyDescent="0.2">
      <c r="A61" s="260" t="s">
        <v>31</v>
      </c>
      <c r="B61" s="260" t="s">
        <v>29</v>
      </c>
      <c r="C61" s="266" t="s">
        <v>7</v>
      </c>
      <c r="D61" s="266"/>
      <c r="E61" s="266"/>
      <c r="F61" s="266"/>
      <c r="G61" s="260" t="s">
        <v>30</v>
      </c>
      <c r="H61" s="260" t="s">
        <v>129</v>
      </c>
      <c r="I61" s="260" t="s">
        <v>127</v>
      </c>
      <c r="J61" s="253" t="s">
        <v>135</v>
      </c>
    </row>
    <row r="62" spans="1:10" ht="24" customHeight="1" x14ac:dyDescent="0.2">
      <c r="A62" s="261"/>
      <c r="B62" s="261"/>
      <c r="C62" s="34" t="s">
        <v>0</v>
      </c>
      <c r="D62" s="34" t="s">
        <v>89</v>
      </c>
      <c r="E62" s="34" t="s">
        <v>10</v>
      </c>
      <c r="F62" s="34" t="s">
        <v>90</v>
      </c>
      <c r="G62" s="261"/>
      <c r="H62" s="261"/>
      <c r="I62" s="261"/>
      <c r="J62" s="251"/>
    </row>
    <row r="63" spans="1:10" x14ac:dyDescent="0.2">
      <c r="A63" s="33"/>
      <c r="B63" s="33"/>
      <c r="C63" s="35"/>
      <c r="D63" s="33"/>
      <c r="E63" s="33"/>
      <c r="F63" s="33"/>
      <c r="G63" s="33"/>
      <c r="H63" s="203"/>
    </row>
    <row r="64" spans="1:10" x14ac:dyDescent="0.2">
      <c r="A64" s="99" t="s">
        <v>57</v>
      </c>
      <c r="B64" s="87">
        <f t="shared" ref="B64:G64" si="0">B6</f>
        <v>7.7148286123949879</v>
      </c>
      <c r="C64" s="87">
        <f t="shared" si="0"/>
        <v>8.8447291917044648</v>
      </c>
      <c r="D64" s="87">
        <f t="shared" si="0"/>
        <v>13.087743943258699</v>
      </c>
      <c r="E64" s="87">
        <f t="shared" si="0"/>
        <v>8.1821990619361564</v>
      </c>
      <c r="F64" s="87">
        <f t="shared" si="0"/>
        <v>6.9455260021906335</v>
      </c>
      <c r="G64" s="87">
        <f t="shared" si="0"/>
        <v>7.1723676412334845</v>
      </c>
      <c r="H64" s="87">
        <f t="shared" ref="H64:J64" si="1">H6</f>
        <v>6.6279632600327973</v>
      </c>
      <c r="I64" s="87">
        <f t="shared" si="1"/>
        <v>6.6279632600327973</v>
      </c>
      <c r="J64" s="87">
        <f t="shared" si="1"/>
        <v>6.3980303843784858</v>
      </c>
    </row>
    <row r="65" spans="1:10" x14ac:dyDescent="0.2">
      <c r="A65" s="36"/>
      <c r="B65" s="129"/>
      <c r="C65" s="129"/>
      <c r="D65" s="129"/>
      <c r="E65" s="129"/>
      <c r="F65" s="129"/>
      <c r="G65" s="129"/>
      <c r="H65" s="129"/>
      <c r="I65" s="129"/>
      <c r="J65" s="129"/>
    </row>
    <row r="66" spans="1:10" x14ac:dyDescent="0.2">
      <c r="A66" s="13" t="s">
        <v>19</v>
      </c>
      <c r="B66" s="79"/>
      <c r="C66" s="79"/>
      <c r="D66" s="79"/>
      <c r="E66" s="79"/>
      <c r="F66" s="79"/>
      <c r="G66" s="79"/>
      <c r="H66" s="79"/>
      <c r="I66" s="79"/>
      <c r="J66" s="79"/>
    </row>
    <row r="67" spans="1:10" x14ac:dyDescent="0.2">
      <c r="A67" s="95" t="s">
        <v>94</v>
      </c>
      <c r="B67" s="183">
        <f>[1]CUADRO6!C39</f>
        <v>5.3772910805831122</v>
      </c>
      <c r="C67" s="183">
        <f>[1]CUADRO6!L39</f>
        <v>5.5765465113769386</v>
      </c>
      <c r="D67" s="183">
        <f>[1]CUADRO6!D39</f>
        <v>0</v>
      </c>
      <c r="E67" s="183">
        <f>[1]CUADRO6!E39</f>
        <v>5.4270769563677543</v>
      </c>
      <c r="F67" s="183">
        <f>[1]CUADRO6!F39</f>
        <v>0</v>
      </c>
      <c r="G67" s="183">
        <f>[1]CUADRO6!G39</f>
        <v>5.7541206711401696</v>
      </c>
      <c r="H67" s="183">
        <f>[1]CUADRO6!I39</f>
        <v>5.4654135957236543</v>
      </c>
      <c r="I67" s="183">
        <f>[1]CUADRO6!I39</f>
        <v>5.4654135957236543</v>
      </c>
      <c r="J67" s="183">
        <f>[1]CUADRO6!J39</f>
        <v>5.2093859597459975</v>
      </c>
    </row>
    <row r="68" spans="1:10" x14ac:dyDescent="0.2">
      <c r="A68" s="95" t="s">
        <v>95</v>
      </c>
      <c r="B68" s="183">
        <f>[1]CUADRO6!C40</f>
        <v>5.933849330216308</v>
      </c>
      <c r="C68" s="183">
        <f>[1]CUADRO6!L40</f>
        <v>5.5635365621930148</v>
      </c>
      <c r="D68" s="183">
        <f>[1]CUADRO6!D40</f>
        <v>0</v>
      </c>
      <c r="E68" s="183">
        <f>[1]CUADRO6!E40</f>
        <v>5.5279245021924925</v>
      </c>
      <c r="F68" s="183">
        <f>[1]CUADRO6!F40</f>
        <v>0</v>
      </c>
      <c r="G68" s="183">
        <f>[1]CUADRO6!G40</f>
        <v>7.546585456356639</v>
      </c>
      <c r="H68" s="183">
        <f>[1]CUADRO6!I40</f>
        <v>0</v>
      </c>
      <c r="I68" s="183">
        <f>[1]CUADRO6!I40</f>
        <v>0</v>
      </c>
      <c r="J68" s="183">
        <f>[1]CUADRO6!J40</f>
        <v>6.7244532866317952</v>
      </c>
    </row>
    <row r="69" spans="1:10" x14ac:dyDescent="0.2">
      <c r="A69" s="95" t="s">
        <v>54</v>
      </c>
      <c r="B69" s="183">
        <f>[1]CUADRO6!C41</f>
        <v>7.9368445947769564</v>
      </c>
      <c r="C69" s="183">
        <f>[1]CUADRO6!L41</f>
        <v>9.0760901533437508</v>
      </c>
      <c r="D69" s="183">
        <f>[1]CUADRO6!D41</f>
        <v>0</v>
      </c>
      <c r="E69" s="183">
        <f>[1]CUADRO6!E41</f>
        <v>9.0002581337508456</v>
      </c>
      <c r="F69" s="183">
        <f>[1]CUADRO6!F41</f>
        <v>0</v>
      </c>
      <c r="G69" s="183">
        <f>[1]CUADRO6!G41</f>
        <v>6.6877403903419115</v>
      </c>
      <c r="H69" s="183">
        <f>[1]CUADRO6!I41</f>
        <v>7.0734111738269076</v>
      </c>
      <c r="I69" s="183">
        <f>[1]CUADRO6!I41</f>
        <v>7.0734111738269076</v>
      </c>
      <c r="J69" s="183">
        <f>[1]CUADRO6!J41</f>
        <v>6.4015263476403472</v>
      </c>
    </row>
    <row r="70" spans="1:10" x14ac:dyDescent="0.2">
      <c r="A70" s="95" t="s">
        <v>96</v>
      </c>
      <c r="B70" s="183">
        <f>[1]CUADRO6!C42</f>
        <v>10.068903070208343</v>
      </c>
      <c r="C70" s="183">
        <f>[1]CUADRO6!L42</f>
        <v>13.278935504691422</v>
      </c>
      <c r="D70" s="183">
        <f>[1]CUADRO6!D42</f>
        <v>13.266234340294451</v>
      </c>
      <c r="E70" s="183">
        <f>[1]CUADRO6!E42</f>
        <v>13.28965985588332</v>
      </c>
      <c r="F70" s="183">
        <f>[1]CUADRO6!F42</f>
        <v>0</v>
      </c>
      <c r="G70" s="183">
        <f>[1]CUADRO6!G42</f>
        <v>4</v>
      </c>
      <c r="H70" s="183">
        <f>[1]CUADRO6!I42</f>
        <v>0</v>
      </c>
      <c r="I70" s="183">
        <f>[1]CUADRO6!I42</f>
        <v>0</v>
      </c>
      <c r="J70" s="183">
        <f>[1]CUADRO6!J42</f>
        <v>0</v>
      </c>
    </row>
    <row r="71" spans="1:10" x14ac:dyDescent="0.2">
      <c r="A71" s="95" t="s">
        <v>97</v>
      </c>
      <c r="B71" s="183">
        <f>[1]CUADRO6!C43</f>
        <v>5.6778924381648466</v>
      </c>
      <c r="C71" s="183">
        <f>[1]CUADRO6!L43</f>
        <v>7.9542395905402872</v>
      </c>
      <c r="D71" s="183">
        <f>[1]CUADRO6!D43</f>
        <v>8.5997111842854039</v>
      </c>
      <c r="E71" s="183">
        <f>[1]CUADRO6!E43</f>
        <v>7.3157328249901683</v>
      </c>
      <c r="F71" s="183">
        <f>[1]CUADRO6!F43</f>
        <v>0</v>
      </c>
      <c r="G71" s="183">
        <f>[1]CUADRO6!G43</f>
        <v>3.4198089273814869</v>
      </c>
      <c r="H71" s="183">
        <f>[1]CUADRO6!I43</f>
        <v>5.3295930249593662</v>
      </c>
      <c r="I71" s="183">
        <f>[1]CUADRO6!I43</f>
        <v>5.3295930249593662</v>
      </c>
      <c r="J71" s="183">
        <f>[1]CUADRO6!J43</f>
        <v>3.7064861912909093</v>
      </c>
    </row>
    <row r="72" spans="1:10" x14ac:dyDescent="0.2">
      <c r="A72" s="95" t="s">
        <v>98</v>
      </c>
      <c r="B72" s="183">
        <f>[1]CUADRO6!C44</f>
        <v>7.0587995608406402</v>
      </c>
      <c r="C72" s="183">
        <f>[1]CUADRO6!L44</f>
        <v>7.1695125552417416</v>
      </c>
      <c r="D72" s="183">
        <f>[1]CUADRO6!D44</f>
        <v>8</v>
      </c>
      <c r="E72" s="183">
        <f>[1]CUADRO6!E44</f>
        <v>7.0872931050167676</v>
      </c>
      <c r="F72" s="183">
        <f>[1]CUADRO6!F44</f>
        <v>0</v>
      </c>
      <c r="G72" s="183">
        <f>[1]CUADRO6!G44</f>
        <v>7.0317897858825651</v>
      </c>
      <c r="H72" s="183">
        <f>[1]CUADRO6!I44</f>
        <v>7.4455305650842689</v>
      </c>
      <c r="I72" s="183">
        <f>[1]CUADRO6!I44</f>
        <v>7.4455305650842689</v>
      </c>
      <c r="J72" s="183">
        <f>[1]CUADRO6!J44</f>
        <v>6.4667235716391618</v>
      </c>
    </row>
    <row r="73" spans="1:10" x14ac:dyDescent="0.2">
      <c r="A73" s="95" t="s">
        <v>99</v>
      </c>
      <c r="B73" s="183">
        <f>[1]CUADRO6!C45</f>
        <v>8.1309474059431608</v>
      </c>
      <c r="C73" s="183">
        <f>[1]CUADRO6!L45</f>
        <v>9.5722410585595732</v>
      </c>
      <c r="D73" s="183">
        <f>[1]CUADRO6!D45</f>
        <v>0</v>
      </c>
      <c r="E73" s="183">
        <f>[1]CUADRO6!E45</f>
        <v>9.4194352693568462</v>
      </c>
      <c r="F73" s="183">
        <f>[1]CUADRO6!F45</f>
        <v>0</v>
      </c>
      <c r="G73" s="183">
        <f>[1]CUADRO6!G45</f>
        <v>7.355024645964602</v>
      </c>
      <c r="H73" s="183">
        <f>[1]CUADRO6!I45</f>
        <v>7.0780805007903052</v>
      </c>
      <c r="I73" s="183">
        <f>[1]CUADRO6!I45</f>
        <v>7.0780805007903052</v>
      </c>
      <c r="J73" s="183">
        <f>[1]CUADRO6!J45</f>
        <v>7.9387674330542328</v>
      </c>
    </row>
    <row r="74" spans="1:10" x14ac:dyDescent="0.2">
      <c r="A74" s="95" t="s">
        <v>100</v>
      </c>
      <c r="B74" s="183">
        <f>[1]CUADRO6!C46</f>
        <v>7.7645965518629598</v>
      </c>
      <c r="C74" s="183">
        <f>[1]CUADRO6!L46</f>
        <v>8.5227466411035184</v>
      </c>
      <c r="D74" s="183">
        <f>[1]CUADRO6!D46</f>
        <v>13.666801069550667</v>
      </c>
      <c r="E74" s="183">
        <f>[1]CUADRO6!E46</f>
        <v>8.0603373101620104</v>
      </c>
      <c r="F74" s="183">
        <f>[1]CUADRO6!F46</f>
        <v>0</v>
      </c>
      <c r="G74" s="183">
        <f>[1]CUADRO6!G46</f>
        <v>7.8502645253163639</v>
      </c>
      <c r="H74" s="183">
        <f>[1]CUADRO6!I46</f>
        <v>10.913498501829503</v>
      </c>
      <c r="I74" s="183">
        <f>[1]CUADRO6!I46</f>
        <v>10.913498501829503</v>
      </c>
      <c r="J74" s="183">
        <f>[1]CUADRO6!J46</f>
        <v>7.1316038499284673</v>
      </c>
    </row>
    <row r="75" spans="1:10" x14ac:dyDescent="0.2">
      <c r="A75" s="95" t="s">
        <v>101</v>
      </c>
      <c r="B75" s="183">
        <f>[1]CUADRO6!C47</f>
        <v>8.4135059483302168</v>
      </c>
      <c r="C75" s="183">
        <f>[1]CUADRO6!L47</f>
        <v>9.3595336517974559</v>
      </c>
      <c r="D75" s="183">
        <f>[1]CUADRO6!D47</f>
        <v>0</v>
      </c>
      <c r="E75" s="183">
        <f>[1]CUADRO6!E47</f>
        <v>9.2420677658298089</v>
      </c>
      <c r="F75" s="183">
        <f>[1]CUADRO6!F47</f>
        <v>0</v>
      </c>
      <c r="G75" s="183">
        <f>[1]CUADRO6!G47</f>
        <v>7.8781391232235736</v>
      </c>
      <c r="H75" s="183">
        <f>[1]CUADRO6!I47</f>
        <v>7.531721536254703</v>
      </c>
      <c r="I75" s="183">
        <f>[1]CUADRO6!I47</f>
        <v>7.531721536254703</v>
      </c>
      <c r="J75" s="183">
        <f>[1]CUADRO6!J47</f>
        <v>6.51342435668339</v>
      </c>
    </row>
    <row r="76" spans="1:10" x14ac:dyDescent="0.2">
      <c r="A76" s="95" t="s">
        <v>102</v>
      </c>
      <c r="B76" s="183">
        <f>[1]CUADRO6!C48</f>
        <v>12.459770245920156</v>
      </c>
      <c r="C76" s="183">
        <f>[1]CUADRO6!L48</f>
        <v>12.312744026485612</v>
      </c>
      <c r="D76" s="183">
        <f>[1]CUADRO6!D48</f>
        <v>0</v>
      </c>
      <c r="E76" s="183">
        <f>[1]CUADRO6!E48</f>
        <v>12.312744026485612</v>
      </c>
      <c r="F76" s="183">
        <f>[1]CUADRO6!F48</f>
        <v>0</v>
      </c>
      <c r="G76" s="183">
        <f>[1]CUADRO6!G48</f>
        <v>14.351076878136181</v>
      </c>
      <c r="H76" s="183">
        <f>[1]CUADRO6!I48</f>
        <v>0</v>
      </c>
      <c r="I76" s="183">
        <f>[1]CUADRO6!I48</f>
        <v>0</v>
      </c>
      <c r="J76" s="183">
        <f>[1]CUADRO6!J48</f>
        <v>0</v>
      </c>
    </row>
    <row r="77" spans="1:10" x14ac:dyDescent="0.2">
      <c r="A77" s="95" t="s">
        <v>103</v>
      </c>
      <c r="B77" s="183">
        <f>[1]CUADRO6!C49</f>
        <v>13.931026326947459</v>
      </c>
      <c r="C77" s="183">
        <f>[1]CUADRO6!L49</f>
        <v>13.840172761478446</v>
      </c>
      <c r="D77" s="183">
        <f>[1]CUADRO6!D49</f>
        <v>13.195472358035209</v>
      </c>
      <c r="E77" s="183">
        <f>[1]CUADRO6!E49</f>
        <v>13.870705811393805</v>
      </c>
      <c r="F77" s="183">
        <f>[1]CUADRO6!F49</f>
        <v>0</v>
      </c>
      <c r="G77" s="183">
        <f>[1]CUADRO6!G49</f>
        <v>16</v>
      </c>
      <c r="H77" s="183">
        <f>[1]CUADRO6!I49</f>
        <v>0</v>
      </c>
      <c r="I77" s="183">
        <f>[1]CUADRO6!I49</f>
        <v>0</v>
      </c>
      <c r="J77" s="183">
        <f>[1]CUADRO6!J49</f>
        <v>0</v>
      </c>
    </row>
    <row r="78" spans="1:10" x14ac:dyDescent="0.2">
      <c r="A78" s="95" t="s">
        <v>104</v>
      </c>
      <c r="B78" s="183">
        <f>[1]CUADRO6!C50</f>
        <v>8.5794391264975243</v>
      </c>
      <c r="C78" s="183">
        <f>[1]CUADRO6!L50</f>
        <v>11.548558586622796</v>
      </c>
      <c r="D78" s="183">
        <f>[1]CUADRO6!D50</f>
        <v>0</v>
      </c>
      <c r="E78" s="183">
        <f>[1]CUADRO6!E50</f>
        <v>11.548558586622796</v>
      </c>
      <c r="F78" s="183">
        <f>[1]CUADRO6!F50</f>
        <v>0</v>
      </c>
      <c r="G78" s="183">
        <f>[1]CUADRO6!G50</f>
        <v>17.26017358226246</v>
      </c>
      <c r="H78" s="183">
        <f>[1]CUADRO6!I50</f>
        <v>9</v>
      </c>
      <c r="I78" s="183">
        <f>[1]CUADRO6!I50</f>
        <v>9</v>
      </c>
      <c r="J78" s="183">
        <f>[1]CUADRO6!J50</f>
        <v>4.0873445353615194</v>
      </c>
    </row>
    <row r="79" spans="1:10" x14ac:dyDescent="0.2">
      <c r="A79" s="95" t="s">
        <v>105</v>
      </c>
      <c r="B79" s="183">
        <f>[1]CUADRO6!C51</f>
        <v>15.303142586534463</v>
      </c>
      <c r="C79" s="183">
        <f>[1]CUADRO6!L51</f>
        <v>13.357723576248651</v>
      </c>
      <c r="D79" s="183">
        <f>[1]CUADRO6!D51</f>
        <v>0</v>
      </c>
      <c r="E79" s="183">
        <f>[1]CUADRO6!E51</f>
        <v>13.357723576248651</v>
      </c>
      <c r="F79" s="183">
        <f>[1]CUADRO6!F51</f>
        <v>0</v>
      </c>
      <c r="G79" s="183">
        <f>[1]CUADRO6!G51</f>
        <v>15.558382912290815</v>
      </c>
      <c r="H79" s="183">
        <f>[1]CUADRO6!I51</f>
        <v>9</v>
      </c>
      <c r="I79" s="183">
        <f>[1]CUADRO6!I51</f>
        <v>9</v>
      </c>
      <c r="J79" s="183">
        <f>[1]CUADRO6!J51</f>
        <v>14.443086750751748</v>
      </c>
    </row>
    <row r="80" spans="1:10" x14ac:dyDescent="0.2">
      <c r="A80" s="95" t="s">
        <v>106</v>
      </c>
      <c r="B80" s="183">
        <f>[1]CUADRO6!C52</f>
        <v>8.8883254515921202</v>
      </c>
      <c r="C80" s="183">
        <f>[1]CUADRO6!L52</f>
        <v>9.0563356267331798</v>
      </c>
      <c r="D80" s="183">
        <f>[1]CUADRO6!D52</f>
        <v>10</v>
      </c>
      <c r="E80" s="183">
        <f>[1]CUADRO6!E52</f>
        <v>9.2075539642685147</v>
      </c>
      <c r="F80" s="183">
        <f>[1]CUADRO6!F52</f>
        <v>0</v>
      </c>
      <c r="G80" s="183">
        <f>[1]CUADRO6!G52</f>
        <v>10.77300942355618</v>
      </c>
      <c r="H80" s="183">
        <f>[1]CUADRO6!I52</f>
        <v>6.9838417010199336</v>
      </c>
      <c r="I80" s="183">
        <f>[1]CUADRO6!I52</f>
        <v>6.9838417010199336</v>
      </c>
      <c r="J80" s="183">
        <f>[1]CUADRO6!J52</f>
        <v>6.9994190109316632</v>
      </c>
    </row>
    <row r="81" spans="1:10" x14ac:dyDescent="0.2">
      <c r="A81" s="95" t="s">
        <v>107</v>
      </c>
      <c r="B81" s="183">
        <f>[1]CUADRO6!C53</f>
        <v>10.435356185185215</v>
      </c>
      <c r="C81" s="183">
        <f>[1]CUADRO6!L53</f>
        <v>11.022336826102643</v>
      </c>
      <c r="D81" s="183">
        <f>[1]CUADRO6!D53</f>
        <v>11.01898624742185</v>
      </c>
      <c r="E81" s="183">
        <f>[1]CUADRO6!E53</f>
        <v>0</v>
      </c>
      <c r="F81" s="183">
        <f>[1]CUADRO6!F53</f>
        <v>0</v>
      </c>
      <c r="G81" s="183">
        <f>[1]CUADRO6!G53</f>
        <v>0</v>
      </c>
      <c r="H81" s="183">
        <f>[1]CUADRO6!I53</f>
        <v>0</v>
      </c>
      <c r="I81" s="183">
        <f>[1]CUADRO6!I53</f>
        <v>0</v>
      </c>
      <c r="J81" s="183">
        <f>[1]CUADRO6!J53</f>
        <v>0</v>
      </c>
    </row>
    <row r="82" spans="1:10" x14ac:dyDescent="0.2">
      <c r="A82" s="95" t="s">
        <v>108</v>
      </c>
      <c r="B82" s="183">
        <f>[1]CUADRO6!C54</f>
        <v>14.779693688732758</v>
      </c>
      <c r="C82" s="183">
        <f>[1]CUADRO6!L54</f>
        <v>15.083964261841755</v>
      </c>
      <c r="D82" s="183">
        <f>[1]CUADRO6!D54</f>
        <v>15.326884515109347</v>
      </c>
      <c r="E82" s="183">
        <f>[1]CUADRO6!E54</f>
        <v>14.249041532728718</v>
      </c>
      <c r="F82" s="183">
        <f>[1]CUADRO6!F54</f>
        <v>0</v>
      </c>
      <c r="G82" s="183">
        <f>[1]CUADRO6!G54</f>
        <v>16.128921367247912</v>
      </c>
      <c r="H82" s="183">
        <f>[1]CUADRO6!I54</f>
        <v>0</v>
      </c>
      <c r="I82" s="183">
        <f>[1]CUADRO6!I54</f>
        <v>0</v>
      </c>
      <c r="J82" s="183">
        <f>[1]CUADRO6!J54</f>
        <v>0</v>
      </c>
    </row>
    <row r="83" spans="1:10" x14ac:dyDescent="0.2">
      <c r="A83" s="95" t="s">
        <v>109</v>
      </c>
      <c r="B83" s="183">
        <f>[1]CUADRO6!C55</f>
        <v>10.700971166632486</v>
      </c>
      <c r="C83" s="183">
        <f>[1]CUADRO6!L55</f>
        <v>12.220769600528451</v>
      </c>
      <c r="D83" s="183">
        <f>[1]CUADRO6!D55</f>
        <v>12.655161708906183</v>
      </c>
      <c r="E83" s="183">
        <f>[1]CUADRO6!E55</f>
        <v>11.717672850016099</v>
      </c>
      <c r="F83" s="183">
        <f>[1]CUADRO6!F55</f>
        <v>0</v>
      </c>
      <c r="G83" s="183">
        <f>[1]CUADRO6!G55</f>
        <v>12.056087615588847</v>
      </c>
      <c r="H83" s="183">
        <f>[1]CUADRO6!I55</f>
        <v>0</v>
      </c>
      <c r="I83" s="183">
        <f>[1]CUADRO6!I55</f>
        <v>0</v>
      </c>
      <c r="J83" s="183">
        <f>[1]CUADRO6!J55</f>
        <v>10.387179771943376</v>
      </c>
    </row>
    <row r="84" spans="1:10" x14ac:dyDescent="0.2">
      <c r="A84" s="95" t="s">
        <v>110</v>
      </c>
      <c r="B84" s="183">
        <f>[1]CUADRO6!C56</f>
        <v>10.328155207188811</v>
      </c>
      <c r="C84" s="183">
        <f>[1]CUADRO6!L56</f>
        <v>11.015149408522991</v>
      </c>
      <c r="D84" s="183">
        <f>[1]CUADRO6!D56</f>
        <v>0</v>
      </c>
      <c r="E84" s="183">
        <f>[1]CUADRO6!E56</f>
        <v>11.015149408522991</v>
      </c>
      <c r="F84" s="183">
        <f>[1]CUADRO6!F56</f>
        <v>0</v>
      </c>
      <c r="G84" s="183">
        <f>[1]CUADRO6!G56</f>
        <v>10.478120114253276</v>
      </c>
      <c r="H84" s="183">
        <f>[1]CUADRO6!I56</f>
        <v>6.83949507072884</v>
      </c>
      <c r="I84" s="183">
        <f>[1]CUADRO6!I56</f>
        <v>6.83949507072884</v>
      </c>
      <c r="J84" s="183">
        <f>[1]CUADRO6!J56</f>
        <v>9.8188140045464198</v>
      </c>
    </row>
    <row r="85" spans="1:10" x14ac:dyDescent="0.2">
      <c r="A85" s="95" t="s">
        <v>111</v>
      </c>
      <c r="B85" s="183">
        <f>[1]CUADRO6!C57</f>
        <v>7.4505034422879222</v>
      </c>
      <c r="C85" s="183">
        <f>[1]CUADRO6!L57</f>
        <v>8.8034909369287675</v>
      </c>
      <c r="D85" s="183">
        <f>[1]CUADRO6!D57</f>
        <v>0</v>
      </c>
      <c r="E85" s="183">
        <f>[1]CUADRO6!E57</f>
        <v>8.7849100839810497</v>
      </c>
      <c r="F85" s="183">
        <f>[1]CUADRO6!F57</f>
        <v>9.0615982025695736</v>
      </c>
      <c r="G85" s="183">
        <f>[1]CUADRO6!G57</f>
        <v>7.3893089180138025</v>
      </c>
      <c r="H85" s="183">
        <f>[1]CUADRO6!I57</f>
        <v>5.0660064473093245</v>
      </c>
      <c r="I85" s="183">
        <f>[1]CUADRO6!I57</f>
        <v>5.0660064473093245</v>
      </c>
      <c r="J85" s="183">
        <f>[1]CUADRO6!J57</f>
        <v>5.5969344297197958</v>
      </c>
    </row>
    <row r="86" spans="1:10" x14ac:dyDescent="0.2">
      <c r="A86" s="95" t="s">
        <v>112</v>
      </c>
      <c r="B86" s="183">
        <f>[1]CUADRO6!C58</f>
        <v>6.9497202936184639</v>
      </c>
      <c r="C86" s="183">
        <f>[1]CUADRO6!L58</f>
        <v>7.1220843590463474</v>
      </c>
      <c r="D86" s="183">
        <f>[1]CUADRO6!D58</f>
        <v>0</v>
      </c>
      <c r="E86" s="183">
        <f>[1]CUADRO6!E58</f>
        <v>8.0400301454230974</v>
      </c>
      <c r="F86" s="183">
        <f>[1]CUADRO6!F58</f>
        <v>6.9267568346945003</v>
      </c>
      <c r="G86" s="183">
        <f>[1]CUADRO6!G58</f>
        <v>8.5</v>
      </c>
      <c r="H86" s="183">
        <f>[1]CUADRO6!I58</f>
        <v>11.026380829833474</v>
      </c>
      <c r="I86" s="183">
        <f>[1]CUADRO6!I58</f>
        <v>11.026380829833474</v>
      </c>
      <c r="J86" s="183">
        <f>[1]CUADRO6!J58</f>
        <v>3.9875102896135144</v>
      </c>
    </row>
    <row r="87" spans="1:10" x14ac:dyDescent="0.2">
      <c r="A87" s="95" t="s">
        <v>113</v>
      </c>
      <c r="B87" s="183">
        <f>[1]CUADRO6!C59</f>
        <v>12.56316587962557</v>
      </c>
      <c r="C87" s="183">
        <f>[1]CUADRO6!L59</f>
        <v>12.641069767532628</v>
      </c>
      <c r="D87" s="183">
        <f>[1]CUADRO6!D59</f>
        <v>0</v>
      </c>
      <c r="E87" s="183">
        <f>[1]CUADRO6!E59</f>
        <v>12.641069767532628</v>
      </c>
      <c r="F87" s="183">
        <f>[1]CUADRO6!F59</f>
        <v>0</v>
      </c>
      <c r="G87" s="183">
        <f>[1]CUADRO6!G59</f>
        <v>0</v>
      </c>
      <c r="H87" s="183">
        <f>[1]CUADRO6!I59</f>
        <v>0</v>
      </c>
      <c r="I87" s="183">
        <f>[1]CUADRO6!I59</f>
        <v>0</v>
      </c>
      <c r="J87" s="183">
        <f>[1]CUADRO6!J59</f>
        <v>0</v>
      </c>
    </row>
    <row r="88" spans="1:10" x14ac:dyDescent="0.2">
      <c r="A88" s="95" t="s">
        <v>126</v>
      </c>
      <c r="B88" s="183"/>
      <c r="C88" s="183"/>
      <c r="D88" s="183"/>
      <c r="E88" s="183"/>
      <c r="F88" s="183"/>
      <c r="G88" s="183"/>
      <c r="H88" s="183"/>
      <c r="I88" s="183"/>
      <c r="J88" s="183"/>
    </row>
    <row r="89" spans="1:10" x14ac:dyDescent="0.2">
      <c r="A89" s="95" t="s">
        <v>115</v>
      </c>
      <c r="B89" s="183">
        <f>[1]CUADRO6!C62</f>
        <v>7.6941534697322238</v>
      </c>
      <c r="C89" s="183">
        <f>[1]CUADRO6!L62</f>
        <v>9.9665400832076259</v>
      </c>
      <c r="D89" s="183">
        <f>[1]CUADRO6!D62</f>
        <v>14.777159266834845</v>
      </c>
      <c r="E89" s="183">
        <f>[1]CUADRO6!E62</f>
        <v>8.9733873733977703</v>
      </c>
      <c r="F89" s="183">
        <f>[1]CUADRO6!F62</f>
        <v>0</v>
      </c>
      <c r="G89" s="183">
        <f>[1]CUADRO6!G62</f>
        <v>6.8192618283098199</v>
      </c>
      <c r="H89" s="183">
        <f>[1]CUADRO6!I62</f>
        <v>6.7834658735463984</v>
      </c>
      <c r="I89" s="183">
        <f>[1]CUADRO6!I62</f>
        <v>6.7834658735463984</v>
      </c>
      <c r="J89" s="183">
        <f>[1]CUADRO6!J62</f>
        <v>6.3220157896985656</v>
      </c>
    </row>
    <row r="90" spans="1:10" x14ac:dyDescent="0.2">
      <c r="A90" s="8"/>
    </row>
    <row r="91" spans="1:10" x14ac:dyDescent="0.2">
      <c r="A91" s="14" t="s">
        <v>16</v>
      </c>
    </row>
    <row r="92" spans="1:10" x14ac:dyDescent="0.2">
      <c r="A92" s="95" t="s">
        <v>116</v>
      </c>
      <c r="B92" s="183">
        <f>[1]CUADRO6!C63</f>
        <v>12.295310915165057</v>
      </c>
      <c r="C92" s="183">
        <f>[1]CUADRO6!L63</f>
        <v>14.235271275826058</v>
      </c>
      <c r="D92" s="183">
        <f>[1]CUADRO6!D63</f>
        <v>15.124748826502213</v>
      </c>
      <c r="E92" s="183">
        <f>[1]CUADRO6!E63</f>
        <v>13.986272417396821</v>
      </c>
      <c r="F92" s="183">
        <f>[1]CUADRO6!F63</f>
        <v>0</v>
      </c>
      <c r="G92" s="183">
        <f>[1]CUADRO6!G63</f>
        <v>10.404078814272713</v>
      </c>
      <c r="H92" s="183">
        <f>[1]CUADRO6!I63</f>
        <v>0</v>
      </c>
      <c r="I92" s="183">
        <f>[1]CUADRO6!I63</f>
        <v>0</v>
      </c>
      <c r="J92" s="183">
        <f>[1]CUADRO6!J63</f>
        <v>11.271043803147267</v>
      </c>
    </row>
    <row r="93" spans="1:10" x14ac:dyDescent="0.2">
      <c r="A93" s="95" t="s">
        <v>117</v>
      </c>
      <c r="B93" s="183">
        <f>[1]CUADRO6!C64</f>
        <v>15.750289675362733</v>
      </c>
      <c r="C93" s="183">
        <f>[1]CUADRO6!L64</f>
        <v>15.814509791196706</v>
      </c>
      <c r="D93" s="183">
        <f>[1]CUADRO6!D64</f>
        <v>16.300333610542726</v>
      </c>
      <c r="E93" s="183">
        <f>[1]CUADRO6!E64</f>
        <v>15.15882608619609</v>
      </c>
      <c r="F93" s="183">
        <f>[1]CUADRO6!F64</f>
        <v>0</v>
      </c>
      <c r="G93" s="183">
        <f>[1]CUADRO6!G64</f>
        <v>16.295792102690037</v>
      </c>
      <c r="H93" s="183">
        <f>[1]CUADRO6!I64</f>
        <v>0</v>
      </c>
      <c r="I93" s="183">
        <f>[1]CUADRO6!I64</f>
        <v>0</v>
      </c>
      <c r="J93" s="183">
        <f>[1]CUADRO6!J64</f>
        <v>15.168279440017447</v>
      </c>
    </row>
    <row r="94" spans="1:10" x14ac:dyDescent="0.2">
      <c r="A94" s="95" t="s">
        <v>118</v>
      </c>
      <c r="B94" s="183">
        <f>[1]CUADRO6!C65</f>
        <v>11.339113967024637</v>
      </c>
      <c r="C94" s="183">
        <f>[1]CUADRO6!L65</f>
        <v>12.345318554116046</v>
      </c>
      <c r="D94" s="183">
        <f>[1]CUADRO6!D65</f>
        <v>12.636679998092465</v>
      </c>
      <c r="E94" s="183">
        <f>[1]CUADRO6!E65</f>
        <v>12.154235610135524</v>
      </c>
      <c r="F94" s="183">
        <f>[1]CUADRO6!F65</f>
        <v>0</v>
      </c>
      <c r="G94" s="183">
        <f>[1]CUADRO6!G65</f>
        <v>9.3706509330252601</v>
      </c>
      <c r="H94" s="183">
        <f>[1]CUADRO6!I65</f>
        <v>7.4002327297376178</v>
      </c>
      <c r="I94" s="183">
        <f>[1]CUADRO6!I65</f>
        <v>7.4002327297376178</v>
      </c>
      <c r="J94" s="183">
        <f>[1]CUADRO6!J65</f>
        <v>8.1142736817289212</v>
      </c>
    </row>
    <row r="95" spans="1:10" x14ac:dyDescent="0.2">
      <c r="A95" s="95" t="s">
        <v>119</v>
      </c>
      <c r="B95" s="183">
        <f>[1]CUADRO6!C66</f>
        <v>11.606533516179706</v>
      </c>
      <c r="C95" s="183">
        <f>[1]CUADRO6!L66</f>
        <v>11.741802475093875</v>
      </c>
      <c r="D95" s="183">
        <f>[1]CUADRO6!D66</f>
        <v>12.826575719661745</v>
      </c>
      <c r="E95" s="183">
        <f>[1]CUADRO6!E66</f>
        <v>11.470535105454932</v>
      </c>
      <c r="F95" s="183">
        <f>[1]CUADRO6!F66</f>
        <v>0</v>
      </c>
      <c r="G95" s="183">
        <f>[1]CUADRO6!G66</f>
        <v>11.757302569252936</v>
      </c>
      <c r="H95" s="183">
        <f>[1]CUADRO6!I66</f>
        <v>11.103335088433788</v>
      </c>
      <c r="I95" s="183">
        <f>[1]CUADRO6!I66</f>
        <v>11.103335088433788</v>
      </c>
      <c r="J95" s="183">
        <f>[1]CUADRO6!J66</f>
        <v>9</v>
      </c>
    </row>
    <row r="96" spans="1:10" x14ac:dyDescent="0.2">
      <c r="A96" s="95" t="s">
        <v>120</v>
      </c>
      <c r="B96" s="183">
        <f>[1]CUADRO6!C67</f>
        <v>7.8714189634725491</v>
      </c>
      <c r="C96" s="183">
        <f>[1]CUADRO6!L67</f>
        <v>8.9047840478860554</v>
      </c>
      <c r="D96" s="183">
        <f>[1]CUADRO6!D67</f>
        <v>9.1447172995953743</v>
      </c>
      <c r="E96" s="183">
        <f>[1]CUADRO6!E67</f>
        <v>8.9222737908915484</v>
      </c>
      <c r="F96" s="183">
        <f>[1]CUADRO6!F67</f>
        <v>7.5361618826070895</v>
      </c>
      <c r="G96" s="183">
        <f>[1]CUADRO6!G67</f>
        <v>7.4383384892234714</v>
      </c>
      <c r="H96" s="183">
        <f>[1]CUADRO6!I67</f>
        <v>6.9269247257782807</v>
      </c>
      <c r="I96" s="183">
        <f>[1]CUADRO6!I67</f>
        <v>6.9269247257782807</v>
      </c>
      <c r="J96" s="183">
        <f>[1]CUADRO6!J67</f>
        <v>7.6373936761703751</v>
      </c>
    </row>
    <row r="97" spans="1:10" x14ac:dyDescent="0.2">
      <c r="A97" s="46" t="s">
        <v>121</v>
      </c>
      <c r="B97" s="183">
        <f>[1]CUADRO6!C68</f>
        <v>5.5909980990169794</v>
      </c>
      <c r="C97" s="183">
        <f>[1]CUADRO6!L68</f>
        <v>6.3123753684341422</v>
      </c>
      <c r="D97" s="183">
        <f>[1]CUADRO6!D68</f>
        <v>0</v>
      </c>
      <c r="E97" s="183">
        <f>[1]CUADRO6!E68</f>
        <v>6.1856499064998607</v>
      </c>
      <c r="F97" s="183">
        <f>[1]CUADRO6!F68</f>
        <v>0</v>
      </c>
      <c r="G97" s="183">
        <f>[1]CUADRO6!G68</f>
        <v>5.7396426069409054</v>
      </c>
      <c r="H97" s="183">
        <f>[1]CUADRO6!I68</f>
        <v>5.70718566950978</v>
      </c>
      <c r="I97" s="183">
        <f>[1]CUADRO6!I68</f>
        <v>5.70718566950978</v>
      </c>
      <c r="J97" s="183">
        <f>[1]CUADRO6!J68</f>
        <v>4.8235294117647047</v>
      </c>
    </row>
    <row r="98" spans="1:10" x14ac:dyDescent="0.2">
      <c r="A98" s="95" t="s">
        <v>122</v>
      </c>
      <c r="B98" s="183">
        <f>[1]CUADRO6!C69</f>
        <v>7.3906568379697841</v>
      </c>
      <c r="C98" s="183">
        <f>[1]CUADRO6!L69</f>
        <v>7.9984998907625915</v>
      </c>
      <c r="D98" s="183">
        <f>[1]CUADRO6!D69</f>
        <v>7.0817576956848844</v>
      </c>
      <c r="E98" s="183">
        <f>[1]CUADRO6!E69</f>
        <v>7.9616561873637517</v>
      </c>
      <c r="F98" s="183">
        <f>[1]CUADRO6!F69</f>
        <v>0</v>
      </c>
      <c r="G98" s="183">
        <f>[1]CUADRO6!G69</f>
        <v>6.9280847200886102</v>
      </c>
      <c r="H98" s="183">
        <f>[1]CUADRO6!I69</f>
        <v>7.3027919393031535</v>
      </c>
      <c r="I98" s="183">
        <f>[1]CUADRO6!I69</f>
        <v>7.3027919393031535</v>
      </c>
      <c r="J98" s="183">
        <f>[1]CUADRO6!J69</f>
        <v>6.8434683060502826</v>
      </c>
    </row>
    <row r="99" spans="1:10" x14ac:dyDescent="0.2">
      <c r="A99" s="95" t="s">
        <v>123</v>
      </c>
      <c r="B99" s="183">
        <f>[1]CUADRO6!C70</f>
        <v>8.0009283762464083</v>
      </c>
      <c r="C99" s="183">
        <f>[1]CUADRO6!L70</f>
        <v>8.386234689200208</v>
      </c>
      <c r="D99" s="183">
        <f>[1]CUADRO6!D70</f>
        <v>7.7726639512072344</v>
      </c>
      <c r="E99" s="183">
        <f>[1]CUADRO6!E70</f>
        <v>8.3751505903758989</v>
      </c>
      <c r="F99" s="183">
        <f>[1]CUADRO6!F70</f>
        <v>0</v>
      </c>
      <c r="G99" s="183">
        <f>[1]CUADRO6!G70</f>
        <v>7.4163838895660641</v>
      </c>
      <c r="H99" s="183">
        <f>[1]CUADRO6!I70</f>
        <v>6.5386606405541592</v>
      </c>
      <c r="I99" s="183">
        <f>[1]CUADRO6!I70</f>
        <v>6.5386606405541592</v>
      </c>
      <c r="J99" s="183">
        <f>[1]CUADRO6!J70</f>
        <v>7.3093596320826055</v>
      </c>
    </row>
    <row r="100" spans="1:10" x14ac:dyDescent="0.2">
      <c r="A100" s="95" t="s">
        <v>124</v>
      </c>
      <c r="B100" s="183">
        <f>[1]CUADRO6!C71</f>
        <v>6.0416063077787046</v>
      </c>
      <c r="C100" s="183">
        <f>[1]CUADRO6!L71</f>
        <v>6.5716478293853733</v>
      </c>
      <c r="D100" s="183">
        <f>[1]CUADRO6!D71</f>
        <v>9.3508018201724283</v>
      </c>
      <c r="E100" s="183">
        <f>[1]CUADRO6!E71</f>
        <v>6.2042498485816653</v>
      </c>
      <c r="F100" s="183">
        <f>[1]CUADRO6!F71</f>
        <v>6.7213286363144737</v>
      </c>
      <c r="G100" s="183">
        <f>[1]CUADRO6!G71</f>
        <v>5.9245719469389639</v>
      </c>
      <c r="H100" s="183">
        <f>[1]CUADRO6!I71</f>
        <v>6.1561583395597728</v>
      </c>
      <c r="I100" s="183">
        <f>[1]CUADRO6!I71</f>
        <v>6.1561583395597728</v>
      </c>
      <c r="J100" s="183">
        <f>[1]CUADRO6!J71</f>
        <v>5.5419327207849909</v>
      </c>
    </row>
    <row r="101" spans="1:10" x14ac:dyDescent="0.2">
      <c r="A101" s="95" t="s">
        <v>125</v>
      </c>
      <c r="B101" s="183">
        <f>[1]CUADRO6!C72</f>
        <v>11.337144988343233</v>
      </c>
      <c r="C101" s="183">
        <f>[1]CUADRO6!L72</f>
        <v>9.8284863133844897</v>
      </c>
      <c r="D101" s="183">
        <f>[1]CUADRO6!D72</f>
        <v>9.8579881140974646</v>
      </c>
      <c r="E101" s="183">
        <f>[1]CUADRO6!E72</f>
        <v>0</v>
      </c>
      <c r="F101" s="183">
        <f>[1]CUADRO6!F72</f>
        <v>0</v>
      </c>
      <c r="G101" s="183">
        <f>[1]CUADRO6!G72</f>
        <v>0</v>
      </c>
      <c r="H101" s="183">
        <f>[1]CUADRO6!I72</f>
        <v>0</v>
      </c>
      <c r="I101" s="183">
        <f>[1]CUADRO6!I72</f>
        <v>0</v>
      </c>
      <c r="J101" s="183">
        <f>[1]CUADRO6!J72</f>
        <v>0</v>
      </c>
    </row>
    <row r="102" spans="1:10" x14ac:dyDescent="0.2">
      <c r="A102" s="95" t="s">
        <v>114</v>
      </c>
      <c r="B102" s="183">
        <f>[1]CUADRO6!C73</f>
        <v>0</v>
      </c>
      <c r="C102" s="183">
        <f>[1]CUADRO6!L73</f>
        <v>0</v>
      </c>
      <c r="D102" s="183">
        <f>[1]CUADRO6!D73</f>
        <v>0</v>
      </c>
      <c r="E102" s="183">
        <f>[1]CUADRO6!E73</f>
        <v>0</v>
      </c>
      <c r="F102" s="183">
        <f>[1]CUADRO6!F73</f>
        <v>0</v>
      </c>
      <c r="G102" s="183">
        <f>[1]CUADRO6!G73</f>
        <v>0</v>
      </c>
      <c r="H102" s="183">
        <f>[1]CUADRO6!I73</f>
        <v>0</v>
      </c>
      <c r="I102" s="183">
        <f>[1]CUADRO6!I73</f>
        <v>0</v>
      </c>
      <c r="J102" s="183">
        <f>[1]CUADRO6!J73</f>
        <v>0</v>
      </c>
    </row>
    <row r="103" spans="1:10" x14ac:dyDescent="0.2">
      <c r="A103" s="95" t="s">
        <v>115</v>
      </c>
      <c r="B103" s="183">
        <f>[1]CUADRO6!C74</f>
        <v>0</v>
      </c>
      <c r="C103" s="183">
        <f>[1]CUADRO6!L74</f>
        <v>0</v>
      </c>
      <c r="D103" s="183">
        <f>[1]CUADRO6!D74</f>
        <v>0</v>
      </c>
      <c r="E103" s="183">
        <f>[1]CUADRO6!E74</f>
        <v>0</v>
      </c>
      <c r="F103" s="183">
        <f>[1]CUADRO6!F74</f>
        <v>0</v>
      </c>
      <c r="G103" s="183">
        <f>[1]CUADRO6!G74</f>
        <v>0</v>
      </c>
      <c r="H103" s="183">
        <f>[1]CUADRO6!I74</f>
        <v>0</v>
      </c>
      <c r="I103" s="183">
        <f>[1]CUADRO6!I74</f>
        <v>0</v>
      </c>
      <c r="J103" s="183">
        <f>[1]CUADRO6!J74</f>
        <v>0</v>
      </c>
    </row>
    <row r="104" spans="1:10" x14ac:dyDescent="0.2">
      <c r="A104" s="171"/>
      <c r="B104" s="175"/>
      <c r="C104" s="175"/>
      <c r="D104" s="175"/>
      <c r="E104" s="175"/>
      <c r="F104" s="175"/>
      <c r="G104" s="175"/>
      <c r="H104" s="175"/>
      <c r="I104" s="174"/>
      <c r="J104" s="174"/>
    </row>
    <row r="105" spans="1:10" x14ac:dyDescent="0.2">
      <c r="A105" s="11" t="str">
        <f>'C01'!$A$32</f>
        <v>Fuente: Instituto Nacional de Estadística (INE). LXXIII Encuesta Permanente de Hogares de Propósitos Múltiples, Otubre 2021</v>
      </c>
      <c r="B105" s="128"/>
      <c r="C105" s="128"/>
      <c r="D105" s="128"/>
      <c r="E105" s="128"/>
      <c r="F105" s="128"/>
      <c r="G105" s="128"/>
      <c r="H105" s="128"/>
    </row>
    <row r="106" spans="1:10" x14ac:dyDescent="0.2">
      <c r="A106" s="31"/>
      <c r="B106" s="128"/>
      <c r="C106" s="128"/>
      <c r="D106" s="128"/>
      <c r="E106" s="128"/>
      <c r="F106" s="128"/>
      <c r="G106" s="128"/>
      <c r="H106" s="128"/>
    </row>
    <row r="107" spans="1:10" x14ac:dyDescent="0.2">
      <c r="A107" s="31"/>
      <c r="B107" s="128"/>
      <c r="C107" s="128"/>
      <c r="D107" s="128"/>
      <c r="E107" s="128"/>
      <c r="F107" s="128"/>
      <c r="G107" s="128"/>
      <c r="H107" s="128"/>
    </row>
    <row r="108" spans="1:10" x14ac:dyDescent="0.2">
      <c r="A108" s="128"/>
      <c r="B108" s="128"/>
      <c r="C108" s="128"/>
      <c r="D108" s="128"/>
      <c r="E108" s="128"/>
      <c r="F108" s="128"/>
      <c r="G108" s="128"/>
      <c r="H108" s="128"/>
    </row>
    <row r="109" spans="1:10" x14ac:dyDescent="0.2">
      <c r="A109" s="128"/>
      <c r="B109" s="128"/>
      <c r="C109" s="128"/>
      <c r="D109" s="128"/>
      <c r="E109" s="128"/>
      <c r="F109" s="128"/>
      <c r="G109" s="128"/>
      <c r="H109" s="128"/>
    </row>
    <row r="110" spans="1:10" x14ac:dyDescent="0.2">
      <c r="A110" s="128"/>
      <c r="B110" s="128"/>
      <c r="C110" s="128"/>
      <c r="D110" s="128"/>
      <c r="E110" s="128"/>
      <c r="F110" s="128"/>
      <c r="G110" s="128"/>
      <c r="H110" s="128"/>
    </row>
    <row r="111" spans="1:10" x14ac:dyDescent="0.2">
      <c r="A111" s="128"/>
      <c r="B111" s="128"/>
      <c r="C111" s="128"/>
      <c r="D111" s="128"/>
      <c r="E111" s="128"/>
      <c r="F111" s="128"/>
      <c r="G111" s="128"/>
      <c r="H111" s="128"/>
    </row>
    <row r="112" spans="1:10" x14ac:dyDescent="0.2">
      <c r="A112" s="128"/>
      <c r="B112" s="128"/>
      <c r="C112" s="128"/>
      <c r="D112" s="128"/>
      <c r="E112" s="128"/>
      <c r="F112" s="128"/>
      <c r="G112" s="128"/>
      <c r="H112" s="128"/>
    </row>
    <row r="113" spans="1:8" x14ac:dyDescent="0.2">
      <c r="A113" s="128"/>
      <c r="B113" s="128"/>
      <c r="C113" s="128"/>
      <c r="D113" s="128"/>
      <c r="E113" s="128"/>
      <c r="F113" s="128"/>
      <c r="G113" s="128"/>
      <c r="H113" s="128"/>
    </row>
    <row r="114" spans="1:8" x14ac:dyDescent="0.2">
      <c r="A114" s="128"/>
      <c r="B114" s="128"/>
      <c r="C114" s="128"/>
      <c r="D114" s="128"/>
      <c r="E114" s="128"/>
      <c r="F114" s="128"/>
      <c r="G114" s="128"/>
      <c r="H114" s="128"/>
    </row>
    <row r="115" spans="1:8" x14ac:dyDescent="0.2">
      <c r="A115" s="128"/>
      <c r="B115" s="128"/>
      <c r="C115" s="128"/>
      <c r="D115" s="128"/>
      <c r="E115" s="128"/>
      <c r="F115" s="128"/>
      <c r="G115" s="128"/>
      <c r="H115" s="128"/>
    </row>
    <row r="116" spans="1:8" x14ac:dyDescent="0.2">
      <c r="A116" s="128"/>
      <c r="B116" s="128"/>
      <c r="C116" s="128"/>
      <c r="D116" s="128"/>
      <c r="E116" s="128"/>
      <c r="F116" s="128"/>
      <c r="G116" s="128"/>
      <c r="H116" s="128"/>
    </row>
    <row r="117" spans="1:8" x14ac:dyDescent="0.2">
      <c r="A117" s="128"/>
      <c r="B117" s="128"/>
      <c r="C117" s="128"/>
      <c r="D117" s="128"/>
      <c r="E117" s="128"/>
      <c r="F117" s="128"/>
      <c r="G117" s="128"/>
      <c r="H117" s="128"/>
    </row>
    <row r="118" spans="1:8" x14ac:dyDescent="0.2">
      <c r="A118" s="128"/>
      <c r="B118" s="128"/>
      <c r="C118" s="128"/>
      <c r="D118" s="128"/>
      <c r="E118" s="128"/>
      <c r="F118" s="128"/>
      <c r="G118" s="128"/>
      <c r="H118" s="128"/>
    </row>
    <row r="119" spans="1:8" x14ac:dyDescent="0.2">
      <c r="A119" s="128"/>
      <c r="B119" s="128"/>
      <c r="C119" s="128"/>
      <c r="D119" s="128"/>
      <c r="E119" s="128"/>
      <c r="F119" s="128"/>
      <c r="G119" s="128"/>
      <c r="H119" s="128"/>
    </row>
    <row r="120" spans="1:8" x14ac:dyDescent="0.2">
      <c r="A120" s="128"/>
      <c r="B120" s="128"/>
      <c r="C120" s="128"/>
      <c r="D120" s="128"/>
      <c r="E120" s="128"/>
      <c r="F120" s="128"/>
      <c r="G120" s="128"/>
      <c r="H120" s="128"/>
    </row>
    <row r="121" spans="1:8" x14ac:dyDescent="0.2">
      <c r="A121" s="128"/>
      <c r="B121" s="128"/>
      <c r="C121" s="128"/>
      <c r="D121" s="128"/>
      <c r="E121" s="128"/>
      <c r="F121" s="128"/>
      <c r="G121" s="128"/>
      <c r="H121" s="128"/>
    </row>
    <row r="122" spans="1:8" x14ac:dyDescent="0.2">
      <c r="A122" s="128"/>
      <c r="B122" s="128"/>
      <c r="C122" s="128"/>
      <c r="D122" s="128"/>
      <c r="E122" s="128"/>
      <c r="F122" s="128"/>
      <c r="G122" s="128"/>
      <c r="H122" s="128"/>
    </row>
    <row r="123" spans="1:8" x14ac:dyDescent="0.2">
      <c r="A123" s="128"/>
      <c r="B123" s="128"/>
      <c r="C123" s="128"/>
      <c r="D123" s="128"/>
      <c r="E123" s="128"/>
      <c r="F123" s="128"/>
      <c r="G123" s="128"/>
      <c r="H123" s="128"/>
    </row>
    <row r="124" spans="1:8" x14ac:dyDescent="0.2">
      <c r="A124" s="128"/>
      <c r="B124" s="128"/>
      <c r="C124" s="128"/>
      <c r="D124" s="128"/>
      <c r="E124" s="128"/>
      <c r="F124" s="128"/>
      <c r="G124" s="128"/>
      <c r="H124" s="128"/>
    </row>
    <row r="125" spans="1:8" x14ac:dyDescent="0.2">
      <c r="A125" s="128"/>
      <c r="B125" s="128"/>
      <c r="C125" s="128"/>
      <c r="D125" s="128"/>
      <c r="E125" s="128"/>
      <c r="F125" s="128"/>
      <c r="G125" s="128"/>
      <c r="H125" s="128"/>
    </row>
    <row r="126" spans="1:8" x14ac:dyDescent="0.2">
      <c r="A126" s="128"/>
      <c r="B126" s="128"/>
      <c r="C126" s="128"/>
      <c r="D126" s="128"/>
      <c r="E126" s="128"/>
      <c r="F126" s="128"/>
      <c r="G126" s="128"/>
      <c r="H126" s="128"/>
    </row>
    <row r="127" spans="1:8" x14ac:dyDescent="0.2">
      <c r="A127" s="128"/>
      <c r="B127" s="128"/>
      <c r="C127" s="128"/>
      <c r="D127" s="128"/>
      <c r="E127" s="128"/>
      <c r="F127" s="128"/>
      <c r="G127" s="128"/>
      <c r="H127" s="128"/>
    </row>
    <row r="128" spans="1:8" x14ac:dyDescent="0.2">
      <c r="A128" s="128"/>
      <c r="B128" s="128"/>
      <c r="C128" s="128"/>
      <c r="D128" s="128"/>
      <c r="E128" s="128"/>
      <c r="F128" s="128"/>
      <c r="G128" s="128"/>
      <c r="H128" s="128"/>
    </row>
    <row r="129" spans="1:8" x14ac:dyDescent="0.2">
      <c r="A129" s="128"/>
      <c r="B129" s="128"/>
      <c r="C129" s="128"/>
      <c r="D129" s="128"/>
      <c r="E129" s="128"/>
      <c r="F129" s="128"/>
      <c r="G129" s="128"/>
      <c r="H129" s="128"/>
    </row>
    <row r="130" spans="1:8" x14ac:dyDescent="0.2">
      <c r="A130" s="128"/>
      <c r="B130" s="128"/>
      <c r="C130" s="128"/>
      <c r="D130" s="128"/>
      <c r="E130" s="128"/>
      <c r="F130" s="128"/>
      <c r="G130" s="128"/>
      <c r="H130" s="128"/>
    </row>
    <row r="131" spans="1:8" x14ac:dyDescent="0.2">
      <c r="A131" s="128"/>
      <c r="B131" s="128"/>
      <c r="C131" s="128"/>
      <c r="D131" s="128"/>
      <c r="E131" s="128"/>
      <c r="F131" s="128"/>
      <c r="G131" s="128"/>
      <c r="H131" s="128"/>
    </row>
    <row r="132" spans="1:8" x14ac:dyDescent="0.2">
      <c r="A132" s="128"/>
      <c r="B132" s="128"/>
      <c r="C132" s="128"/>
      <c r="D132" s="128"/>
      <c r="E132" s="128"/>
      <c r="F132" s="128"/>
      <c r="G132" s="128"/>
      <c r="H132" s="128"/>
    </row>
    <row r="133" spans="1:8" x14ac:dyDescent="0.2">
      <c r="A133" s="128"/>
      <c r="B133" s="128"/>
      <c r="C133" s="128"/>
      <c r="D133" s="128"/>
      <c r="E133" s="128"/>
      <c r="F133" s="128"/>
      <c r="G133" s="128"/>
      <c r="H133" s="128"/>
    </row>
    <row r="134" spans="1:8" x14ac:dyDescent="0.2">
      <c r="A134" s="128"/>
      <c r="B134" s="128"/>
      <c r="C134" s="128"/>
      <c r="D134" s="128"/>
      <c r="E134" s="128"/>
      <c r="F134" s="128"/>
      <c r="G134" s="128"/>
      <c r="H134" s="128"/>
    </row>
    <row r="135" spans="1:8" x14ac:dyDescent="0.2">
      <c r="A135" s="128"/>
      <c r="B135" s="128"/>
      <c r="C135" s="128"/>
      <c r="D135" s="128"/>
      <c r="E135" s="128"/>
      <c r="F135" s="128"/>
      <c r="G135" s="128"/>
      <c r="H135" s="128"/>
    </row>
    <row r="136" spans="1:8" x14ac:dyDescent="0.2">
      <c r="A136" s="128"/>
      <c r="B136" s="128"/>
      <c r="C136" s="128"/>
      <c r="D136" s="128"/>
      <c r="E136" s="128"/>
      <c r="F136" s="128"/>
      <c r="G136" s="128"/>
      <c r="H136" s="128"/>
    </row>
  </sheetData>
  <mergeCells count="19">
    <mergeCell ref="I61:I62"/>
    <mergeCell ref="J61:J62"/>
    <mergeCell ref="A57:J57"/>
    <mergeCell ref="A58:J58"/>
    <mergeCell ref="A59:J59"/>
    <mergeCell ref="A61:A62"/>
    <mergeCell ref="B61:B62"/>
    <mergeCell ref="C61:F61"/>
    <mergeCell ref="G61:G62"/>
    <mergeCell ref="H61:H62"/>
    <mergeCell ref="A3:A4"/>
    <mergeCell ref="A1:J1"/>
    <mergeCell ref="A2:J2"/>
    <mergeCell ref="I3:I4"/>
    <mergeCell ref="J3:J4"/>
    <mergeCell ref="B3:B4"/>
    <mergeCell ref="C3:F3"/>
    <mergeCell ref="G3:G4"/>
    <mergeCell ref="H3:H4"/>
  </mergeCells>
  <phoneticPr fontId="3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Davila</dc:creator>
  <cp:lastModifiedBy>ine</cp:lastModifiedBy>
  <cp:lastPrinted>2011-01-20T20:18:25Z</cp:lastPrinted>
  <dcterms:created xsi:type="dcterms:W3CDTF">2001-09-12T22:45:56Z</dcterms:created>
  <dcterms:modified xsi:type="dcterms:W3CDTF">2022-07-06T16:02:47Z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