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ine\Documents\2021\PUBLICACIONES FINALES\"/>
    </mc:Choice>
  </mc:AlternateContent>
  <bookViews>
    <workbookView xWindow="0" yWindow="0" windowWidth="21840" windowHeight="9855" tabRatio="592"/>
  </bookViews>
  <sheets>
    <sheet name="Portada" sheetId="9" r:id="rId1"/>
    <sheet name="C01" sheetId="21" r:id="rId2"/>
    <sheet name="C02" sheetId="24" r:id="rId3"/>
    <sheet name="C03" sheetId="15" r:id="rId4"/>
    <sheet name="C04" sheetId="16" r:id="rId5"/>
    <sheet name="C05" sheetId="25" r:id="rId6"/>
    <sheet name="C06" sheetId="26" r:id="rId7"/>
    <sheet name="C07" sheetId="27" r:id="rId8"/>
    <sheet name="C08" sheetId="28" r:id="rId9"/>
  </sheets>
  <externalReferences>
    <externalReference r:id="rId10"/>
  </externalReferenc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105" i="16" l="1"/>
  <c r="B13" i="28" l="1"/>
  <c r="F90" i="28"/>
  <c r="F91" i="28"/>
  <c r="F92" i="28"/>
  <c r="F93" i="28"/>
  <c r="F94" i="28"/>
  <c r="F95" i="28"/>
  <c r="F96" i="28"/>
  <c r="F97" i="28"/>
  <c r="F98" i="28"/>
  <c r="G90" i="28"/>
  <c r="G91" i="28"/>
  <c r="G92" i="28"/>
  <c r="G93" i="28"/>
  <c r="G94" i="28"/>
  <c r="G95" i="28"/>
  <c r="G96" i="28"/>
  <c r="G97" i="28"/>
  <c r="G98" i="28"/>
  <c r="H90" i="28"/>
  <c r="H91" i="28"/>
  <c r="H92" i="28"/>
  <c r="H93" i="28"/>
  <c r="H94" i="28"/>
  <c r="H95" i="28"/>
  <c r="H96" i="28"/>
  <c r="H97" i="28"/>
  <c r="H98" i="28"/>
  <c r="H64" i="28"/>
  <c r="H65" i="28"/>
  <c r="H66" i="28"/>
  <c r="H67" i="28"/>
  <c r="H68" i="28"/>
  <c r="H69" i="28"/>
  <c r="H70" i="28"/>
  <c r="H71" i="28"/>
  <c r="H72" i="28"/>
  <c r="H73" i="28"/>
  <c r="H74" i="28"/>
  <c r="H75" i="28"/>
  <c r="H76" i="28"/>
  <c r="H77" i="28"/>
  <c r="H78" i="28"/>
  <c r="H79" i="28"/>
  <c r="H80" i="28"/>
  <c r="H81" i="28"/>
  <c r="H82" i="28"/>
  <c r="H83" i="28"/>
  <c r="H84" i="28"/>
  <c r="H85" i="28"/>
  <c r="H86" i="28"/>
  <c r="G64" i="28"/>
  <c r="G65" i="28"/>
  <c r="G66" i="28"/>
  <c r="G67" i="28"/>
  <c r="G68" i="28"/>
  <c r="G69" i="28"/>
  <c r="G70" i="28"/>
  <c r="G71" i="28"/>
  <c r="G72" i="28"/>
  <c r="G73" i="28"/>
  <c r="G74" i="28"/>
  <c r="G75" i="28"/>
  <c r="G76" i="28"/>
  <c r="G77" i="28"/>
  <c r="G78" i="28"/>
  <c r="G79" i="28"/>
  <c r="G80" i="28"/>
  <c r="G81" i="28"/>
  <c r="G82" i="28"/>
  <c r="G83" i="28"/>
  <c r="G84" i="28"/>
  <c r="G85" i="28"/>
  <c r="G86" i="28"/>
  <c r="E90" i="28"/>
  <c r="E91" i="28"/>
  <c r="E92" i="28"/>
  <c r="E93" i="28"/>
  <c r="E94" i="28"/>
  <c r="E95" i="28"/>
  <c r="E96" i="28"/>
  <c r="E97" i="28"/>
  <c r="E98" i="28"/>
  <c r="D90" i="28"/>
  <c r="D91" i="28"/>
  <c r="D92" i="28"/>
  <c r="D93" i="28"/>
  <c r="D94" i="28"/>
  <c r="D95" i="28"/>
  <c r="D96" i="28"/>
  <c r="D97" i="28"/>
  <c r="D98" i="28"/>
  <c r="C90" i="28"/>
  <c r="C91" i="28"/>
  <c r="C92" i="28"/>
  <c r="C93" i="28"/>
  <c r="C94" i="28"/>
  <c r="C95" i="28"/>
  <c r="C96" i="28"/>
  <c r="C97" i="28"/>
  <c r="C98" i="28"/>
  <c r="B90" i="28"/>
  <c r="B91" i="28"/>
  <c r="B92" i="28"/>
  <c r="B93" i="28"/>
  <c r="B94" i="28"/>
  <c r="B95" i="28"/>
  <c r="B96" i="28"/>
  <c r="B97" i="28"/>
  <c r="B98" i="28"/>
  <c r="F64" i="28"/>
  <c r="F65" i="28"/>
  <c r="F66" i="28"/>
  <c r="F67" i="28"/>
  <c r="F68" i="28"/>
  <c r="F69" i="28"/>
  <c r="F70" i="28"/>
  <c r="F71" i="28"/>
  <c r="F72" i="28"/>
  <c r="F73" i="28"/>
  <c r="F74" i="28"/>
  <c r="F75" i="28"/>
  <c r="F76" i="28"/>
  <c r="F77" i="28"/>
  <c r="F78" i="28"/>
  <c r="F79" i="28"/>
  <c r="F80" i="28"/>
  <c r="F81" i="28"/>
  <c r="F82" i="28"/>
  <c r="F83" i="28"/>
  <c r="F84" i="28"/>
  <c r="F85" i="28"/>
  <c r="F86" i="28"/>
  <c r="E64" i="28"/>
  <c r="E65" i="28"/>
  <c r="E66" i="28"/>
  <c r="E67" i="28"/>
  <c r="E68" i="28"/>
  <c r="E69" i="28"/>
  <c r="E70" i="28"/>
  <c r="E71" i="28"/>
  <c r="E72" i="28"/>
  <c r="E73" i="28"/>
  <c r="E74" i="28"/>
  <c r="E75" i="28"/>
  <c r="E76" i="28"/>
  <c r="E77" i="28"/>
  <c r="E78" i="28"/>
  <c r="E79" i="28"/>
  <c r="E80" i="28"/>
  <c r="E81" i="28"/>
  <c r="E82" i="28"/>
  <c r="E83" i="28"/>
  <c r="E84" i="28"/>
  <c r="E85" i="28"/>
  <c r="E86" i="28"/>
  <c r="D64" i="28"/>
  <c r="D65" i="28"/>
  <c r="D66" i="28"/>
  <c r="D67" i="28"/>
  <c r="D68" i="28"/>
  <c r="D69" i="28"/>
  <c r="D70" i="28"/>
  <c r="D71" i="28"/>
  <c r="D72" i="28"/>
  <c r="D73" i="28"/>
  <c r="D74" i="28"/>
  <c r="D75" i="28"/>
  <c r="D76" i="28"/>
  <c r="D77" i="28"/>
  <c r="D78" i="28"/>
  <c r="D79" i="28"/>
  <c r="D80" i="28"/>
  <c r="D81" i="28"/>
  <c r="D82" i="28"/>
  <c r="D83" i="28"/>
  <c r="D84" i="28"/>
  <c r="D85" i="28"/>
  <c r="D86" i="28"/>
  <c r="C64" i="28"/>
  <c r="C65" i="28"/>
  <c r="C66" i="28"/>
  <c r="C67" i="28"/>
  <c r="C68" i="28"/>
  <c r="C69" i="28"/>
  <c r="C70" i="28"/>
  <c r="C71" i="28"/>
  <c r="C72" i="28"/>
  <c r="C73" i="28"/>
  <c r="C74" i="28"/>
  <c r="C75" i="28"/>
  <c r="C76" i="28"/>
  <c r="C77" i="28"/>
  <c r="C78" i="28"/>
  <c r="C79" i="28"/>
  <c r="C80" i="28"/>
  <c r="C81" i="28"/>
  <c r="C82" i="28"/>
  <c r="C83" i="28"/>
  <c r="C84" i="28"/>
  <c r="C85" i="28"/>
  <c r="C86" i="28"/>
  <c r="B71" i="28"/>
  <c r="B72" i="28"/>
  <c r="B73" i="28"/>
  <c r="B74" i="28"/>
  <c r="B75" i="28"/>
  <c r="B76" i="28"/>
  <c r="B77" i="28"/>
  <c r="B78" i="28"/>
  <c r="B79" i="28"/>
  <c r="B80" i="28"/>
  <c r="B81" i="28"/>
  <c r="B82" i="28"/>
  <c r="B83" i="28"/>
  <c r="B84" i="28"/>
  <c r="B85" i="28"/>
  <c r="B86" i="28"/>
  <c r="F11" i="28"/>
  <c r="B25" i="28"/>
  <c r="B26" i="28"/>
  <c r="B27" i="28"/>
  <c r="B28" i="28"/>
  <c r="B29" i="28"/>
  <c r="B30" i="28"/>
  <c r="B24" i="28"/>
  <c r="H89" i="28"/>
  <c r="G89" i="28"/>
  <c r="F89" i="28"/>
  <c r="E89" i="28"/>
  <c r="D89" i="28"/>
  <c r="C89" i="28"/>
  <c r="B89" i="28"/>
  <c r="B70" i="28"/>
  <c r="B69" i="28"/>
  <c r="B68" i="28"/>
  <c r="B67" i="28"/>
  <c r="B66" i="28"/>
  <c r="B65" i="28"/>
  <c r="B64" i="28"/>
  <c r="H63" i="28"/>
  <c r="G63" i="28"/>
  <c r="F63" i="28"/>
  <c r="E63" i="28"/>
  <c r="D63" i="28"/>
  <c r="C63" i="28"/>
  <c r="B63" i="28"/>
  <c r="H60" i="28"/>
  <c r="G60" i="28"/>
  <c r="F60" i="28"/>
  <c r="E60" i="28"/>
  <c r="D60" i="28"/>
  <c r="C60" i="28"/>
  <c r="B60" i="28"/>
  <c r="H47" i="28"/>
  <c r="G47" i="28"/>
  <c r="F47" i="28"/>
  <c r="E47" i="28"/>
  <c r="D47" i="28"/>
  <c r="C47" i="28"/>
  <c r="B47" i="28"/>
  <c r="H46" i="28"/>
  <c r="G46" i="28"/>
  <c r="F46" i="28"/>
  <c r="E46" i="28"/>
  <c r="D46" i="28"/>
  <c r="C46" i="28"/>
  <c r="B46" i="28"/>
  <c r="H45" i="28"/>
  <c r="G45" i="28"/>
  <c r="F45" i="28"/>
  <c r="E45" i="28"/>
  <c r="D45" i="28"/>
  <c r="C45" i="28"/>
  <c r="B45" i="28"/>
  <c r="H44" i="28"/>
  <c r="G44" i="28"/>
  <c r="F44" i="28"/>
  <c r="E44" i="28"/>
  <c r="D44" i="28"/>
  <c r="C44" i="28"/>
  <c r="B44" i="28"/>
  <c r="H41" i="28"/>
  <c r="G41" i="28"/>
  <c r="F41" i="28"/>
  <c r="E41" i="28"/>
  <c r="D41" i="28"/>
  <c r="C41" i="28"/>
  <c r="B41" i="28"/>
  <c r="H40" i="28"/>
  <c r="G40" i="28"/>
  <c r="F40" i="28"/>
  <c r="E40" i="28"/>
  <c r="D40" i="28"/>
  <c r="C40" i="28"/>
  <c r="B40" i="28"/>
  <c r="H39" i="28"/>
  <c r="G39" i="28"/>
  <c r="F39" i="28"/>
  <c r="E39" i="28"/>
  <c r="D39" i="28"/>
  <c r="C39" i="28"/>
  <c r="B39" i="28"/>
  <c r="H38" i="28"/>
  <c r="G38" i="28"/>
  <c r="F38" i="28"/>
  <c r="E38" i="28"/>
  <c r="D38" i="28"/>
  <c r="C38" i="28"/>
  <c r="B38" i="28"/>
  <c r="H37" i="28"/>
  <c r="G37" i="28"/>
  <c r="F37" i="28"/>
  <c r="E37" i="28"/>
  <c r="D37" i="28"/>
  <c r="C37" i="28"/>
  <c r="B37" i="28"/>
  <c r="H36" i="28"/>
  <c r="G36" i="28"/>
  <c r="F36" i="28"/>
  <c r="E36" i="28"/>
  <c r="D36" i="28"/>
  <c r="C36" i="28"/>
  <c r="B36" i="28"/>
  <c r="H35" i="28"/>
  <c r="G35" i="28"/>
  <c r="F35" i="28"/>
  <c r="E35" i="28"/>
  <c r="D35" i="28"/>
  <c r="C35" i="28"/>
  <c r="B35" i="28"/>
  <c r="H34" i="28"/>
  <c r="G34" i="28"/>
  <c r="F34" i="28"/>
  <c r="E34" i="28"/>
  <c r="D34" i="28"/>
  <c r="C34" i="28"/>
  <c r="B34" i="28"/>
  <c r="H30" i="28"/>
  <c r="G30" i="28"/>
  <c r="F30" i="28"/>
  <c r="E30" i="28"/>
  <c r="D30" i="28"/>
  <c r="C30" i="28"/>
  <c r="H29" i="28"/>
  <c r="G29" i="28"/>
  <c r="F29" i="28"/>
  <c r="E29" i="28"/>
  <c r="D29" i="28"/>
  <c r="C29" i="28"/>
  <c r="H28" i="28"/>
  <c r="G28" i="28"/>
  <c r="F28" i="28"/>
  <c r="E28" i="28"/>
  <c r="D28" i="28"/>
  <c r="C28" i="28"/>
  <c r="H27" i="28"/>
  <c r="G27" i="28"/>
  <c r="F27" i="28"/>
  <c r="E27" i="28"/>
  <c r="D27" i="28"/>
  <c r="C27" i="28"/>
  <c r="H26" i="28"/>
  <c r="G26" i="28"/>
  <c r="F26" i="28"/>
  <c r="E26" i="28"/>
  <c r="D26" i="28"/>
  <c r="C26" i="28"/>
  <c r="H25" i="28"/>
  <c r="G25" i="28"/>
  <c r="F25" i="28"/>
  <c r="E25" i="28"/>
  <c r="D25" i="28"/>
  <c r="C25" i="28"/>
  <c r="H24" i="28"/>
  <c r="G24" i="28"/>
  <c r="F24" i="28"/>
  <c r="E24" i="28"/>
  <c r="D24" i="28"/>
  <c r="C24" i="28"/>
  <c r="H21" i="28"/>
  <c r="G21" i="28"/>
  <c r="F21" i="28"/>
  <c r="E21" i="28"/>
  <c r="D21" i="28"/>
  <c r="C21" i="28"/>
  <c r="B21" i="28"/>
  <c r="H20" i="28"/>
  <c r="G20" i="28"/>
  <c r="F20" i="28"/>
  <c r="E20" i="28"/>
  <c r="D20" i="28"/>
  <c r="C20" i="28"/>
  <c r="B20" i="28"/>
  <c r="H19" i="28"/>
  <c r="G19" i="28"/>
  <c r="F19" i="28"/>
  <c r="E19" i="28"/>
  <c r="D19" i="28"/>
  <c r="C19" i="28"/>
  <c r="B19" i="28"/>
  <c r="H18" i="28"/>
  <c r="G18" i="28"/>
  <c r="F18" i="28"/>
  <c r="E18" i="28"/>
  <c r="D18" i="28"/>
  <c r="C18" i="28"/>
  <c r="B18" i="28"/>
  <c r="H15" i="28"/>
  <c r="G15" i="28"/>
  <c r="F15" i="28"/>
  <c r="E15" i="28"/>
  <c r="D15" i="28"/>
  <c r="C15" i="28"/>
  <c r="B15" i="28"/>
  <c r="H14" i="28"/>
  <c r="G14" i="28"/>
  <c r="F14" i="28"/>
  <c r="E14" i="28"/>
  <c r="D14" i="28"/>
  <c r="C14" i="28"/>
  <c r="B14" i="28"/>
  <c r="H13" i="28"/>
  <c r="G13" i="28"/>
  <c r="F13" i="28"/>
  <c r="E13" i="28"/>
  <c r="D13" i="28"/>
  <c r="C13" i="28"/>
  <c r="H12" i="28"/>
  <c r="G12" i="28"/>
  <c r="F12" i="28"/>
  <c r="E12" i="28"/>
  <c r="D12" i="28"/>
  <c r="C12" i="28"/>
  <c r="B12" i="28"/>
  <c r="H11" i="28"/>
  <c r="G11" i="28"/>
  <c r="E11" i="28"/>
  <c r="D11" i="28"/>
  <c r="C11" i="28"/>
  <c r="B11" i="28"/>
  <c r="H8" i="28"/>
  <c r="G8" i="28"/>
  <c r="F8" i="28"/>
  <c r="E8" i="28"/>
  <c r="D8" i="28"/>
  <c r="C8" i="28"/>
  <c r="B8" i="28"/>
  <c r="B93" i="27"/>
  <c r="C93" i="27"/>
  <c r="D93" i="27"/>
  <c r="E93" i="27"/>
  <c r="F93" i="27"/>
  <c r="G93" i="27"/>
  <c r="H93" i="27"/>
  <c r="B94" i="27"/>
  <c r="C94" i="27"/>
  <c r="D94" i="27"/>
  <c r="E94" i="27"/>
  <c r="F94" i="27"/>
  <c r="G94" i="27"/>
  <c r="H94" i="27"/>
  <c r="B95" i="27"/>
  <c r="C95" i="27"/>
  <c r="D95" i="27"/>
  <c r="E95" i="27"/>
  <c r="F95" i="27"/>
  <c r="G95" i="27"/>
  <c r="H95" i="27"/>
  <c r="B96" i="27"/>
  <c r="C96" i="27"/>
  <c r="D96" i="27"/>
  <c r="E96" i="27"/>
  <c r="F96" i="27"/>
  <c r="G96" i="27"/>
  <c r="H96" i="27"/>
  <c r="B97" i="27"/>
  <c r="C97" i="27"/>
  <c r="D97" i="27"/>
  <c r="E97" i="27"/>
  <c r="F97" i="27"/>
  <c r="G97" i="27"/>
  <c r="H97" i="27"/>
  <c r="B98" i="27"/>
  <c r="C98" i="27"/>
  <c r="D98" i="27"/>
  <c r="E98" i="27"/>
  <c r="F98" i="27"/>
  <c r="G98" i="27"/>
  <c r="H98" i="27"/>
  <c r="B99" i="27"/>
  <c r="C99" i="27"/>
  <c r="D99" i="27"/>
  <c r="E99" i="27"/>
  <c r="F99" i="27"/>
  <c r="G99" i="27"/>
  <c r="H99" i="27"/>
  <c r="B100" i="27"/>
  <c r="C100" i="27"/>
  <c r="D100" i="27"/>
  <c r="E100" i="27"/>
  <c r="F100" i="27"/>
  <c r="G100" i="27"/>
  <c r="H100" i="27"/>
  <c r="B101" i="27"/>
  <c r="C101" i="27"/>
  <c r="D101" i="27"/>
  <c r="E101" i="27"/>
  <c r="F101" i="27"/>
  <c r="G101" i="27"/>
  <c r="H101" i="27"/>
  <c r="H92" i="27"/>
  <c r="G92" i="27"/>
  <c r="F92" i="27"/>
  <c r="E92" i="27"/>
  <c r="D92" i="27"/>
  <c r="C92" i="27"/>
  <c r="B92" i="27"/>
  <c r="B67" i="27"/>
  <c r="C67" i="27"/>
  <c r="D67" i="27"/>
  <c r="E67" i="27"/>
  <c r="F67" i="27"/>
  <c r="G67" i="27"/>
  <c r="H67" i="27"/>
  <c r="B68" i="27"/>
  <c r="C68" i="27"/>
  <c r="D68" i="27"/>
  <c r="E68" i="27"/>
  <c r="F68" i="27"/>
  <c r="G68" i="27"/>
  <c r="H68" i="27"/>
  <c r="B69" i="27"/>
  <c r="C69" i="27"/>
  <c r="D69" i="27"/>
  <c r="E69" i="27"/>
  <c r="F69" i="27"/>
  <c r="G69" i="27"/>
  <c r="H69" i="27"/>
  <c r="B70" i="27"/>
  <c r="C70" i="27"/>
  <c r="D70" i="27"/>
  <c r="E70" i="27"/>
  <c r="F70" i="27"/>
  <c r="G70" i="27"/>
  <c r="H70" i="27"/>
  <c r="B71" i="27"/>
  <c r="C71" i="27"/>
  <c r="D71" i="27"/>
  <c r="E71" i="27"/>
  <c r="F71" i="27"/>
  <c r="G71" i="27"/>
  <c r="H71" i="27"/>
  <c r="B72" i="27"/>
  <c r="C72" i="27"/>
  <c r="D72" i="27"/>
  <c r="E72" i="27"/>
  <c r="F72" i="27"/>
  <c r="G72" i="27"/>
  <c r="H72" i="27"/>
  <c r="B73" i="27"/>
  <c r="C73" i="27"/>
  <c r="D73" i="27"/>
  <c r="E73" i="27"/>
  <c r="F73" i="27"/>
  <c r="G73" i="27"/>
  <c r="H73" i="27"/>
  <c r="B74" i="27"/>
  <c r="C74" i="27"/>
  <c r="D74" i="27"/>
  <c r="E74" i="27"/>
  <c r="F74" i="27"/>
  <c r="G74" i="27"/>
  <c r="H74" i="27"/>
  <c r="B75" i="27"/>
  <c r="C75" i="27"/>
  <c r="D75" i="27"/>
  <c r="E75" i="27"/>
  <c r="F75" i="27"/>
  <c r="G75" i="27"/>
  <c r="H75" i="27"/>
  <c r="B76" i="27"/>
  <c r="C76" i="27"/>
  <c r="D76" i="27"/>
  <c r="E76" i="27"/>
  <c r="F76" i="27"/>
  <c r="G76" i="27"/>
  <c r="H76" i="27"/>
  <c r="B77" i="27"/>
  <c r="C77" i="27"/>
  <c r="D77" i="27"/>
  <c r="E77" i="27"/>
  <c r="F77" i="27"/>
  <c r="G77" i="27"/>
  <c r="H77" i="27"/>
  <c r="B78" i="27"/>
  <c r="C78" i="27"/>
  <c r="D78" i="27"/>
  <c r="E78" i="27"/>
  <c r="F78" i="27"/>
  <c r="G78" i="27"/>
  <c r="H78" i="27"/>
  <c r="B79" i="27"/>
  <c r="C79" i="27"/>
  <c r="D79" i="27"/>
  <c r="E79" i="27"/>
  <c r="F79" i="27"/>
  <c r="G79" i="27"/>
  <c r="H79" i="27"/>
  <c r="B80" i="27"/>
  <c r="C80" i="27"/>
  <c r="D80" i="27"/>
  <c r="E80" i="27"/>
  <c r="F80" i="27"/>
  <c r="G80" i="27"/>
  <c r="H80" i="27"/>
  <c r="B81" i="27"/>
  <c r="C81" i="27"/>
  <c r="D81" i="27"/>
  <c r="E81" i="27"/>
  <c r="F81" i="27"/>
  <c r="G81" i="27"/>
  <c r="H81" i="27"/>
  <c r="B82" i="27"/>
  <c r="C82" i="27"/>
  <c r="D82" i="27"/>
  <c r="E82" i="27"/>
  <c r="F82" i="27"/>
  <c r="G82" i="27"/>
  <c r="H82" i="27"/>
  <c r="B83" i="27"/>
  <c r="C83" i="27"/>
  <c r="D83" i="27"/>
  <c r="E83" i="27"/>
  <c r="F83" i="27"/>
  <c r="G83" i="27"/>
  <c r="H83" i="27"/>
  <c r="B84" i="27"/>
  <c r="C84" i="27"/>
  <c r="D84" i="27"/>
  <c r="E84" i="27"/>
  <c r="F84" i="27"/>
  <c r="G84" i="27"/>
  <c r="H84" i="27"/>
  <c r="B85" i="27"/>
  <c r="C85" i="27"/>
  <c r="D85" i="27"/>
  <c r="E85" i="27"/>
  <c r="F85" i="27"/>
  <c r="G85" i="27"/>
  <c r="H85" i="27"/>
  <c r="B86" i="27"/>
  <c r="C86" i="27"/>
  <c r="D86" i="27"/>
  <c r="E86" i="27"/>
  <c r="F86" i="27"/>
  <c r="G86" i="27"/>
  <c r="H86" i="27"/>
  <c r="B87" i="27"/>
  <c r="C87" i="27"/>
  <c r="D87" i="27"/>
  <c r="E87" i="27"/>
  <c r="F87" i="27"/>
  <c r="G87" i="27"/>
  <c r="H87" i="27"/>
  <c r="B88" i="27"/>
  <c r="C88" i="27"/>
  <c r="D88" i="27"/>
  <c r="E88" i="27"/>
  <c r="F88" i="27"/>
  <c r="G88" i="27"/>
  <c r="H88" i="27"/>
  <c r="B89" i="27"/>
  <c r="C89" i="27"/>
  <c r="D89" i="27"/>
  <c r="E89" i="27"/>
  <c r="F89" i="27"/>
  <c r="G89" i="27"/>
  <c r="H89" i="27"/>
  <c r="H66" i="27"/>
  <c r="G66" i="27"/>
  <c r="F66" i="27"/>
  <c r="E66" i="27"/>
  <c r="D66" i="27"/>
  <c r="C66" i="27"/>
  <c r="B66" i="27"/>
  <c r="B46" i="27"/>
  <c r="C46" i="27"/>
  <c r="D46" i="27"/>
  <c r="E46" i="27"/>
  <c r="F46" i="27"/>
  <c r="G46" i="27"/>
  <c r="H46" i="27"/>
  <c r="B47" i="27"/>
  <c r="C47" i="27"/>
  <c r="D47" i="27"/>
  <c r="E47" i="27"/>
  <c r="F47" i="27"/>
  <c r="G47" i="27"/>
  <c r="H47" i="27"/>
  <c r="B48" i="27"/>
  <c r="C48" i="27"/>
  <c r="D48" i="27"/>
  <c r="E48" i="27"/>
  <c r="F48" i="27"/>
  <c r="G48" i="27"/>
  <c r="H48" i="27"/>
  <c r="H45" i="27"/>
  <c r="G45" i="27"/>
  <c r="F45" i="27"/>
  <c r="E45" i="27"/>
  <c r="D45" i="27"/>
  <c r="C45" i="27"/>
  <c r="B45" i="27"/>
  <c r="B37" i="27"/>
  <c r="C37" i="27"/>
  <c r="D37" i="27"/>
  <c r="E37" i="27"/>
  <c r="F37" i="27"/>
  <c r="G37" i="27"/>
  <c r="H37" i="27"/>
  <c r="B38" i="27"/>
  <c r="C38" i="27"/>
  <c r="D38" i="27"/>
  <c r="E38" i="27"/>
  <c r="F38" i="27"/>
  <c r="G38" i="27"/>
  <c r="H38" i="27"/>
  <c r="B39" i="27"/>
  <c r="C39" i="27"/>
  <c r="D39" i="27"/>
  <c r="E39" i="27"/>
  <c r="F39" i="27"/>
  <c r="G39" i="27"/>
  <c r="H39" i="27"/>
  <c r="B40" i="27"/>
  <c r="C40" i="27"/>
  <c r="D40" i="27"/>
  <c r="E40" i="27"/>
  <c r="F40" i="27"/>
  <c r="G40" i="27"/>
  <c r="H40" i="27"/>
  <c r="B41" i="27"/>
  <c r="C41" i="27"/>
  <c r="D41" i="27"/>
  <c r="E41" i="27"/>
  <c r="F41" i="27"/>
  <c r="G41" i="27"/>
  <c r="H41" i="27"/>
  <c r="B42" i="27"/>
  <c r="C42" i="27"/>
  <c r="D42" i="27"/>
  <c r="E42" i="27"/>
  <c r="F42" i="27"/>
  <c r="G42" i="27"/>
  <c r="H42" i="27"/>
  <c r="H36" i="27"/>
  <c r="G36" i="27"/>
  <c r="F36" i="27"/>
  <c r="E36" i="27"/>
  <c r="D36" i="27"/>
  <c r="C36" i="27"/>
  <c r="B36" i="27"/>
  <c r="B27" i="27"/>
  <c r="C27" i="27"/>
  <c r="D27" i="27"/>
  <c r="E27" i="27"/>
  <c r="F27" i="27"/>
  <c r="G27" i="27"/>
  <c r="H27" i="27"/>
  <c r="B28" i="27"/>
  <c r="C28" i="27"/>
  <c r="D28" i="27"/>
  <c r="E28" i="27"/>
  <c r="F28" i="27"/>
  <c r="G28" i="27"/>
  <c r="H28" i="27"/>
  <c r="B29" i="27"/>
  <c r="C29" i="27"/>
  <c r="D29" i="27"/>
  <c r="E29" i="27"/>
  <c r="F29" i="27"/>
  <c r="G29" i="27"/>
  <c r="H29" i="27"/>
  <c r="B30" i="27"/>
  <c r="C30" i="27"/>
  <c r="D30" i="27"/>
  <c r="E30" i="27"/>
  <c r="F30" i="27"/>
  <c r="G30" i="27"/>
  <c r="H30" i="27"/>
  <c r="B31" i="27"/>
  <c r="C31" i="27"/>
  <c r="D31" i="27"/>
  <c r="E31" i="27"/>
  <c r="F31" i="27"/>
  <c r="G31" i="27"/>
  <c r="H31" i="27"/>
  <c r="B32" i="27"/>
  <c r="C32" i="27"/>
  <c r="D32" i="27"/>
  <c r="E32" i="27"/>
  <c r="F32" i="27"/>
  <c r="G32" i="27"/>
  <c r="H32" i="27"/>
  <c r="H26" i="27"/>
  <c r="G26" i="27"/>
  <c r="F26" i="27"/>
  <c r="E26" i="27"/>
  <c r="D26" i="27"/>
  <c r="C26" i="27"/>
  <c r="B26" i="27"/>
  <c r="B20" i="27"/>
  <c r="C20" i="27"/>
  <c r="D20" i="27"/>
  <c r="E20" i="27"/>
  <c r="F20" i="27"/>
  <c r="G20" i="27"/>
  <c r="H20" i="27"/>
  <c r="B21" i="27"/>
  <c r="C21" i="27"/>
  <c r="D21" i="27"/>
  <c r="E21" i="27"/>
  <c r="F21" i="27"/>
  <c r="G21" i="27"/>
  <c r="H21" i="27"/>
  <c r="B22" i="27"/>
  <c r="C22" i="27"/>
  <c r="D22" i="27"/>
  <c r="E22" i="27"/>
  <c r="F22" i="27"/>
  <c r="G22" i="27"/>
  <c r="H22" i="27"/>
  <c r="B23" i="27"/>
  <c r="C23" i="27"/>
  <c r="D23" i="27"/>
  <c r="E23" i="27"/>
  <c r="F23" i="27"/>
  <c r="G23" i="27"/>
  <c r="H23" i="27"/>
  <c r="H19" i="27"/>
  <c r="G19" i="27"/>
  <c r="F19" i="27"/>
  <c r="E19" i="27"/>
  <c r="D19" i="27"/>
  <c r="C19" i="27"/>
  <c r="B19" i="27"/>
  <c r="H16" i="27"/>
  <c r="G16" i="27"/>
  <c r="F16" i="27"/>
  <c r="E16" i="27"/>
  <c r="D16" i="27"/>
  <c r="C16" i="27"/>
  <c r="B16" i="27"/>
  <c r="H15" i="27"/>
  <c r="G15" i="27"/>
  <c r="F15" i="27"/>
  <c r="E15" i="27"/>
  <c r="D15" i="27"/>
  <c r="C15" i="27"/>
  <c r="B15" i="27"/>
  <c r="H14" i="27"/>
  <c r="G14" i="27"/>
  <c r="F14" i="27"/>
  <c r="E14" i="27"/>
  <c r="D14" i="27"/>
  <c r="C14" i="27"/>
  <c r="B14" i="27"/>
  <c r="H13" i="27"/>
  <c r="G13" i="27"/>
  <c r="F13" i="27"/>
  <c r="E13" i="27"/>
  <c r="D13" i="27"/>
  <c r="C13" i="27"/>
  <c r="B13" i="27"/>
  <c r="H12" i="27"/>
  <c r="G12" i="27"/>
  <c r="F12" i="27"/>
  <c r="E12" i="27"/>
  <c r="D12" i="27"/>
  <c r="C12" i="27"/>
  <c r="B12" i="27"/>
  <c r="H9" i="27"/>
  <c r="G9" i="27"/>
  <c r="F9" i="27"/>
  <c r="E9" i="27"/>
  <c r="D9" i="27"/>
  <c r="C9" i="27"/>
  <c r="B9" i="27"/>
  <c r="H63" i="27"/>
  <c r="G63" i="27"/>
  <c r="F63" i="27"/>
  <c r="E63" i="27"/>
  <c r="D63" i="27"/>
  <c r="C63" i="27"/>
  <c r="B63" i="27"/>
  <c r="B99" i="26"/>
  <c r="C99" i="26" s="1"/>
  <c r="F99" i="26"/>
  <c r="D99" i="26" s="1"/>
  <c r="E99" i="26" s="1"/>
  <c r="H99" i="26"/>
  <c r="I99" i="26"/>
  <c r="J99" i="26"/>
  <c r="K99" i="26" s="1"/>
  <c r="L99" i="26"/>
  <c r="M99" i="26"/>
  <c r="N99" i="26"/>
  <c r="O99" i="26" s="1"/>
  <c r="P99" i="26"/>
  <c r="Q99" i="26"/>
  <c r="B100" i="26"/>
  <c r="C100" i="26" s="1"/>
  <c r="F100" i="26"/>
  <c r="D100" i="26" s="1"/>
  <c r="E100" i="26" s="1"/>
  <c r="H100" i="26"/>
  <c r="I100" i="26"/>
  <c r="J100" i="26"/>
  <c r="K100" i="26" s="1"/>
  <c r="L100" i="26"/>
  <c r="M100" i="26"/>
  <c r="N100" i="26"/>
  <c r="O100" i="26" s="1"/>
  <c r="P100" i="26"/>
  <c r="Q100" i="26"/>
  <c r="B101" i="26"/>
  <c r="C101" i="26" s="1"/>
  <c r="F101" i="26"/>
  <c r="D101" i="26" s="1"/>
  <c r="E101" i="26" s="1"/>
  <c r="H101" i="26"/>
  <c r="I101" i="26"/>
  <c r="J101" i="26"/>
  <c r="K101" i="26" s="1"/>
  <c r="L101" i="26"/>
  <c r="M101" i="26"/>
  <c r="N101" i="26"/>
  <c r="O101" i="26" s="1"/>
  <c r="P101" i="26"/>
  <c r="Q101" i="26"/>
  <c r="B102" i="26"/>
  <c r="C102" i="26" s="1"/>
  <c r="F102" i="26"/>
  <c r="D102" i="26" s="1"/>
  <c r="E102" i="26" s="1"/>
  <c r="H102" i="26"/>
  <c r="I102" i="26"/>
  <c r="J102" i="26"/>
  <c r="K102" i="26" s="1"/>
  <c r="L102" i="26"/>
  <c r="M102" i="26"/>
  <c r="N102" i="26"/>
  <c r="O102" i="26" s="1"/>
  <c r="P102" i="26"/>
  <c r="Q102" i="26"/>
  <c r="B103" i="26"/>
  <c r="C103" i="26" s="1"/>
  <c r="F103" i="26"/>
  <c r="D103" i="26" s="1"/>
  <c r="E103" i="26" s="1"/>
  <c r="H103" i="26"/>
  <c r="I103" i="26"/>
  <c r="J103" i="26"/>
  <c r="K103" i="26" s="1"/>
  <c r="L103" i="26"/>
  <c r="M103" i="26"/>
  <c r="N103" i="26"/>
  <c r="O103" i="26" s="1"/>
  <c r="P103" i="26"/>
  <c r="Q103" i="26"/>
  <c r="B104" i="26"/>
  <c r="C104" i="26" s="1"/>
  <c r="F104" i="26"/>
  <c r="D104" i="26" s="1"/>
  <c r="E104" i="26" s="1"/>
  <c r="H104" i="26"/>
  <c r="I104" i="26"/>
  <c r="J104" i="26"/>
  <c r="K104" i="26" s="1"/>
  <c r="L104" i="26"/>
  <c r="M104" i="26"/>
  <c r="N104" i="26"/>
  <c r="O104" i="26" s="1"/>
  <c r="P104" i="26"/>
  <c r="Q104" i="26"/>
  <c r="B105" i="26"/>
  <c r="C105" i="26" s="1"/>
  <c r="F105" i="26"/>
  <c r="D105" i="26" s="1"/>
  <c r="E105" i="26" s="1"/>
  <c r="H105" i="26"/>
  <c r="I105" i="26"/>
  <c r="J105" i="26"/>
  <c r="K105" i="26" s="1"/>
  <c r="L105" i="26"/>
  <c r="M105" i="26"/>
  <c r="N105" i="26"/>
  <c r="O105" i="26" s="1"/>
  <c r="P105" i="26"/>
  <c r="Q105" i="26"/>
  <c r="B106" i="26"/>
  <c r="C106" i="26" s="1"/>
  <c r="F106" i="26"/>
  <c r="D106" i="26" s="1"/>
  <c r="E106" i="26" s="1"/>
  <c r="H106" i="26"/>
  <c r="I106" i="26"/>
  <c r="J106" i="26"/>
  <c r="K106" i="26" s="1"/>
  <c r="L106" i="26"/>
  <c r="M106" i="26"/>
  <c r="N106" i="26"/>
  <c r="O106" i="26" s="1"/>
  <c r="P106" i="26"/>
  <c r="Q106" i="26"/>
  <c r="B107" i="26"/>
  <c r="C107" i="26" s="1"/>
  <c r="F107" i="26"/>
  <c r="D107" i="26" s="1"/>
  <c r="E107" i="26" s="1"/>
  <c r="H107" i="26"/>
  <c r="I107" i="26"/>
  <c r="J107" i="26"/>
  <c r="K107" i="26" s="1"/>
  <c r="L107" i="26"/>
  <c r="M107" i="26"/>
  <c r="N107" i="26"/>
  <c r="O107" i="26" s="1"/>
  <c r="P107" i="26"/>
  <c r="Q107" i="26"/>
  <c r="P98" i="26"/>
  <c r="Q98" i="26" s="1"/>
  <c r="N98" i="26"/>
  <c r="O98" i="26" s="1"/>
  <c r="M98" i="26"/>
  <c r="L98" i="26"/>
  <c r="J98" i="26"/>
  <c r="K98" i="26" s="1"/>
  <c r="H98" i="26"/>
  <c r="I98" i="26" s="1"/>
  <c r="F98" i="26"/>
  <c r="G98" i="26" s="1"/>
  <c r="B98" i="26"/>
  <c r="C98" i="26" s="1"/>
  <c r="Q95" i="26"/>
  <c r="O95" i="26"/>
  <c r="M95" i="26"/>
  <c r="K95" i="26"/>
  <c r="I95" i="26"/>
  <c r="P73" i="26"/>
  <c r="P74" i="26"/>
  <c r="P75" i="26"/>
  <c r="P76" i="26"/>
  <c r="P77" i="26"/>
  <c r="P78" i="26"/>
  <c r="P79" i="26"/>
  <c r="P80" i="26"/>
  <c r="P81" i="26"/>
  <c r="P82" i="26"/>
  <c r="P83" i="26"/>
  <c r="P84" i="26"/>
  <c r="P85" i="26"/>
  <c r="P86" i="26"/>
  <c r="P87" i="26"/>
  <c r="P88" i="26"/>
  <c r="P89" i="26"/>
  <c r="P90" i="26"/>
  <c r="P91" i="26"/>
  <c r="P92" i="26"/>
  <c r="P93" i="26"/>
  <c r="P94" i="26"/>
  <c r="P95" i="26"/>
  <c r="N73" i="26"/>
  <c r="N74" i="26"/>
  <c r="N75" i="26"/>
  <c r="N76" i="26"/>
  <c r="N77" i="26"/>
  <c r="N78" i="26"/>
  <c r="N79" i="26"/>
  <c r="N80" i="26"/>
  <c r="N81" i="26"/>
  <c r="N82" i="26"/>
  <c r="N83" i="26"/>
  <c r="N84" i="26"/>
  <c r="N85" i="26"/>
  <c r="N86" i="26"/>
  <c r="N87" i="26"/>
  <c r="N88" i="26"/>
  <c r="N89" i="26"/>
  <c r="N90" i="26"/>
  <c r="N91" i="26"/>
  <c r="N92" i="26"/>
  <c r="N93" i="26"/>
  <c r="N94" i="26"/>
  <c r="N95" i="26"/>
  <c r="L73" i="26"/>
  <c r="L74" i="26"/>
  <c r="L75" i="26"/>
  <c r="L76" i="26"/>
  <c r="L77" i="26"/>
  <c r="L78" i="26"/>
  <c r="L79" i="26"/>
  <c r="L80" i="26"/>
  <c r="L81" i="26"/>
  <c r="L82" i="26"/>
  <c r="L83" i="26"/>
  <c r="L84" i="26"/>
  <c r="L85" i="26"/>
  <c r="L86" i="26"/>
  <c r="L87" i="26"/>
  <c r="L88" i="26"/>
  <c r="L89" i="26"/>
  <c r="L90" i="26"/>
  <c r="L91" i="26"/>
  <c r="L92" i="26"/>
  <c r="L93" i="26"/>
  <c r="L94" i="26"/>
  <c r="L95" i="26"/>
  <c r="J73" i="26"/>
  <c r="J74" i="26"/>
  <c r="J75" i="26"/>
  <c r="J76" i="26"/>
  <c r="D76" i="26" s="1"/>
  <c r="E76" i="26" s="1"/>
  <c r="J77" i="26"/>
  <c r="J78" i="26"/>
  <c r="J79" i="26"/>
  <c r="J80" i="26"/>
  <c r="J81" i="26"/>
  <c r="J82" i="26"/>
  <c r="J83" i="26"/>
  <c r="J84" i="26"/>
  <c r="D84" i="26" s="1"/>
  <c r="E84" i="26" s="1"/>
  <c r="J85" i="26"/>
  <c r="J86" i="26"/>
  <c r="J87" i="26"/>
  <c r="J88" i="26"/>
  <c r="J89" i="26"/>
  <c r="J90" i="26"/>
  <c r="J91" i="26"/>
  <c r="J92" i="26"/>
  <c r="J93" i="26"/>
  <c r="J94" i="26"/>
  <c r="J95" i="26"/>
  <c r="D95" i="26" s="1"/>
  <c r="E95" i="26" s="1"/>
  <c r="H73" i="26"/>
  <c r="H74" i="26"/>
  <c r="H75" i="26"/>
  <c r="H76" i="26"/>
  <c r="H77" i="26"/>
  <c r="H78" i="26"/>
  <c r="D78" i="26" s="1"/>
  <c r="E78" i="26" s="1"/>
  <c r="H79" i="26"/>
  <c r="H80" i="26"/>
  <c r="H81" i="26"/>
  <c r="H82" i="26"/>
  <c r="H83" i="26"/>
  <c r="H84" i="26"/>
  <c r="H85" i="26"/>
  <c r="H86" i="26"/>
  <c r="H87" i="26"/>
  <c r="H88" i="26"/>
  <c r="H89" i="26"/>
  <c r="H90" i="26"/>
  <c r="H91" i="26"/>
  <c r="H92" i="26"/>
  <c r="D92" i="26" s="1"/>
  <c r="E92" i="26" s="1"/>
  <c r="H93" i="26"/>
  <c r="H94" i="26"/>
  <c r="H95" i="26"/>
  <c r="F73" i="26"/>
  <c r="F74" i="26"/>
  <c r="F75" i="26"/>
  <c r="F76" i="26"/>
  <c r="F77" i="26"/>
  <c r="D77" i="26" s="1"/>
  <c r="E77" i="26" s="1"/>
  <c r="F78" i="26"/>
  <c r="F79" i="26"/>
  <c r="F80" i="26"/>
  <c r="F81" i="26"/>
  <c r="F82" i="26"/>
  <c r="F83" i="26"/>
  <c r="F84" i="26"/>
  <c r="F85" i="26"/>
  <c r="D85" i="26" s="1"/>
  <c r="E85" i="26" s="1"/>
  <c r="F86" i="26"/>
  <c r="F87" i="26"/>
  <c r="F88" i="26"/>
  <c r="F89" i="26"/>
  <c r="F90" i="26"/>
  <c r="F91" i="26"/>
  <c r="F92" i="26"/>
  <c r="F93" i="26"/>
  <c r="D93" i="26" s="1"/>
  <c r="E93" i="26" s="1"/>
  <c r="F94" i="26"/>
  <c r="F95" i="26"/>
  <c r="G95" i="26"/>
  <c r="G73" i="26"/>
  <c r="G74" i="26"/>
  <c r="G75" i="26"/>
  <c r="G76" i="26"/>
  <c r="G77" i="26"/>
  <c r="G78" i="26"/>
  <c r="G79" i="26"/>
  <c r="G80" i="26"/>
  <c r="G81" i="26"/>
  <c r="G82" i="26"/>
  <c r="G83" i="26"/>
  <c r="G84" i="26"/>
  <c r="G85" i="26"/>
  <c r="G86" i="26"/>
  <c r="G87" i="26"/>
  <c r="G88" i="26"/>
  <c r="G89" i="26"/>
  <c r="G90" i="26"/>
  <c r="G91" i="26"/>
  <c r="G92" i="26"/>
  <c r="G93" i="26"/>
  <c r="G94" i="26"/>
  <c r="C95" i="26"/>
  <c r="C73" i="26"/>
  <c r="C74" i="26"/>
  <c r="C75" i="26"/>
  <c r="C76" i="26"/>
  <c r="C77" i="26"/>
  <c r="C78" i="26"/>
  <c r="C79" i="26"/>
  <c r="C80" i="26"/>
  <c r="C81" i="26"/>
  <c r="C82" i="26"/>
  <c r="C83" i="26"/>
  <c r="C84" i="26"/>
  <c r="C85" i="26"/>
  <c r="C86" i="26"/>
  <c r="C87" i="26"/>
  <c r="C88" i="26"/>
  <c r="C89" i="26"/>
  <c r="C90" i="26"/>
  <c r="C91" i="26"/>
  <c r="C92" i="26"/>
  <c r="C93" i="26"/>
  <c r="C94" i="26"/>
  <c r="D73" i="26"/>
  <c r="E73" i="26" s="1"/>
  <c r="D75" i="26"/>
  <c r="E75" i="26" s="1"/>
  <c r="D81" i="26"/>
  <c r="E81" i="26" s="1"/>
  <c r="D83" i="26"/>
  <c r="E83" i="26" s="1"/>
  <c r="D86" i="26"/>
  <c r="E86" i="26" s="1"/>
  <c r="D87" i="26"/>
  <c r="E87" i="26" s="1"/>
  <c r="D89" i="26"/>
  <c r="E89" i="26" s="1"/>
  <c r="D94" i="26"/>
  <c r="E94" i="26" s="1"/>
  <c r="B73" i="26"/>
  <c r="B74" i="26"/>
  <c r="B75" i="26"/>
  <c r="B76" i="26"/>
  <c r="B77" i="26"/>
  <c r="B78" i="26"/>
  <c r="B79" i="26"/>
  <c r="B80" i="26"/>
  <c r="B81" i="26"/>
  <c r="B82" i="26"/>
  <c r="B83" i="26"/>
  <c r="B84" i="26"/>
  <c r="B85" i="26"/>
  <c r="B86" i="26"/>
  <c r="B87" i="26"/>
  <c r="B88" i="26"/>
  <c r="B89" i="26"/>
  <c r="B90" i="26"/>
  <c r="B91" i="26"/>
  <c r="B92" i="26"/>
  <c r="B93" i="26"/>
  <c r="B94" i="26"/>
  <c r="B95" i="26"/>
  <c r="P72" i="26"/>
  <c r="Q72" i="26" s="1"/>
  <c r="N72" i="26"/>
  <c r="O72" i="26" s="1"/>
  <c r="L72" i="26"/>
  <c r="M72" i="26" s="1"/>
  <c r="J72" i="26"/>
  <c r="K72" i="26" s="1"/>
  <c r="H72" i="26"/>
  <c r="I72" i="26" s="1"/>
  <c r="F72" i="26"/>
  <c r="G72" i="26" s="1"/>
  <c r="B72" i="26"/>
  <c r="C72" i="26" s="1"/>
  <c r="P9" i="26"/>
  <c r="Q9" i="26" s="1"/>
  <c r="N9" i="26"/>
  <c r="L9" i="26"/>
  <c r="J9" i="26"/>
  <c r="H9" i="26"/>
  <c r="D31" i="26"/>
  <c r="D30" i="26"/>
  <c r="D19" i="26"/>
  <c r="P50" i="26"/>
  <c r="P49" i="26"/>
  <c r="P48" i="26"/>
  <c r="P47" i="26"/>
  <c r="P44" i="26"/>
  <c r="P43" i="26"/>
  <c r="P42" i="26"/>
  <c r="P41" i="26"/>
  <c r="P40" i="26"/>
  <c r="P39" i="26"/>
  <c r="P38" i="26"/>
  <c r="P37" i="26"/>
  <c r="P33" i="26"/>
  <c r="P32" i="26"/>
  <c r="P31" i="26"/>
  <c r="P30" i="26"/>
  <c r="P29" i="26"/>
  <c r="P28" i="26"/>
  <c r="P27" i="26"/>
  <c r="P23" i="26"/>
  <c r="P22" i="26"/>
  <c r="P21" i="26"/>
  <c r="P20" i="26"/>
  <c r="P19" i="26"/>
  <c r="P16" i="26"/>
  <c r="P15" i="26"/>
  <c r="P14" i="26"/>
  <c r="P13" i="26"/>
  <c r="N50" i="26"/>
  <c r="N49" i="26"/>
  <c r="N48" i="26"/>
  <c r="N47" i="26"/>
  <c r="N44" i="26"/>
  <c r="N43" i="26"/>
  <c r="N42" i="26"/>
  <c r="N41" i="26"/>
  <c r="N40" i="26"/>
  <c r="N39" i="26"/>
  <c r="N38" i="26"/>
  <c r="N37" i="26"/>
  <c r="N33" i="26"/>
  <c r="N32" i="26"/>
  <c r="N31" i="26"/>
  <c r="N30" i="26"/>
  <c r="N29" i="26"/>
  <c r="N28" i="26"/>
  <c r="N27" i="26"/>
  <c r="N23" i="26"/>
  <c r="N22" i="26"/>
  <c r="N21" i="26"/>
  <c r="N20" i="26"/>
  <c r="N19" i="26"/>
  <c r="N16" i="26"/>
  <c r="N15" i="26"/>
  <c r="N14" i="26"/>
  <c r="N13" i="26"/>
  <c r="L50" i="26"/>
  <c r="L49" i="26"/>
  <c r="L48" i="26"/>
  <c r="L47" i="26"/>
  <c r="L44" i="26"/>
  <c r="L43" i="26"/>
  <c r="L42" i="26"/>
  <c r="L41" i="26"/>
  <c r="L40" i="26"/>
  <c r="L39" i="26"/>
  <c r="L38" i="26"/>
  <c r="L37" i="26"/>
  <c r="L33" i="26"/>
  <c r="L32" i="26"/>
  <c r="L31" i="26"/>
  <c r="L30" i="26"/>
  <c r="L29" i="26"/>
  <c r="L28" i="26"/>
  <c r="L27" i="26"/>
  <c r="L23" i="26"/>
  <c r="L22" i="26"/>
  <c r="L21" i="26"/>
  <c r="L20" i="26"/>
  <c r="L19" i="26"/>
  <c r="L16" i="26"/>
  <c r="L15" i="26"/>
  <c r="L14" i="26"/>
  <c r="L13" i="26"/>
  <c r="J50" i="26"/>
  <c r="J49" i="26"/>
  <c r="J48" i="26"/>
  <c r="J47" i="26"/>
  <c r="J44" i="26"/>
  <c r="J43" i="26"/>
  <c r="J42" i="26"/>
  <c r="J41" i="26"/>
  <c r="J40" i="26"/>
  <c r="J39" i="26"/>
  <c r="J36" i="26" s="1"/>
  <c r="J38" i="26"/>
  <c r="J37" i="26"/>
  <c r="J33" i="26"/>
  <c r="J32" i="26"/>
  <c r="J31" i="26"/>
  <c r="J30" i="26"/>
  <c r="J29" i="26"/>
  <c r="J28" i="26"/>
  <c r="J27" i="26"/>
  <c r="J23" i="26"/>
  <c r="J22" i="26"/>
  <c r="J21" i="26"/>
  <c r="J20" i="26"/>
  <c r="J19" i="26"/>
  <c r="J16" i="26"/>
  <c r="J15" i="26"/>
  <c r="J14" i="26"/>
  <c r="J13" i="26"/>
  <c r="J12" i="26"/>
  <c r="H50" i="26"/>
  <c r="D50" i="26" s="1"/>
  <c r="H49" i="26"/>
  <c r="H48" i="26"/>
  <c r="H47" i="26"/>
  <c r="H44" i="26"/>
  <c r="H43" i="26"/>
  <c r="H42" i="26"/>
  <c r="H41" i="26"/>
  <c r="D41" i="26" s="1"/>
  <c r="H40" i="26"/>
  <c r="D40" i="26" s="1"/>
  <c r="H39" i="26"/>
  <c r="H38" i="26"/>
  <c r="H37" i="26"/>
  <c r="H36" i="26" s="1"/>
  <c r="H33" i="26"/>
  <c r="H32" i="26"/>
  <c r="H31" i="26"/>
  <c r="H30" i="26"/>
  <c r="H29" i="26"/>
  <c r="H28" i="26"/>
  <c r="H27" i="26"/>
  <c r="H23" i="26"/>
  <c r="D23" i="26" s="1"/>
  <c r="H22" i="26"/>
  <c r="H21" i="26"/>
  <c r="H20" i="26"/>
  <c r="H19" i="26"/>
  <c r="H16" i="26"/>
  <c r="H15" i="26"/>
  <c r="H14" i="26"/>
  <c r="H13" i="26"/>
  <c r="F48" i="26"/>
  <c r="D48" i="26" s="1"/>
  <c r="F49" i="26"/>
  <c r="D49" i="26" s="1"/>
  <c r="F50" i="26"/>
  <c r="F47" i="26"/>
  <c r="D47" i="26" s="1"/>
  <c r="F38" i="26"/>
  <c r="D38" i="26" s="1"/>
  <c r="F39" i="26"/>
  <c r="D39" i="26" s="1"/>
  <c r="F40" i="26"/>
  <c r="F41" i="26"/>
  <c r="F42" i="26"/>
  <c r="D42" i="26" s="1"/>
  <c r="F43" i="26"/>
  <c r="D43" i="26" s="1"/>
  <c r="F44" i="26"/>
  <c r="D44" i="26" s="1"/>
  <c r="F37" i="26"/>
  <c r="D37" i="26" s="1"/>
  <c r="F28" i="26"/>
  <c r="D28" i="26" s="1"/>
  <c r="F29" i="26"/>
  <c r="D29" i="26" s="1"/>
  <c r="F30" i="26"/>
  <c r="F31" i="26"/>
  <c r="F32" i="26"/>
  <c r="D32" i="26" s="1"/>
  <c r="F33" i="26"/>
  <c r="D33" i="26" s="1"/>
  <c r="F27" i="26"/>
  <c r="D27" i="26" s="1"/>
  <c r="F20" i="26"/>
  <c r="D20" i="26" s="1"/>
  <c r="F21" i="26"/>
  <c r="D21" i="26" s="1"/>
  <c r="F22" i="26"/>
  <c r="D22" i="26" s="1"/>
  <c r="F23" i="26"/>
  <c r="F19" i="26"/>
  <c r="F15" i="26"/>
  <c r="D15" i="26" s="1"/>
  <c r="F16" i="26"/>
  <c r="D16" i="26" s="1"/>
  <c r="F14" i="26"/>
  <c r="D14" i="26" s="1"/>
  <c r="F13" i="26"/>
  <c r="D13" i="26" s="1"/>
  <c r="F9" i="26"/>
  <c r="D9" i="26" s="1"/>
  <c r="B48" i="26"/>
  <c r="B49" i="26"/>
  <c r="B50" i="26"/>
  <c r="B47" i="26"/>
  <c r="B38" i="26"/>
  <c r="B39" i="26"/>
  <c r="B40" i="26"/>
  <c r="B41" i="26"/>
  <c r="B42" i="26"/>
  <c r="B43" i="26"/>
  <c r="B44" i="26"/>
  <c r="B37" i="26"/>
  <c r="B28" i="26"/>
  <c r="B29" i="26"/>
  <c r="B30" i="26"/>
  <c r="B31" i="26"/>
  <c r="B32" i="26"/>
  <c r="B33" i="26"/>
  <c r="B27" i="26"/>
  <c r="B20" i="26"/>
  <c r="B21" i="26"/>
  <c r="B22" i="26"/>
  <c r="B23" i="26"/>
  <c r="B19" i="26"/>
  <c r="B14" i="26"/>
  <c r="B15" i="26"/>
  <c r="B16" i="26"/>
  <c r="B13" i="26"/>
  <c r="B9" i="26"/>
  <c r="R38" i="25"/>
  <c r="R26" i="25"/>
  <c r="R27" i="25"/>
  <c r="R28" i="25"/>
  <c r="R29" i="25"/>
  <c r="R30" i="25"/>
  <c r="R31" i="25"/>
  <c r="R25" i="25"/>
  <c r="P38" i="25"/>
  <c r="P37" i="25"/>
  <c r="P36" i="25"/>
  <c r="P35" i="25"/>
  <c r="P34" i="25"/>
  <c r="N38" i="25"/>
  <c r="M38" i="25"/>
  <c r="N37" i="25"/>
  <c r="M37" i="25"/>
  <c r="N36" i="25"/>
  <c r="M36" i="25"/>
  <c r="N35" i="25"/>
  <c r="M35" i="25"/>
  <c r="N34" i="25"/>
  <c r="M34" i="25"/>
  <c r="K38" i="25"/>
  <c r="K37" i="25"/>
  <c r="K36" i="25"/>
  <c r="K35" i="25"/>
  <c r="K34" i="25"/>
  <c r="J38" i="25"/>
  <c r="J37" i="25"/>
  <c r="J36" i="25"/>
  <c r="J35" i="25"/>
  <c r="J34" i="25"/>
  <c r="H38" i="25"/>
  <c r="H37" i="25"/>
  <c r="H36" i="25"/>
  <c r="H35" i="25"/>
  <c r="H34" i="25"/>
  <c r="P31" i="25"/>
  <c r="P30" i="25"/>
  <c r="P29" i="25"/>
  <c r="P28" i="25"/>
  <c r="P27" i="25"/>
  <c r="P26" i="25"/>
  <c r="P25" i="25"/>
  <c r="N31" i="25"/>
  <c r="M31" i="25"/>
  <c r="N30" i="25"/>
  <c r="M30" i="25"/>
  <c r="N29" i="25"/>
  <c r="M29" i="25"/>
  <c r="N28" i="25"/>
  <c r="M28" i="25"/>
  <c r="N27" i="25"/>
  <c r="M27" i="25"/>
  <c r="N26" i="25"/>
  <c r="M26" i="25"/>
  <c r="N25" i="25"/>
  <c r="M25" i="25"/>
  <c r="K31" i="25"/>
  <c r="J31" i="25"/>
  <c r="K30" i="25"/>
  <c r="J30" i="25"/>
  <c r="K29" i="25"/>
  <c r="J29" i="25"/>
  <c r="K28" i="25"/>
  <c r="J28" i="25"/>
  <c r="K27" i="25"/>
  <c r="J27" i="25"/>
  <c r="K26" i="25"/>
  <c r="J26" i="25"/>
  <c r="K25" i="25"/>
  <c r="J25" i="25"/>
  <c r="H31" i="25"/>
  <c r="G31" i="25"/>
  <c r="H30" i="25"/>
  <c r="G30" i="25"/>
  <c r="H29" i="25"/>
  <c r="G29" i="25"/>
  <c r="H28" i="25"/>
  <c r="G28" i="25"/>
  <c r="H27" i="25"/>
  <c r="G27" i="25"/>
  <c r="H26" i="25"/>
  <c r="G26" i="25"/>
  <c r="H25" i="25"/>
  <c r="G25" i="25"/>
  <c r="E31" i="25"/>
  <c r="E30" i="25"/>
  <c r="E29" i="25"/>
  <c r="E28" i="25"/>
  <c r="E27" i="25"/>
  <c r="E26" i="25"/>
  <c r="E25" i="25"/>
  <c r="D31" i="25"/>
  <c r="D30" i="25"/>
  <c r="D29" i="25"/>
  <c r="D28" i="25"/>
  <c r="D27" i="25"/>
  <c r="D26" i="25"/>
  <c r="D25" i="25"/>
  <c r="B26" i="25"/>
  <c r="B27" i="25"/>
  <c r="B28" i="25"/>
  <c r="B29" i="25"/>
  <c r="B30" i="25"/>
  <c r="B31" i="25"/>
  <c r="B25" i="25"/>
  <c r="R19" i="25"/>
  <c r="R20" i="25"/>
  <c r="R21" i="25"/>
  <c r="R22" i="25"/>
  <c r="R18" i="25"/>
  <c r="P22" i="25"/>
  <c r="P21" i="25"/>
  <c r="P20" i="25"/>
  <c r="P19" i="25"/>
  <c r="P18" i="25"/>
  <c r="N22" i="25"/>
  <c r="M22" i="25"/>
  <c r="N21" i="25"/>
  <c r="M21" i="25"/>
  <c r="N20" i="25"/>
  <c r="M20" i="25"/>
  <c r="N19" i="25"/>
  <c r="M19" i="25"/>
  <c r="N18" i="25"/>
  <c r="M18" i="25"/>
  <c r="K22" i="25"/>
  <c r="J22" i="25"/>
  <c r="K21" i="25"/>
  <c r="J21" i="25"/>
  <c r="K20" i="25"/>
  <c r="J20" i="25"/>
  <c r="K19" i="25"/>
  <c r="J19" i="25"/>
  <c r="K18" i="25"/>
  <c r="J18" i="25"/>
  <c r="H22" i="25"/>
  <c r="G22" i="25"/>
  <c r="H21" i="25"/>
  <c r="G21" i="25"/>
  <c r="H20" i="25"/>
  <c r="G20" i="25"/>
  <c r="H19" i="25"/>
  <c r="G19" i="25"/>
  <c r="H18" i="25"/>
  <c r="G18" i="25"/>
  <c r="E22" i="25"/>
  <c r="E21" i="25"/>
  <c r="E20" i="25"/>
  <c r="E19" i="25"/>
  <c r="E18" i="25"/>
  <c r="D22" i="25"/>
  <c r="D21" i="25"/>
  <c r="D20" i="25"/>
  <c r="D19" i="25"/>
  <c r="D18" i="25"/>
  <c r="B19" i="25"/>
  <c r="B20" i="25"/>
  <c r="B21" i="25"/>
  <c r="B22" i="25"/>
  <c r="B18" i="25"/>
  <c r="R13" i="25"/>
  <c r="R14" i="25"/>
  <c r="R15" i="25"/>
  <c r="R12" i="25"/>
  <c r="R11" i="25"/>
  <c r="P15" i="25"/>
  <c r="P14" i="25"/>
  <c r="P13" i="25"/>
  <c r="P12" i="25"/>
  <c r="P11" i="25"/>
  <c r="N15" i="25"/>
  <c r="M15" i="25"/>
  <c r="N14" i="25"/>
  <c r="M14" i="25"/>
  <c r="N13" i="25"/>
  <c r="M13" i="25"/>
  <c r="N12" i="25"/>
  <c r="M12" i="25"/>
  <c r="N11" i="25"/>
  <c r="M11" i="25"/>
  <c r="K15" i="25"/>
  <c r="J15" i="25"/>
  <c r="K14" i="25"/>
  <c r="J14" i="25"/>
  <c r="K13" i="25"/>
  <c r="J13" i="25"/>
  <c r="K12" i="25"/>
  <c r="J12" i="25"/>
  <c r="K11" i="25"/>
  <c r="J11" i="25"/>
  <c r="H15" i="25"/>
  <c r="G15" i="25"/>
  <c r="H14" i="25"/>
  <c r="G14" i="25"/>
  <c r="H13" i="25"/>
  <c r="G13" i="25"/>
  <c r="H12" i="25"/>
  <c r="G12" i="25"/>
  <c r="H11" i="25"/>
  <c r="G11" i="25"/>
  <c r="E15" i="25"/>
  <c r="E14" i="25"/>
  <c r="E13" i="25"/>
  <c r="E12" i="25"/>
  <c r="E11" i="25"/>
  <c r="D15" i="25"/>
  <c r="D14" i="25"/>
  <c r="D13" i="25"/>
  <c r="D12" i="25"/>
  <c r="D11" i="25"/>
  <c r="B15" i="25"/>
  <c r="B14" i="25"/>
  <c r="B13" i="25"/>
  <c r="B12" i="25"/>
  <c r="B11" i="25"/>
  <c r="R8" i="25"/>
  <c r="P8" i="25"/>
  <c r="N8" i="25"/>
  <c r="M8" i="25"/>
  <c r="K8" i="25"/>
  <c r="J8" i="25"/>
  <c r="H8" i="25"/>
  <c r="G8" i="25"/>
  <c r="E8" i="25"/>
  <c r="D8" i="25"/>
  <c r="B8" i="25"/>
  <c r="B91" i="16"/>
  <c r="C91" i="16"/>
  <c r="D91" i="16"/>
  <c r="E91" i="16"/>
  <c r="F91" i="16"/>
  <c r="G91" i="16"/>
  <c r="H91" i="16"/>
  <c r="B92" i="16"/>
  <c r="C92" i="16"/>
  <c r="D92" i="16"/>
  <c r="E92" i="16"/>
  <c r="F92" i="16"/>
  <c r="G92" i="16"/>
  <c r="H92" i="16"/>
  <c r="B93" i="16"/>
  <c r="C93" i="16"/>
  <c r="D93" i="16"/>
  <c r="E93" i="16"/>
  <c r="F93" i="16"/>
  <c r="G93" i="16"/>
  <c r="H93" i="16"/>
  <c r="B94" i="16"/>
  <c r="C94" i="16"/>
  <c r="D94" i="16"/>
  <c r="E94" i="16"/>
  <c r="F94" i="16"/>
  <c r="G94" i="16"/>
  <c r="H94" i="16"/>
  <c r="B95" i="16"/>
  <c r="C95" i="16"/>
  <c r="D95" i="16"/>
  <c r="E95" i="16"/>
  <c r="F95" i="16"/>
  <c r="G95" i="16"/>
  <c r="H95" i="16"/>
  <c r="B96" i="16"/>
  <c r="C96" i="16"/>
  <c r="D96" i="16"/>
  <c r="E96" i="16"/>
  <c r="F96" i="16"/>
  <c r="G96" i="16"/>
  <c r="H96" i="16"/>
  <c r="B97" i="16"/>
  <c r="C97" i="16"/>
  <c r="D97" i="16"/>
  <c r="E97" i="16"/>
  <c r="F97" i="16"/>
  <c r="G97" i="16"/>
  <c r="H97" i="16"/>
  <c r="B98" i="16"/>
  <c r="C98" i="16"/>
  <c r="D98" i="16"/>
  <c r="E98" i="16"/>
  <c r="F98" i="16"/>
  <c r="G98" i="16"/>
  <c r="H98" i="16"/>
  <c r="B99" i="16"/>
  <c r="C99" i="16"/>
  <c r="D99" i="16"/>
  <c r="E99" i="16"/>
  <c r="F99" i="16"/>
  <c r="G99" i="16"/>
  <c r="H99" i="16"/>
  <c r="B65" i="16"/>
  <c r="C65" i="16"/>
  <c r="D65" i="16"/>
  <c r="E65" i="16"/>
  <c r="F65" i="16"/>
  <c r="G65" i="16"/>
  <c r="H65" i="16"/>
  <c r="B66" i="16"/>
  <c r="C66" i="16"/>
  <c r="D66" i="16"/>
  <c r="E66" i="16"/>
  <c r="F66" i="16"/>
  <c r="G66" i="16"/>
  <c r="H66" i="16"/>
  <c r="B67" i="16"/>
  <c r="C67" i="16"/>
  <c r="D67" i="16"/>
  <c r="E67" i="16"/>
  <c r="F67" i="16"/>
  <c r="G67" i="16"/>
  <c r="H67" i="16"/>
  <c r="B68" i="16"/>
  <c r="C68" i="16"/>
  <c r="D68" i="16"/>
  <c r="E68" i="16"/>
  <c r="F68" i="16"/>
  <c r="G68" i="16"/>
  <c r="H68" i="16"/>
  <c r="B69" i="16"/>
  <c r="C69" i="16"/>
  <c r="D69" i="16"/>
  <c r="E69" i="16"/>
  <c r="F69" i="16"/>
  <c r="G69" i="16"/>
  <c r="H69" i="16"/>
  <c r="B70" i="16"/>
  <c r="C70" i="16"/>
  <c r="D70" i="16"/>
  <c r="E70" i="16"/>
  <c r="F70" i="16"/>
  <c r="G70" i="16"/>
  <c r="H70" i="16"/>
  <c r="B71" i="16"/>
  <c r="C71" i="16"/>
  <c r="D71" i="16"/>
  <c r="E71" i="16"/>
  <c r="F71" i="16"/>
  <c r="G71" i="16"/>
  <c r="H71" i="16"/>
  <c r="B72" i="16"/>
  <c r="C72" i="16"/>
  <c r="D72" i="16"/>
  <c r="E72" i="16"/>
  <c r="F72" i="16"/>
  <c r="G72" i="16"/>
  <c r="H72" i="16"/>
  <c r="B73" i="16"/>
  <c r="C73" i="16"/>
  <c r="D73" i="16"/>
  <c r="E73" i="16"/>
  <c r="F73" i="16"/>
  <c r="G73" i="16"/>
  <c r="H73" i="16"/>
  <c r="B74" i="16"/>
  <c r="C74" i="16"/>
  <c r="D74" i="16"/>
  <c r="E74" i="16"/>
  <c r="F74" i="16"/>
  <c r="G74" i="16"/>
  <c r="H74" i="16"/>
  <c r="B75" i="16"/>
  <c r="C75" i="16"/>
  <c r="D75" i="16"/>
  <c r="E75" i="16"/>
  <c r="F75" i="16"/>
  <c r="G75" i="16"/>
  <c r="H75" i="16"/>
  <c r="B76" i="16"/>
  <c r="C76" i="16"/>
  <c r="D76" i="16"/>
  <c r="E76" i="16"/>
  <c r="F76" i="16"/>
  <c r="G76" i="16"/>
  <c r="H76" i="16"/>
  <c r="B77" i="16"/>
  <c r="C77" i="16"/>
  <c r="D77" i="16"/>
  <c r="E77" i="16"/>
  <c r="F77" i="16"/>
  <c r="G77" i="16"/>
  <c r="H77" i="16"/>
  <c r="B78" i="16"/>
  <c r="C78" i="16"/>
  <c r="D78" i="16"/>
  <c r="E78" i="16"/>
  <c r="F78" i="16"/>
  <c r="G78" i="16"/>
  <c r="H78" i="16"/>
  <c r="B79" i="16"/>
  <c r="C79" i="16"/>
  <c r="D79" i="16"/>
  <c r="E79" i="16"/>
  <c r="F79" i="16"/>
  <c r="G79" i="16"/>
  <c r="H79" i="16"/>
  <c r="B80" i="16"/>
  <c r="C80" i="16"/>
  <c r="D80" i="16"/>
  <c r="E80" i="16"/>
  <c r="F80" i="16"/>
  <c r="G80" i="16"/>
  <c r="H80" i="16"/>
  <c r="B81" i="16"/>
  <c r="C81" i="16"/>
  <c r="D81" i="16"/>
  <c r="E81" i="16"/>
  <c r="F81" i="16"/>
  <c r="G81" i="16"/>
  <c r="H81" i="16"/>
  <c r="B82" i="16"/>
  <c r="C82" i="16"/>
  <c r="D82" i="16"/>
  <c r="E82" i="16"/>
  <c r="F82" i="16"/>
  <c r="G82" i="16"/>
  <c r="H82" i="16"/>
  <c r="B83" i="16"/>
  <c r="C83" i="16"/>
  <c r="D83" i="16"/>
  <c r="E83" i="16"/>
  <c r="F83" i="16"/>
  <c r="G83" i="16"/>
  <c r="H83" i="16"/>
  <c r="B84" i="16"/>
  <c r="C84" i="16"/>
  <c r="D84" i="16"/>
  <c r="E84" i="16"/>
  <c r="F84" i="16"/>
  <c r="G84" i="16"/>
  <c r="H84" i="16"/>
  <c r="B85" i="16"/>
  <c r="C85" i="16"/>
  <c r="D85" i="16"/>
  <c r="E85" i="16"/>
  <c r="F85" i="16"/>
  <c r="G85" i="16"/>
  <c r="H85" i="16"/>
  <c r="B86" i="16"/>
  <c r="C86" i="16"/>
  <c r="D86" i="16"/>
  <c r="E86" i="16"/>
  <c r="F86" i="16"/>
  <c r="G86" i="16"/>
  <c r="H86" i="16"/>
  <c r="B87" i="16"/>
  <c r="C87" i="16"/>
  <c r="D87" i="16"/>
  <c r="E87" i="16"/>
  <c r="F87" i="16"/>
  <c r="G87" i="16"/>
  <c r="H87" i="16"/>
  <c r="H49" i="16"/>
  <c r="G49" i="16"/>
  <c r="F49" i="16"/>
  <c r="E49" i="16"/>
  <c r="D49" i="16"/>
  <c r="C49" i="16"/>
  <c r="B49" i="16"/>
  <c r="H48" i="16"/>
  <c r="G48" i="16"/>
  <c r="F48" i="16"/>
  <c r="E48" i="16"/>
  <c r="D48" i="16"/>
  <c r="C48" i="16"/>
  <c r="B48" i="16"/>
  <c r="H47" i="16"/>
  <c r="G47" i="16"/>
  <c r="F47" i="16"/>
  <c r="E47" i="16"/>
  <c r="D47" i="16"/>
  <c r="C47" i="16"/>
  <c r="B47" i="16"/>
  <c r="B37" i="16"/>
  <c r="C37" i="16"/>
  <c r="D37" i="16"/>
  <c r="E37" i="16"/>
  <c r="F37" i="16"/>
  <c r="G37" i="16"/>
  <c r="H37" i="16"/>
  <c r="B38" i="16"/>
  <c r="C38" i="16"/>
  <c r="D38" i="16"/>
  <c r="E38" i="16"/>
  <c r="F38" i="16"/>
  <c r="G38" i="16"/>
  <c r="H38" i="16"/>
  <c r="B39" i="16"/>
  <c r="C39" i="16"/>
  <c r="D39" i="16"/>
  <c r="E39" i="16"/>
  <c r="F39" i="16"/>
  <c r="G39" i="16"/>
  <c r="H39" i="16"/>
  <c r="B40" i="16"/>
  <c r="C40" i="16"/>
  <c r="D40" i="16"/>
  <c r="E40" i="16"/>
  <c r="F40" i="16"/>
  <c r="G40" i="16"/>
  <c r="H40" i="16"/>
  <c r="B41" i="16"/>
  <c r="C41" i="16"/>
  <c r="D41" i="16"/>
  <c r="E41" i="16"/>
  <c r="F41" i="16"/>
  <c r="G41" i="16"/>
  <c r="H41" i="16"/>
  <c r="B42" i="16"/>
  <c r="C42" i="16"/>
  <c r="D42" i="16"/>
  <c r="E42" i="16"/>
  <c r="F42" i="16"/>
  <c r="G42" i="16"/>
  <c r="H42" i="16"/>
  <c r="B43" i="16"/>
  <c r="C43" i="16"/>
  <c r="D43" i="16"/>
  <c r="E43" i="16"/>
  <c r="F43" i="16"/>
  <c r="G43" i="16"/>
  <c r="H43" i="16"/>
  <c r="B27" i="16"/>
  <c r="C27" i="16"/>
  <c r="D27" i="16"/>
  <c r="E27" i="16"/>
  <c r="F27" i="16"/>
  <c r="G27" i="16"/>
  <c r="H27" i="16"/>
  <c r="B28" i="16"/>
  <c r="C28" i="16"/>
  <c r="D28" i="16"/>
  <c r="E28" i="16"/>
  <c r="F28" i="16"/>
  <c r="G28" i="16"/>
  <c r="H28" i="16"/>
  <c r="B29" i="16"/>
  <c r="C29" i="16"/>
  <c r="D29" i="16"/>
  <c r="E29" i="16"/>
  <c r="F29" i="16"/>
  <c r="G29" i="16"/>
  <c r="H29" i="16"/>
  <c r="B30" i="16"/>
  <c r="C30" i="16"/>
  <c r="D30" i="16"/>
  <c r="E30" i="16"/>
  <c r="F30" i="16"/>
  <c r="G30" i="16"/>
  <c r="H30" i="16"/>
  <c r="B31" i="16"/>
  <c r="C31" i="16"/>
  <c r="D31" i="16"/>
  <c r="E31" i="16"/>
  <c r="F31" i="16"/>
  <c r="G31" i="16"/>
  <c r="H31" i="16"/>
  <c r="B32" i="16"/>
  <c r="C32" i="16"/>
  <c r="D32" i="16"/>
  <c r="E32" i="16"/>
  <c r="F32" i="16"/>
  <c r="G32" i="16"/>
  <c r="H32" i="16"/>
  <c r="H22" i="16"/>
  <c r="G22" i="16"/>
  <c r="F22" i="16"/>
  <c r="E22" i="16"/>
  <c r="D22" i="16"/>
  <c r="C22" i="16"/>
  <c r="B22" i="16"/>
  <c r="H21" i="16"/>
  <c r="G21" i="16"/>
  <c r="F21" i="16"/>
  <c r="E21" i="16"/>
  <c r="D21" i="16"/>
  <c r="C21" i="16"/>
  <c r="B21" i="16"/>
  <c r="H20" i="16"/>
  <c r="G20" i="16"/>
  <c r="F20" i="16"/>
  <c r="E20" i="16"/>
  <c r="D20" i="16"/>
  <c r="C20" i="16"/>
  <c r="B20" i="16"/>
  <c r="H15" i="16"/>
  <c r="G15" i="16"/>
  <c r="F15" i="16"/>
  <c r="E15" i="16"/>
  <c r="D15" i="16"/>
  <c r="C15" i="16"/>
  <c r="B15" i="16"/>
  <c r="H14" i="16"/>
  <c r="G14" i="16"/>
  <c r="F14" i="16"/>
  <c r="E14" i="16"/>
  <c r="D14" i="16"/>
  <c r="C14" i="16"/>
  <c r="B14" i="16"/>
  <c r="H13" i="16"/>
  <c r="G13" i="16"/>
  <c r="F13" i="16"/>
  <c r="E13" i="16"/>
  <c r="D13" i="16"/>
  <c r="C13" i="16"/>
  <c r="B13" i="16"/>
  <c r="E8" i="16"/>
  <c r="E61" i="16" s="1"/>
  <c r="H90" i="16"/>
  <c r="G90" i="16"/>
  <c r="F90" i="16"/>
  <c r="E90" i="16"/>
  <c r="D90" i="16"/>
  <c r="C90" i="16"/>
  <c r="B90" i="16"/>
  <c r="H64" i="16"/>
  <c r="G64" i="16"/>
  <c r="F64" i="16"/>
  <c r="E64" i="16"/>
  <c r="D64" i="16"/>
  <c r="C64" i="16"/>
  <c r="B64" i="16"/>
  <c r="H46" i="16"/>
  <c r="G46" i="16"/>
  <c r="F46" i="16"/>
  <c r="E46" i="16"/>
  <c r="D46" i="16"/>
  <c r="C46" i="16"/>
  <c r="B46" i="16"/>
  <c r="H36" i="16"/>
  <c r="G36" i="16"/>
  <c r="F36" i="16"/>
  <c r="E36" i="16"/>
  <c r="D36" i="16"/>
  <c r="C36" i="16"/>
  <c r="B36" i="16"/>
  <c r="H26" i="16"/>
  <c r="G26" i="16"/>
  <c r="F26" i="16"/>
  <c r="E26" i="16"/>
  <c r="D26" i="16"/>
  <c r="C26" i="16"/>
  <c r="B26" i="16"/>
  <c r="H19" i="16"/>
  <c r="G19" i="16"/>
  <c r="F19" i="16"/>
  <c r="E19" i="16"/>
  <c r="D19" i="16"/>
  <c r="C19" i="16"/>
  <c r="B19" i="16"/>
  <c r="H12" i="16"/>
  <c r="G12" i="16"/>
  <c r="F12" i="16"/>
  <c r="E12" i="16"/>
  <c r="D12" i="16"/>
  <c r="C12" i="16"/>
  <c r="B12" i="16"/>
  <c r="H11" i="16"/>
  <c r="G11" i="16"/>
  <c r="F11" i="16"/>
  <c r="E11" i="16"/>
  <c r="D11" i="16"/>
  <c r="C11" i="16"/>
  <c r="B11" i="16"/>
  <c r="H8" i="16"/>
  <c r="G8" i="16"/>
  <c r="G61" i="16" s="1"/>
  <c r="F8" i="16"/>
  <c r="D8" i="16"/>
  <c r="D61" i="16" s="1"/>
  <c r="C8" i="16"/>
  <c r="C61" i="16" s="1"/>
  <c r="B8" i="16"/>
  <c r="B61" i="16" s="1"/>
  <c r="H61" i="16"/>
  <c r="F61" i="16"/>
  <c r="H62" i="15"/>
  <c r="G62" i="15"/>
  <c r="D62" i="15"/>
  <c r="C62" i="15"/>
  <c r="C92" i="15"/>
  <c r="C93" i="15"/>
  <c r="C94" i="15"/>
  <c r="C95" i="15"/>
  <c r="C96" i="15"/>
  <c r="C97" i="15"/>
  <c r="C98" i="15"/>
  <c r="C99" i="15"/>
  <c r="C100" i="15"/>
  <c r="C101" i="15"/>
  <c r="C102" i="15"/>
  <c r="C91" i="15"/>
  <c r="C66" i="15"/>
  <c r="C67" i="15"/>
  <c r="C68" i="15"/>
  <c r="C69" i="15"/>
  <c r="C70" i="15"/>
  <c r="C71" i="15"/>
  <c r="C72" i="15"/>
  <c r="C73" i="15"/>
  <c r="C74" i="15"/>
  <c r="C75" i="15"/>
  <c r="C76" i="15"/>
  <c r="C77" i="15"/>
  <c r="C78" i="15"/>
  <c r="C79" i="15"/>
  <c r="C80" i="15"/>
  <c r="C81" i="15"/>
  <c r="C82" i="15"/>
  <c r="C83" i="15"/>
  <c r="C84" i="15"/>
  <c r="C85" i="15"/>
  <c r="C86" i="15"/>
  <c r="C87" i="15"/>
  <c r="C88" i="15"/>
  <c r="C65" i="15"/>
  <c r="C49" i="15"/>
  <c r="C48" i="15"/>
  <c r="C47" i="15"/>
  <c r="C46" i="15"/>
  <c r="C43" i="15"/>
  <c r="C42" i="15"/>
  <c r="C41" i="15"/>
  <c r="C40" i="15"/>
  <c r="C39" i="15"/>
  <c r="C38" i="15"/>
  <c r="C37" i="15"/>
  <c r="C33" i="15"/>
  <c r="C32" i="15"/>
  <c r="C31" i="15"/>
  <c r="C30" i="15"/>
  <c r="C29" i="15"/>
  <c r="C28" i="15"/>
  <c r="C27" i="15"/>
  <c r="C23" i="15"/>
  <c r="C22" i="15"/>
  <c r="C21" i="15"/>
  <c r="C20" i="15"/>
  <c r="C19" i="15"/>
  <c r="C16" i="15"/>
  <c r="C15" i="15"/>
  <c r="C14" i="15"/>
  <c r="C13" i="15"/>
  <c r="C12" i="15"/>
  <c r="C9" i="15"/>
  <c r="H102" i="15"/>
  <c r="G102" i="15"/>
  <c r="F102" i="15"/>
  <c r="E102" i="15"/>
  <c r="D102" i="15"/>
  <c r="B102" i="15"/>
  <c r="H101" i="15"/>
  <c r="G101" i="15"/>
  <c r="F101" i="15"/>
  <c r="E101" i="15"/>
  <c r="D101" i="15"/>
  <c r="B101" i="15"/>
  <c r="H100" i="15"/>
  <c r="G100" i="15"/>
  <c r="F100" i="15"/>
  <c r="E100" i="15"/>
  <c r="D100" i="15"/>
  <c r="B100" i="15"/>
  <c r="G99" i="15"/>
  <c r="F99" i="15"/>
  <c r="E99" i="15"/>
  <c r="D99" i="15"/>
  <c r="B99" i="15"/>
  <c r="H98" i="15"/>
  <c r="G98" i="15"/>
  <c r="F98" i="15"/>
  <c r="E98" i="15"/>
  <c r="D98" i="15"/>
  <c r="B98" i="15"/>
  <c r="H97" i="15"/>
  <c r="G97" i="15"/>
  <c r="F97" i="15"/>
  <c r="E97" i="15"/>
  <c r="D97" i="15"/>
  <c r="B97" i="15"/>
  <c r="H96" i="15"/>
  <c r="G96" i="15"/>
  <c r="F96" i="15"/>
  <c r="E96" i="15"/>
  <c r="D96" i="15"/>
  <c r="B96" i="15"/>
  <c r="H95" i="15"/>
  <c r="G95" i="15"/>
  <c r="F95" i="15"/>
  <c r="E95" i="15"/>
  <c r="D95" i="15"/>
  <c r="B95" i="15"/>
  <c r="H94" i="15"/>
  <c r="G94" i="15"/>
  <c r="F94" i="15"/>
  <c r="E94" i="15"/>
  <c r="D94" i="15"/>
  <c r="B94" i="15"/>
  <c r="H93" i="15"/>
  <c r="G93" i="15"/>
  <c r="F93" i="15"/>
  <c r="E93" i="15"/>
  <c r="D93" i="15"/>
  <c r="B93" i="15"/>
  <c r="H92" i="15"/>
  <c r="G92" i="15"/>
  <c r="F92" i="15"/>
  <c r="E92" i="15"/>
  <c r="D92" i="15"/>
  <c r="B92" i="15"/>
  <c r="H91" i="15"/>
  <c r="G91" i="15"/>
  <c r="F91" i="15"/>
  <c r="E91" i="15"/>
  <c r="D91" i="15"/>
  <c r="B91" i="15"/>
  <c r="H88" i="15"/>
  <c r="G88" i="15"/>
  <c r="F88" i="15"/>
  <c r="E88" i="15"/>
  <c r="D88" i="15"/>
  <c r="B88" i="15"/>
  <c r="H87" i="15"/>
  <c r="G87" i="15"/>
  <c r="F87" i="15"/>
  <c r="E87" i="15"/>
  <c r="D87" i="15"/>
  <c r="B87" i="15"/>
  <c r="H86" i="15"/>
  <c r="G86" i="15"/>
  <c r="F86" i="15"/>
  <c r="E86" i="15"/>
  <c r="D86" i="15"/>
  <c r="B86" i="15"/>
  <c r="H85" i="15"/>
  <c r="G85" i="15"/>
  <c r="F85" i="15"/>
  <c r="E85" i="15"/>
  <c r="D85" i="15"/>
  <c r="B85" i="15"/>
  <c r="H84" i="15"/>
  <c r="G84" i="15"/>
  <c r="F84" i="15"/>
  <c r="E84" i="15"/>
  <c r="D84" i="15"/>
  <c r="B84" i="15"/>
  <c r="H83" i="15"/>
  <c r="G83" i="15"/>
  <c r="F83" i="15"/>
  <c r="E83" i="15"/>
  <c r="D83" i="15"/>
  <c r="B83" i="15"/>
  <c r="H82" i="15"/>
  <c r="G82" i="15"/>
  <c r="F82" i="15"/>
  <c r="E82" i="15"/>
  <c r="D82" i="15"/>
  <c r="B82" i="15"/>
  <c r="H81" i="15"/>
  <c r="G81" i="15"/>
  <c r="F81" i="15"/>
  <c r="E81" i="15"/>
  <c r="D81" i="15"/>
  <c r="B81" i="15"/>
  <c r="H80" i="15"/>
  <c r="G80" i="15"/>
  <c r="F80" i="15"/>
  <c r="E80" i="15"/>
  <c r="D80" i="15"/>
  <c r="B80" i="15"/>
  <c r="H79" i="15"/>
  <c r="G79" i="15"/>
  <c r="F79" i="15"/>
  <c r="E79" i="15"/>
  <c r="D79" i="15"/>
  <c r="B79" i="15"/>
  <c r="H78" i="15"/>
  <c r="G78" i="15"/>
  <c r="F78" i="15"/>
  <c r="E78" i="15"/>
  <c r="D78" i="15"/>
  <c r="B78" i="15"/>
  <c r="H77" i="15"/>
  <c r="G77" i="15"/>
  <c r="F77" i="15"/>
  <c r="E77" i="15"/>
  <c r="D77" i="15"/>
  <c r="B77" i="15"/>
  <c r="H76" i="15"/>
  <c r="G76" i="15"/>
  <c r="F76" i="15"/>
  <c r="E76" i="15"/>
  <c r="D76" i="15"/>
  <c r="B76" i="15"/>
  <c r="H75" i="15"/>
  <c r="G75" i="15"/>
  <c r="F75" i="15"/>
  <c r="E75" i="15"/>
  <c r="D75" i="15"/>
  <c r="B75" i="15"/>
  <c r="H74" i="15"/>
  <c r="G74" i="15"/>
  <c r="F74" i="15"/>
  <c r="E74" i="15"/>
  <c r="D74" i="15"/>
  <c r="B74" i="15"/>
  <c r="H73" i="15"/>
  <c r="G73" i="15"/>
  <c r="F73" i="15"/>
  <c r="E73" i="15"/>
  <c r="D73" i="15"/>
  <c r="B73" i="15"/>
  <c r="H72" i="15"/>
  <c r="G72" i="15"/>
  <c r="F72" i="15"/>
  <c r="E72" i="15"/>
  <c r="D72" i="15"/>
  <c r="B72" i="15"/>
  <c r="H71" i="15"/>
  <c r="G71" i="15"/>
  <c r="F71" i="15"/>
  <c r="E71" i="15"/>
  <c r="D71" i="15"/>
  <c r="B71" i="15"/>
  <c r="H70" i="15"/>
  <c r="G70" i="15"/>
  <c r="F70" i="15"/>
  <c r="E70" i="15"/>
  <c r="D70" i="15"/>
  <c r="B70" i="15"/>
  <c r="H69" i="15"/>
  <c r="G69" i="15"/>
  <c r="F69" i="15"/>
  <c r="E69" i="15"/>
  <c r="D69" i="15"/>
  <c r="B69" i="15"/>
  <c r="H68" i="15"/>
  <c r="G68" i="15"/>
  <c r="F68" i="15"/>
  <c r="E68" i="15"/>
  <c r="D68" i="15"/>
  <c r="B68" i="15"/>
  <c r="H67" i="15"/>
  <c r="G67" i="15"/>
  <c r="F67" i="15"/>
  <c r="E67" i="15"/>
  <c r="D67" i="15"/>
  <c r="B67" i="15"/>
  <c r="H66" i="15"/>
  <c r="G66" i="15"/>
  <c r="F66" i="15"/>
  <c r="E66" i="15"/>
  <c r="D66" i="15"/>
  <c r="B66" i="15"/>
  <c r="H65" i="15"/>
  <c r="G65" i="15"/>
  <c r="F65" i="15"/>
  <c r="E65" i="15"/>
  <c r="D65" i="15"/>
  <c r="B65" i="15"/>
  <c r="H49" i="15"/>
  <c r="G49" i="15"/>
  <c r="F49" i="15"/>
  <c r="E49" i="15"/>
  <c r="D49" i="15"/>
  <c r="B49" i="15"/>
  <c r="H48" i="15"/>
  <c r="G48" i="15"/>
  <c r="F48" i="15"/>
  <c r="E48" i="15"/>
  <c r="D48" i="15"/>
  <c r="B48" i="15"/>
  <c r="H47" i="15"/>
  <c r="G47" i="15"/>
  <c r="F47" i="15"/>
  <c r="E47" i="15"/>
  <c r="D47" i="15"/>
  <c r="B47" i="15"/>
  <c r="H46" i="15"/>
  <c r="G46" i="15"/>
  <c r="F46" i="15"/>
  <c r="E46" i="15"/>
  <c r="D46" i="15"/>
  <c r="B46" i="15"/>
  <c r="H43" i="15"/>
  <c r="G43" i="15"/>
  <c r="F43" i="15"/>
  <c r="E43" i="15"/>
  <c r="D43" i="15"/>
  <c r="B43" i="15"/>
  <c r="H42" i="15"/>
  <c r="G42" i="15"/>
  <c r="F42" i="15"/>
  <c r="E42" i="15"/>
  <c r="D42" i="15"/>
  <c r="B42" i="15"/>
  <c r="H41" i="15"/>
  <c r="G41" i="15"/>
  <c r="F41" i="15"/>
  <c r="E41" i="15"/>
  <c r="D41" i="15"/>
  <c r="B41" i="15"/>
  <c r="H40" i="15"/>
  <c r="G40" i="15"/>
  <c r="F40" i="15"/>
  <c r="E40" i="15"/>
  <c r="D40" i="15"/>
  <c r="B40" i="15"/>
  <c r="H39" i="15"/>
  <c r="G39" i="15"/>
  <c r="F39" i="15"/>
  <c r="E39" i="15"/>
  <c r="D39" i="15"/>
  <c r="B39" i="15"/>
  <c r="H38" i="15"/>
  <c r="G38" i="15"/>
  <c r="F38" i="15"/>
  <c r="E38" i="15"/>
  <c r="D38" i="15"/>
  <c r="B38" i="15"/>
  <c r="H37" i="15"/>
  <c r="G37" i="15"/>
  <c r="F37" i="15"/>
  <c r="E37" i="15"/>
  <c r="D37" i="15"/>
  <c r="B37" i="15"/>
  <c r="H33" i="15"/>
  <c r="G33" i="15"/>
  <c r="F33" i="15"/>
  <c r="E33" i="15"/>
  <c r="D33" i="15"/>
  <c r="B33" i="15"/>
  <c r="H32" i="15"/>
  <c r="G32" i="15"/>
  <c r="F32" i="15"/>
  <c r="E32" i="15"/>
  <c r="D32" i="15"/>
  <c r="B32" i="15"/>
  <c r="H31" i="15"/>
  <c r="G31" i="15"/>
  <c r="F31" i="15"/>
  <c r="E31" i="15"/>
  <c r="D31" i="15"/>
  <c r="B31" i="15"/>
  <c r="H30" i="15"/>
  <c r="G30" i="15"/>
  <c r="F30" i="15"/>
  <c r="E30" i="15"/>
  <c r="D30" i="15"/>
  <c r="B30" i="15"/>
  <c r="H29" i="15"/>
  <c r="G29" i="15"/>
  <c r="F29" i="15"/>
  <c r="E29" i="15"/>
  <c r="D29" i="15"/>
  <c r="B29" i="15"/>
  <c r="H28" i="15"/>
  <c r="G28" i="15"/>
  <c r="F28" i="15"/>
  <c r="E28" i="15"/>
  <c r="D28" i="15"/>
  <c r="B28" i="15"/>
  <c r="H27" i="15"/>
  <c r="F27" i="15"/>
  <c r="E27" i="15"/>
  <c r="D27" i="15"/>
  <c r="B27" i="15"/>
  <c r="H23" i="15"/>
  <c r="G23" i="15"/>
  <c r="F23" i="15"/>
  <c r="E23" i="15"/>
  <c r="D23" i="15"/>
  <c r="B23" i="15"/>
  <c r="H22" i="15"/>
  <c r="G22" i="15"/>
  <c r="F22" i="15"/>
  <c r="E22" i="15"/>
  <c r="D22" i="15"/>
  <c r="B22" i="15"/>
  <c r="H21" i="15"/>
  <c r="G21" i="15"/>
  <c r="F21" i="15"/>
  <c r="E21" i="15"/>
  <c r="D21" i="15"/>
  <c r="B21" i="15"/>
  <c r="H20" i="15"/>
  <c r="G20" i="15"/>
  <c r="F20" i="15"/>
  <c r="E20" i="15"/>
  <c r="D20" i="15"/>
  <c r="B20" i="15"/>
  <c r="H19" i="15"/>
  <c r="G19" i="15"/>
  <c r="F19" i="15"/>
  <c r="E19" i="15"/>
  <c r="D19" i="15"/>
  <c r="B19" i="15"/>
  <c r="H16" i="15"/>
  <c r="G16" i="15"/>
  <c r="F16" i="15"/>
  <c r="E16" i="15"/>
  <c r="D16" i="15"/>
  <c r="B16" i="15"/>
  <c r="H15" i="15"/>
  <c r="G15" i="15"/>
  <c r="F15" i="15"/>
  <c r="E15" i="15"/>
  <c r="D15" i="15"/>
  <c r="B15" i="15"/>
  <c r="H14" i="15"/>
  <c r="G14" i="15"/>
  <c r="F14" i="15"/>
  <c r="E14" i="15"/>
  <c r="D14" i="15"/>
  <c r="B14" i="15"/>
  <c r="H13" i="15"/>
  <c r="G13" i="15"/>
  <c r="F13" i="15"/>
  <c r="E13" i="15"/>
  <c r="D13" i="15"/>
  <c r="B13" i="15"/>
  <c r="H12" i="15"/>
  <c r="G12" i="15"/>
  <c r="F12" i="15"/>
  <c r="E12" i="15"/>
  <c r="D12" i="15"/>
  <c r="B12" i="15"/>
  <c r="H9" i="15"/>
  <c r="G9" i="15"/>
  <c r="F9" i="15"/>
  <c r="F62" i="15" s="1"/>
  <c r="E9" i="15"/>
  <c r="E62" i="15" s="1"/>
  <c r="D9" i="15"/>
  <c r="B9" i="15"/>
  <c r="B62" i="15" s="1"/>
  <c r="P108" i="24"/>
  <c r="N108" i="24"/>
  <c r="L108" i="24"/>
  <c r="J108" i="24"/>
  <c r="H108" i="24"/>
  <c r="F108" i="24"/>
  <c r="B108" i="24"/>
  <c r="P107" i="24"/>
  <c r="N107" i="24"/>
  <c r="L107" i="24"/>
  <c r="J107" i="24"/>
  <c r="H107" i="24"/>
  <c r="F107" i="24"/>
  <c r="B107" i="24"/>
  <c r="P106" i="24"/>
  <c r="N106" i="24"/>
  <c r="L106" i="24"/>
  <c r="J106" i="24"/>
  <c r="H106" i="24"/>
  <c r="F106" i="24"/>
  <c r="B106" i="24"/>
  <c r="P105" i="24"/>
  <c r="N105" i="24"/>
  <c r="L105" i="24"/>
  <c r="J105" i="24"/>
  <c r="H105" i="24"/>
  <c r="F105" i="24"/>
  <c r="B105" i="24"/>
  <c r="P104" i="24"/>
  <c r="N104" i="24"/>
  <c r="L104" i="24"/>
  <c r="J104" i="24"/>
  <c r="H104" i="24"/>
  <c r="F104" i="24"/>
  <c r="B104" i="24"/>
  <c r="P103" i="24"/>
  <c r="N103" i="24"/>
  <c r="L103" i="24"/>
  <c r="J103" i="24"/>
  <c r="H103" i="24"/>
  <c r="F103" i="24"/>
  <c r="B103" i="24"/>
  <c r="P102" i="24"/>
  <c r="N102" i="24"/>
  <c r="L102" i="24"/>
  <c r="J102" i="24"/>
  <c r="H102" i="24"/>
  <c r="F102" i="24"/>
  <c r="B102" i="24"/>
  <c r="P101" i="24"/>
  <c r="N101" i="24"/>
  <c r="L101" i="24"/>
  <c r="J101" i="24"/>
  <c r="H101" i="24"/>
  <c r="F101" i="24"/>
  <c r="B101" i="24"/>
  <c r="P100" i="24"/>
  <c r="N100" i="24"/>
  <c r="L100" i="24"/>
  <c r="J100" i="24"/>
  <c r="H100" i="24"/>
  <c r="F100" i="24"/>
  <c r="B100" i="24"/>
  <c r="P99" i="24"/>
  <c r="N99" i="24"/>
  <c r="L99" i="24"/>
  <c r="J99" i="24"/>
  <c r="H99" i="24"/>
  <c r="F99" i="24"/>
  <c r="B99" i="24"/>
  <c r="P98" i="24"/>
  <c r="N98" i="24"/>
  <c r="L98" i="24"/>
  <c r="J98" i="24"/>
  <c r="H98" i="24"/>
  <c r="F98" i="24"/>
  <c r="B98" i="24"/>
  <c r="P97" i="24"/>
  <c r="N97" i="24"/>
  <c r="L97" i="24"/>
  <c r="J97" i="24"/>
  <c r="H97" i="24"/>
  <c r="F97" i="24"/>
  <c r="B97" i="24"/>
  <c r="P96" i="24"/>
  <c r="N96" i="24"/>
  <c r="L96" i="24"/>
  <c r="J96" i="24"/>
  <c r="H96" i="24"/>
  <c r="F96" i="24"/>
  <c r="B96" i="24"/>
  <c r="P93" i="24"/>
  <c r="N93" i="24"/>
  <c r="L93" i="24"/>
  <c r="J93" i="24"/>
  <c r="H93" i="24"/>
  <c r="F93" i="24"/>
  <c r="B93" i="24"/>
  <c r="P92" i="24"/>
  <c r="N92" i="24"/>
  <c r="L92" i="24"/>
  <c r="J92" i="24"/>
  <c r="H92" i="24"/>
  <c r="F92" i="24"/>
  <c r="B92" i="24"/>
  <c r="P91" i="24"/>
  <c r="N91" i="24"/>
  <c r="L91" i="24"/>
  <c r="J91" i="24"/>
  <c r="H91" i="24"/>
  <c r="F91" i="24"/>
  <c r="B91" i="24"/>
  <c r="P90" i="24"/>
  <c r="N90" i="24"/>
  <c r="L90" i="24"/>
  <c r="J90" i="24"/>
  <c r="H90" i="24"/>
  <c r="F90" i="24"/>
  <c r="B90" i="24"/>
  <c r="P89" i="24"/>
  <c r="N89" i="24"/>
  <c r="L89" i="24"/>
  <c r="J89" i="24"/>
  <c r="H89" i="24"/>
  <c r="F89" i="24"/>
  <c r="B89" i="24"/>
  <c r="P88" i="24"/>
  <c r="N88" i="24"/>
  <c r="L88" i="24"/>
  <c r="J88" i="24"/>
  <c r="H88" i="24"/>
  <c r="F88" i="24"/>
  <c r="B88" i="24"/>
  <c r="P87" i="24"/>
  <c r="N87" i="24"/>
  <c r="L87" i="24"/>
  <c r="J87" i="24"/>
  <c r="H87" i="24"/>
  <c r="F87" i="24"/>
  <c r="B87" i="24"/>
  <c r="P86" i="24"/>
  <c r="N86" i="24"/>
  <c r="L86" i="24"/>
  <c r="J86" i="24"/>
  <c r="H86" i="24"/>
  <c r="F86" i="24"/>
  <c r="B86" i="24"/>
  <c r="P85" i="24"/>
  <c r="N85" i="24"/>
  <c r="L85" i="24"/>
  <c r="J85" i="24"/>
  <c r="H85" i="24"/>
  <c r="F85" i="24"/>
  <c r="B85" i="24"/>
  <c r="P84" i="24"/>
  <c r="N84" i="24"/>
  <c r="L84" i="24"/>
  <c r="J84" i="24"/>
  <c r="H84" i="24"/>
  <c r="F84" i="24"/>
  <c r="B84" i="24"/>
  <c r="P83" i="24"/>
  <c r="N83" i="24"/>
  <c r="L83" i="24"/>
  <c r="J83" i="24"/>
  <c r="H83" i="24"/>
  <c r="F83" i="24"/>
  <c r="B83" i="24"/>
  <c r="P82" i="24"/>
  <c r="N82" i="24"/>
  <c r="L82" i="24"/>
  <c r="J82" i="24"/>
  <c r="H82" i="24"/>
  <c r="F82" i="24"/>
  <c r="B82" i="24"/>
  <c r="P81" i="24"/>
  <c r="N81" i="24"/>
  <c r="L81" i="24"/>
  <c r="J81" i="24"/>
  <c r="H81" i="24"/>
  <c r="F81" i="24"/>
  <c r="B81" i="24"/>
  <c r="P80" i="24"/>
  <c r="N80" i="24"/>
  <c r="L80" i="24"/>
  <c r="J80" i="24"/>
  <c r="H80" i="24"/>
  <c r="F80" i="24"/>
  <c r="B80" i="24"/>
  <c r="P79" i="24"/>
  <c r="N79" i="24"/>
  <c r="L79" i="24"/>
  <c r="J79" i="24"/>
  <c r="H79" i="24"/>
  <c r="F79" i="24"/>
  <c r="B79" i="24"/>
  <c r="P78" i="24"/>
  <c r="N78" i="24"/>
  <c r="L78" i="24"/>
  <c r="J78" i="24"/>
  <c r="H78" i="24"/>
  <c r="F78" i="24"/>
  <c r="B78" i="24"/>
  <c r="P77" i="24"/>
  <c r="N77" i="24"/>
  <c r="L77" i="24"/>
  <c r="J77" i="24"/>
  <c r="H77" i="24"/>
  <c r="F77" i="24"/>
  <c r="B77" i="24"/>
  <c r="P76" i="24"/>
  <c r="N76" i="24"/>
  <c r="L76" i="24"/>
  <c r="J76" i="24"/>
  <c r="H76" i="24"/>
  <c r="F76" i="24"/>
  <c r="B76" i="24"/>
  <c r="P75" i="24"/>
  <c r="N75" i="24"/>
  <c r="L75" i="24"/>
  <c r="J75" i="24"/>
  <c r="H75" i="24"/>
  <c r="F75" i="24"/>
  <c r="B75" i="24"/>
  <c r="P74" i="24"/>
  <c r="N74" i="24"/>
  <c r="L74" i="24"/>
  <c r="J74" i="24"/>
  <c r="H74" i="24"/>
  <c r="F74" i="24"/>
  <c r="B74" i="24"/>
  <c r="P73" i="24"/>
  <c r="N73" i="24"/>
  <c r="L73" i="24"/>
  <c r="J73" i="24"/>
  <c r="H73" i="24"/>
  <c r="F73" i="24"/>
  <c r="B73" i="24"/>
  <c r="P72" i="24"/>
  <c r="N72" i="24"/>
  <c r="L72" i="24"/>
  <c r="J72" i="24"/>
  <c r="H72" i="24"/>
  <c r="F72" i="24"/>
  <c r="B72" i="24"/>
  <c r="P71" i="24"/>
  <c r="N71" i="24"/>
  <c r="L71" i="24"/>
  <c r="J71" i="24"/>
  <c r="H71" i="24"/>
  <c r="F71" i="24"/>
  <c r="B71" i="24"/>
  <c r="P70" i="24"/>
  <c r="N70" i="24"/>
  <c r="L70" i="24"/>
  <c r="J70" i="24"/>
  <c r="H70" i="24"/>
  <c r="F70" i="24"/>
  <c r="B70" i="24"/>
  <c r="P50" i="24"/>
  <c r="N50" i="24"/>
  <c r="L50" i="24"/>
  <c r="J50" i="24"/>
  <c r="H50" i="24"/>
  <c r="F50" i="24"/>
  <c r="B50" i="24"/>
  <c r="P49" i="24"/>
  <c r="N49" i="24"/>
  <c r="L49" i="24"/>
  <c r="J49" i="24"/>
  <c r="H49" i="24"/>
  <c r="F49" i="24"/>
  <c r="B49" i="24"/>
  <c r="P48" i="24"/>
  <c r="N48" i="24"/>
  <c r="L48" i="24"/>
  <c r="J48" i="24"/>
  <c r="H48" i="24"/>
  <c r="F48" i="24"/>
  <c r="B48" i="24"/>
  <c r="P47" i="24"/>
  <c r="N47" i="24"/>
  <c r="L47" i="24"/>
  <c r="J47" i="24"/>
  <c r="H47" i="24"/>
  <c r="F47" i="24"/>
  <c r="B47" i="24"/>
  <c r="P44" i="24"/>
  <c r="N44" i="24"/>
  <c r="L44" i="24"/>
  <c r="J44" i="24"/>
  <c r="H44" i="24"/>
  <c r="F44" i="24"/>
  <c r="B44" i="24"/>
  <c r="P43" i="24"/>
  <c r="N43" i="24"/>
  <c r="L43" i="24"/>
  <c r="J43" i="24"/>
  <c r="H43" i="24"/>
  <c r="F43" i="24"/>
  <c r="B43" i="24"/>
  <c r="P42" i="24"/>
  <c r="N42" i="24"/>
  <c r="L42" i="24"/>
  <c r="J42" i="24"/>
  <c r="H42" i="24"/>
  <c r="F42" i="24"/>
  <c r="B42" i="24"/>
  <c r="P41" i="24"/>
  <c r="N41" i="24"/>
  <c r="L41" i="24"/>
  <c r="J41" i="24"/>
  <c r="H41" i="24"/>
  <c r="F41" i="24"/>
  <c r="B41" i="24"/>
  <c r="P40" i="24"/>
  <c r="N40" i="24"/>
  <c r="L40" i="24"/>
  <c r="J40" i="24"/>
  <c r="H40" i="24"/>
  <c r="F40" i="24"/>
  <c r="B40" i="24"/>
  <c r="P39" i="24"/>
  <c r="N39" i="24"/>
  <c r="L39" i="24"/>
  <c r="J39" i="24"/>
  <c r="I39" i="24"/>
  <c r="H39" i="24"/>
  <c r="F39" i="24"/>
  <c r="B39" i="24"/>
  <c r="P38" i="24"/>
  <c r="N38" i="24"/>
  <c r="L38" i="24"/>
  <c r="J38" i="24"/>
  <c r="H38" i="24"/>
  <c r="F38" i="24"/>
  <c r="B38" i="24"/>
  <c r="P37" i="24"/>
  <c r="N37" i="24"/>
  <c r="L37" i="24"/>
  <c r="J37" i="24"/>
  <c r="H37" i="24"/>
  <c r="F37" i="24"/>
  <c r="B37" i="24"/>
  <c r="P33" i="24"/>
  <c r="N33" i="24"/>
  <c r="L33" i="24"/>
  <c r="J33" i="24"/>
  <c r="H33" i="24"/>
  <c r="F33" i="24"/>
  <c r="B33" i="24"/>
  <c r="P32" i="24"/>
  <c r="N32" i="24"/>
  <c r="L32" i="24"/>
  <c r="J32" i="24"/>
  <c r="H32" i="24"/>
  <c r="F32" i="24"/>
  <c r="B32" i="24"/>
  <c r="P31" i="24"/>
  <c r="N31" i="24"/>
  <c r="L31" i="24"/>
  <c r="J31" i="24"/>
  <c r="H31" i="24"/>
  <c r="F31" i="24"/>
  <c r="B31" i="24"/>
  <c r="P30" i="24"/>
  <c r="N30" i="24"/>
  <c r="L30" i="24"/>
  <c r="J30" i="24"/>
  <c r="H30" i="24"/>
  <c r="F30" i="24"/>
  <c r="B30" i="24"/>
  <c r="P29" i="24"/>
  <c r="N29" i="24"/>
  <c r="L29" i="24"/>
  <c r="J29" i="24"/>
  <c r="H29" i="24"/>
  <c r="F29" i="24"/>
  <c r="B29" i="24"/>
  <c r="P28" i="24"/>
  <c r="N28" i="24"/>
  <c r="L28" i="24"/>
  <c r="J28" i="24"/>
  <c r="H28" i="24"/>
  <c r="F28" i="24"/>
  <c r="B28" i="24"/>
  <c r="P27" i="24"/>
  <c r="N27" i="24"/>
  <c r="L27" i="24"/>
  <c r="J27" i="24"/>
  <c r="H27" i="24"/>
  <c r="F27" i="24"/>
  <c r="B27" i="24"/>
  <c r="P23" i="24"/>
  <c r="N23" i="24"/>
  <c r="L23" i="24"/>
  <c r="H23" i="24"/>
  <c r="F23" i="24"/>
  <c r="B23" i="24"/>
  <c r="P22" i="24"/>
  <c r="N22" i="24"/>
  <c r="L22" i="24"/>
  <c r="J22" i="24"/>
  <c r="H22" i="24"/>
  <c r="F22" i="24"/>
  <c r="B22" i="24"/>
  <c r="P21" i="24"/>
  <c r="N21" i="24"/>
  <c r="L21" i="24"/>
  <c r="J21" i="24"/>
  <c r="H21" i="24"/>
  <c r="F21" i="24"/>
  <c r="B21" i="24"/>
  <c r="P20" i="24"/>
  <c r="N20" i="24"/>
  <c r="L20" i="24"/>
  <c r="J20" i="24"/>
  <c r="H20" i="24"/>
  <c r="F20" i="24"/>
  <c r="B20" i="24"/>
  <c r="P19" i="24"/>
  <c r="N19" i="24"/>
  <c r="L19" i="24"/>
  <c r="J19" i="24"/>
  <c r="H19" i="24"/>
  <c r="F19" i="24"/>
  <c r="B19" i="24"/>
  <c r="P16" i="24"/>
  <c r="N16" i="24"/>
  <c r="L16" i="24"/>
  <c r="J16" i="24"/>
  <c r="H16" i="24"/>
  <c r="F16" i="24"/>
  <c r="B16" i="24"/>
  <c r="P15" i="24"/>
  <c r="N15" i="24"/>
  <c r="L15" i="24"/>
  <c r="J15" i="24"/>
  <c r="H15" i="24"/>
  <c r="F15" i="24"/>
  <c r="B15" i="24"/>
  <c r="P14" i="24"/>
  <c r="N14" i="24"/>
  <c r="L14" i="24"/>
  <c r="J14" i="24"/>
  <c r="H14" i="24"/>
  <c r="F14" i="24"/>
  <c r="B14" i="24"/>
  <c r="P13" i="24"/>
  <c r="N13" i="24"/>
  <c r="L13" i="24"/>
  <c r="J13" i="24"/>
  <c r="H13" i="24"/>
  <c r="F13" i="24"/>
  <c r="B13" i="24"/>
  <c r="P9" i="24"/>
  <c r="N9" i="24"/>
  <c r="L9" i="24"/>
  <c r="J9" i="24"/>
  <c r="H9" i="24"/>
  <c r="F9" i="24"/>
  <c r="B9" i="24"/>
  <c r="R38" i="21"/>
  <c r="R37" i="21"/>
  <c r="R36" i="21"/>
  <c r="R35" i="21"/>
  <c r="R39" i="21"/>
  <c r="P39" i="21"/>
  <c r="P38" i="21"/>
  <c r="P37" i="21"/>
  <c r="P36" i="21"/>
  <c r="P35" i="21"/>
  <c r="N39" i="21"/>
  <c r="N38" i="21"/>
  <c r="N37" i="21"/>
  <c r="N36" i="21"/>
  <c r="N35" i="21"/>
  <c r="M39" i="21"/>
  <c r="M38" i="21"/>
  <c r="M37" i="21"/>
  <c r="M36" i="21"/>
  <c r="M35" i="21"/>
  <c r="K39" i="21"/>
  <c r="K38" i="21"/>
  <c r="K37" i="21"/>
  <c r="K36" i="21"/>
  <c r="K35" i="21"/>
  <c r="J39" i="21"/>
  <c r="J38" i="21"/>
  <c r="J37" i="21"/>
  <c r="J36" i="21"/>
  <c r="J35" i="21"/>
  <c r="H39" i="21"/>
  <c r="H38" i="21"/>
  <c r="H37" i="21"/>
  <c r="H36" i="21"/>
  <c r="H35" i="21"/>
  <c r="R31" i="21"/>
  <c r="P31" i="21"/>
  <c r="O31" i="21"/>
  <c r="N31" i="21"/>
  <c r="Q31" i="21" s="1"/>
  <c r="M31" i="21"/>
  <c r="K31" i="21"/>
  <c r="L31" i="21" s="1"/>
  <c r="J31" i="21"/>
  <c r="H31" i="21"/>
  <c r="G31" i="21"/>
  <c r="E31" i="21"/>
  <c r="D31" i="21"/>
  <c r="B31" i="21"/>
  <c r="C31" i="21" s="1"/>
  <c r="R30" i="21"/>
  <c r="P30" i="21"/>
  <c r="N30" i="21"/>
  <c r="O30" i="21" s="1"/>
  <c r="M30" i="21"/>
  <c r="K30" i="21"/>
  <c r="L30" i="21" s="1"/>
  <c r="J30" i="21"/>
  <c r="H30" i="21"/>
  <c r="G30" i="21"/>
  <c r="E30" i="21"/>
  <c r="D30" i="21"/>
  <c r="B30" i="21"/>
  <c r="C30" i="21" s="1"/>
  <c r="R29" i="21"/>
  <c r="P29" i="21"/>
  <c r="N29" i="21"/>
  <c r="O29" i="21" s="1"/>
  <c r="M29" i="21"/>
  <c r="K29" i="21"/>
  <c r="J29" i="21"/>
  <c r="H29" i="21"/>
  <c r="G29" i="21"/>
  <c r="E29" i="21"/>
  <c r="F29" i="21" s="1"/>
  <c r="D29" i="21"/>
  <c r="B29" i="21"/>
  <c r="R28" i="21"/>
  <c r="P28" i="21"/>
  <c r="N28" i="21"/>
  <c r="Q28" i="21" s="1"/>
  <c r="M28" i="21"/>
  <c r="K28" i="21"/>
  <c r="L28" i="21" s="1"/>
  <c r="J28" i="21"/>
  <c r="H28" i="21"/>
  <c r="I28" i="21" s="1"/>
  <c r="G28" i="21"/>
  <c r="E28" i="21"/>
  <c r="F28" i="21" s="1"/>
  <c r="D28" i="21"/>
  <c r="B28" i="21"/>
  <c r="C28" i="21" s="1"/>
  <c r="R27" i="21"/>
  <c r="P27" i="21"/>
  <c r="N27" i="21"/>
  <c r="O27" i="21" s="1"/>
  <c r="M27" i="21"/>
  <c r="K27" i="21"/>
  <c r="J27" i="21"/>
  <c r="H27" i="21"/>
  <c r="Q27" i="21" s="1"/>
  <c r="G27" i="21"/>
  <c r="E27" i="21"/>
  <c r="D27" i="21"/>
  <c r="B27" i="21"/>
  <c r="C27" i="21" s="1"/>
  <c r="R26" i="21"/>
  <c r="P26" i="21"/>
  <c r="N26" i="21"/>
  <c r="O26" i="21" s="1"/>
  <c r="M26" i="21"/>
  <c r="K26" i="21"/>
  <c r="J26" i="21"/>
  <c r="I26" i="21"/>
  <c r="H26" i="21"/>
  <c r="G26" i="21"/>
  <c r="E26" i="21"/>
  <c r="D26" i="21"/>
  <c r="B26" i="21"/>
  <c r="C26" i="21" s="1"/>
  <c r="R25" i="21"/>
  <c r="P25" i="21"/>
  <c r="N25" i="21"/>
  <c r="M25" i="21"/>
  <c r="K25" i="21"/>
  <c r="L25" i="21" s="1"/>
  <c r="J25" i="21"/>
  <c r="H25" i="21"/>
  <c r="G25" i="21"/>
  <c r="E25" i="21"/>
  <c r="F25" i="21" s="1"/>
  <c r="D25" i="21"/>
  <c r="B25" i="21"/>
  <c r="C25" i="21" s="1"/>
  <c r="O25" i="21"/>
  <c r="I25" i="21"/>
  <c r="R22" i="21"/>
  <c r="P22" i="21"/>
  <c r="O22" i="21"/>
  <c r="N22" i="21"/>
  <c r="Q22" i="21" s="1"/>
  <c r="M22" i="21"/>
  <c r="K22" i="21"/>
  <c r="L22" i="21" s="1"/>
  <c r="J22" i="21"/>
  <c r="H22" i="21"/>
  <c r="G22" i="21"/>
  <c r="E22" i="21"/>
  <c r="F22" i="21" s="1"/>
  <c r="D22" i="21"/>
  <c r="B22" i="21"/>
  <c r="C22" i="21" s="1"/>
  <c r="R21" i="21"/>
  <c r="P21" i="21"/>
  <c r="N21" i="21"/>
  <c r="O21" i="21" s="1"/>
  <c r="M21" i="21"/>
  <c r="K21" i="21"/>
  <c r="L21" i="21" s="1"/>
  <c r="J21" i="21"/>
  <c r="H21" i="21"/>
  <c r="Q21" i="21" s="1"/>
  <c r="G21" i="21"/>
  <c r="E21" i="21"/>
  <c r="D21" i="21"/>
  <c r="C21" i="21"/>
  <c r="B21" i="21"/>
  <c r="R20" i="21"/>
  <c r="P20" i="21"/>
  <c r="N20" i="21"/>
  <c r="O20" i="21" s="1"/>
  <c r="M20" i="21"/>
  <c r="K20" i="21"/>
  <c r="L20" i="21" s="1"/>
  <c r="J20" i="21"/>
  <c r="H20" i="21"/>
  <c r="G20" i="21"/>
  <c r="E20" i="21"/>
  <c r="D20" i="21"/>
  <c r="B20" i="21"/>
  <c r="R19" i="21"/>
  <c r="Q19" i="21"/>
  <c r="P19" i="21"/>
  <c r="N19" i="21"/>
  <c r="O19" i="21" s="1"/>
  <c r="M19" i="21"/>
  <c r="K19" i="21"/>
  <c r="L19" i="21" s="1"/>
  <c r="J19" i="21"/>
  <c r="H19" i="21"/>
  <c r="I19" i="21" s="1"/>
  <c r="G19" i="21"/>
  <c r="E19" i="21"/>
  <c r="D19" i="21"/>
  <c r="B19" i="21"/>
  <c r="C19" i="21" s="1"/>
  <c r="R18" i="21"/>
  <c r="P18" i="21"/>
  <c r="N18" i="21"/>
  <c r="M18" i="21"/>
  <c r="K18" i="21"/>
  <c r="J18" i="21"/>
  <c r="H18" i="21"/>
  <c r="I18" i="21" s="1"/>
  <c r="G18" i="21"/>
  <c r="E18" i="21"/>
  <c r="F18" i="21" s="1"/>
  <c r="D18" i="21"/>
  <c r="B18" i="21"/>
  <c r="O18" i="21"/>
  <c r="R15" i="21"/>
  <c r="P15" i="21"/>
  <c r="N15" i="21"/>
  <c r="M15" i="21"/>
  <c r="K15" i="21"/>
  <c r="J15" i="21"/>
  <c r="H15" i="21"/>
  <c r="G15" i="21"/>
  <c r="E15" i="21"/>
  <c r="D15" i="21"/>
  <c r="B15" i="21"/>
  <c r="C15" i="21" s="1"/>
  <c r="R14" i="21"/>
  <c r="P14" i="21"/>
  <c r="N14" i="21"/>
  <c r="O14" i="21" s="1"/>
  <c r="M14" i="21"/>
  <c r="K14" i="21"/>
  <c r="L14" i="21" s="1"/>
  <c r="J14" i="21"/>
  <c r="H14" i="21"/>
  <c r="G14" i="21"/>
  <c r="E14" i="21"/>
  <c r="D14" i="21"/>
  <c r="B14" i="21"/>
  <c r="C14" i="21" s="1"/>
  <c r="R13" i="21"/>
  <c r="P13" i="21"/>
  <c r="N13" i="21"/>
  <c r="M13" i="21"/>
  <c r="K13" i="21"/>
  <c r="J13" i="21"/>
  <c r="H13" i="21"/>
  <c r="I13" i="21" s="1"/>
  <c r="G13" i="21"/>
  <c r="E13" i="21"/>
  <c r="D13" i="21"/>
  <c r="B13" i="21"/>
  <c r="C13" i="21" s="1"/>
  <c r="R12" i="21"/>
  <c r="P12" i="21"/>
  <c r="N12" i="21"/>
  <c r="O12" i="21" s="1"/>
  <c r="M12" i="21"/>
  <c r="K12" i="21"/>
  <c r="L12" i="21" s="1"/>
  <c r="J12" i="21"/>
  <c r="H12" i="21"/>
  <c r="G12" i="21"/>
  <c r="E12" i="21"/>
  <c r="I12" i="21"/>
  <c r="D12" i="21"/>
  <c r="B12" i="21"/>
  <c r="R11" i="21"/>
  <c r="P11" i="21"/>
  <c r="N11" i="21"/>
  <c r="M11" i="21"/>
  <c r="K11" i="21"/>
  <c r="J11" i="21"/>
  <c r="H11" i="21"/>
  <c r="G11" i="21"/>
  <c r="E11" i="21"/>
  <c r="D11" i="21"/>
  <c r="B11" i="21"/>
  <c r="O11" i="21"/>
  <c r="Q11" i="21"/>
  <c r="R8" i="21"/>
  <c r="P8" i="21"/>
  <c r="N8" i="21"/>
  <c r="M8" i="21"/>
  <c r="K8" i="21"/>
  <c r="L13" i="21" s="1"/>
  <c r="J8" i="21"/>
  <c r="H8" i="21"/>
  <c r="G8" i="21"/>
  <c r="E8" i="21"/>
  <c r="F31" i="21" s="1"/>
  <c r="D8" i="21"/>
  <c r="B8" i="21"/>
  <c r="G107" i="26" l="1"/>
  <c r="G106" i="26"/>
  <c r="G105" i="26"/>
  <c r="G104" i="26"/>
  <c r="G103" i="26"/>
  <c r="G102" i="26"/>
  <c r="G101" i="26"/>
  <c r="G100" i="26"/>
  <c r="G99" i="26"/>
  <c r="D98" i="26"/>
  <c r="E98" i="26" s="1"/>
  <c r="D79" i="26"/>
  <c r="E79" i="26" s="1"/>
  <c r="D91" i="26"/>
  <c r="E91" i="26" s="1"/>
  <c r="D80" i="26"/>
  <c r="E80" i="26" s="1"/>
  <c r="D88" i="26"/>
  <c r="E88" i="26" s="1"/>
  <c r="D90" i="26"/>
  <c r="E90" i="26" s="1"/>
  <c r="D82" i="26"/>
  <c r="E82" i="26" s="1"/>
  <c r="D74" i="26"/>
  <c r="E74" i="26" s="1"/>
  <c r="D72" i="26"/>
  <c r="E72" i="26" s="1"/>
  <c r="N36" i="26"/>
  <c r="P12" i="26"/>
  <c r="L36" i="26"/>
  <c r="P36" i="26"/>
  <c r="L12" i="26"/>
  <c r="N12" i="26"/>
  <c r="H12" i="26"/>
  <c r="F15" i="21"/>
  <c r="Q26" i="21"/>
  <c r="L27" i="21"/>
  <c r="I15" i="21"/>
  <c r="Q20" i="21"/>
  <c r="O28" i="21"/>
  <c r="F12" i="21"/>
  <c r="F20" i="21"/>
  <c r="F26" i="21"/>
  <c r="L18" i="21"/>
  <c r="F14" i="21"/>
  <c r="F19" i="21"/>
  <c r="O13" i="21"/>
  <c r="I14" i="21"/>
  <c r="C18" i="21"/>
  <c r="F21" i="21"/>
  <c r="L26" i="21"/>
  <c r="F27" i="21"/>
  <c r="L29" i="21"/>
  <c r="I31" i="21"/>
  <c r="Q29" i="21"/>
  <c r="L15" i="21"/>
  <c r="F30" i="21"/>
  <c r="F13" i="21"/>
  <c r="Q15" i="21"/>
  <c r="C20" i="21"/>
  <c r="I22" i="21"/>
  <c r="C29" i="21"/>
  <c r="Q30" i="21"/>
  <c r="I27" i="21"/>
  <c r="I30" i="21"/>
  <c r="I29" i="21"/>
  <c r="Q25" i="21"/>
  <c r="I20" i="21"/>
  <c r="I21" i="21"/>
  <c r="Q18" i="21"/>
  <c r="O15" i="21"/>
  <c r="Q13" i="21"/>
  <c r="Q14" i="21"/>
  <c r="Q12" i="21"/>
  <c r="L11" i="21"/>
  <c r="I11" i="21"/>
  <c r="C11" i="21"/>
  <c r="B12" i="26" l="1"/>
  <c r="F11" i="21" l="1"/>
  <c r="Q94" i="26" l="1"/>
  <c r="Q93" i="26"/>
  <c r="Q92" i="26"/>
  <c r="Q91" i="26"/>
  <c r="Q90" i="26"/>
  <c r="Q89" i="26"/>
  <c r="Q88" i="26"/>
  <c r="Q87" i="26"/>
  <c r="Q86" i="26"/>
  <c r="Q85" i="26"/>
  <c r="Q84" i="26"/>
  <c r="Q83" i="26"/>
  <c r="Q82" i="26"/>
  <c r="Q81" i="26"/>
  <c r="Q80" i="26"/>
  <c r="Q79" i="26"/>
  <c r="Q78" i="26"/>
  <c r="Q77" i="26"/>
  <c r="Q76" i="26"/>
  <c r="Q75" i="26"/>
  <c r="Q74" i="26"/>
  <c r="Q73" i="26"/>
  <c r="Q50" i="26"/>
  <c r="Q42" i="26"/>
  <c r="Q40" i="26"/>
  <c r="Q31" i="26"/>
  <c r="Q30" i="26"/>
  <c r="Q29" i="26"/>
  <c r="Q21" i="26"/>
  <c r="Q20" i="26"/>
  <c r="Q19" i="26"/>
  <c r="Q49" i="26"/>
  <c r="O44" i="26"/>
  <c r="N69" i="26"/>
  <c r="C44" i="26"/>
  <c r="L34" i="25"/>
  <c r="L35" i="25"/>
  <c r="L36" i="25"/>
  <c r="L37" i="25"/>
  <c r="L38" i="25"/>
  <c r="D108" i="24"/>
  <c r="F67" i="24"/>
  <c r="G108" i="24" s="1"/>
  <c r="Q41" i="24"/>
  <c r="Q30" i="24"/>
  <c r="Q20" i="24"/>
  <c r="Q15" i="24"/>
  <c r="Q14" i="24"/>
  <c r="P12" i="24"/>
  <c r="O44" i="24"/>
  <c r="N67" i="24"/>
  <c r="M44" i="24"/>
  <c r="J67" i="24"/>
  <c r="K108" i="24" s="1"/>
  <c r="H12" i="24"/>
  <c r="I44" i="24"/>
  <c r="B67" i="24"/>
  <c r="C108" i="24" s="1"/>
  <c r="G93" i="24" l="1"/>
  <c r="F36" i="26"/>
  <c r="D36" i="26" s="1"/>
  <c r="Q15" i="26"/>
  <c r="Q27" i="26"/>
  <c r="Q38" i="26"/>
  <c r="Q48" i="26"/>
  <c r="Q16" i="26"/>
  <c r="Q28" i="26"/>
  <c r="Q41" i="26"/>
  <c r="Q39" i="26"/>
  <c r="K44" i="26"/>
  <c r="Q44" i="26"/>
  <c r="Q22" i="26"/>
  <c r="Q32" i="26"/>
  <c r="F12" i="26"/>
  <c r="D12" i="26" s="1"/>
  <c r="Q36" i="26"/>
  <c r="Q47" i="26"/>
  <c r="M44" i="26"/>
  <c r="Q69" i="26"/>
  <c r="Q13" i="26"/>
  <c r="Q23" i="26"/>
  <c r="Q33" i="26"/>
  <c r="Q43" i="26"/>
  <c r="P69" i="26"/>
  <c r="Q14" i="26"/>
  <c r="G44" i="26"/>
  <c r="Q12" i="26"/>
  <c r="Q37" i="26"/>
  <c r="E44" i="26"/>
  <c r="I44" i="26"/>
  <c r="N12" i="24"/>
  <c r="Q9" i="24"/>
  <c r="Q67" i="24" s="1"/>
  <c r="D93" i="24"/>
  <c r="K93" i="24"/>
  <c r="C93" i="24"/>
  <c r="F12" i="24"/>
  <c r="Q19" i="24"/>
  <c r="Q29" i="24"/>
  <c r="Q40" i="24"/>
  <c r="O108" i="24"/>
  <c r="O93" i="24"/>
  <c r="Q28" i="24"/>
  <c r="L12" i="24"/>
  <c r="L36" i="24"/>
  <c r="P67" i="24"/>
  <c r="Q104" i="24" s="1"/>
  <c r="H67" i="24"/>
  <c r="I108" i="24" s="1"/>
  <c r="Q42" i="24"/>
  <c r="J12" i="24"/>
  <c r="Q26" i="24"/>
  <c r="J36" i="24"/>
  <c r="Q27" i="24"/>
  <c r="L67" i="24"/>
  <c r="Q49" i="24"/>
  <c r="Q47" i="24"/>
  <c r="Q43" i="24"/>
  <c r="Q48" i="24"/>
  <c r="Q13" i="24"/>
  <c r="Q21" i="24"/>
  <c r="Q31" i="24"/>
  <c r="Q16" i="24"/>
  <c r="Q12" i="24"/>
  <c r="Q32" i="24"/>
  <c r="Q39" i="24"/>
  <c r="Q44" i="24"/>
  <c r="Q50" i="24"/>
  <c r="Q38" i="24"/>
  <c r="Q22" i="24"/>
  <c r="C44" i="24"/>
  <c r="Q23" i="24"/>
  <c r="Q33" i="24"/>
  <c r="Q37" i="24"/>
  <c r="D44" i="24"/>
  <c r="H36" i="24"/>
  <c r="K44" i="24"/>
  <c r="N36" i="24"/>
  <c r="G44" i="24"/>
  <c r="P36" i="24"/>
  <c r="Q36" i="24" s="1"/>
  <c r="Q92" i="24" l="1"/>
  <c r="Q86" i="24"/>
  <c r="Q89" i="24"/>
  <c r="Q102" i="24"/>
  <c r="Q73" i="24"/>
  <c r="Q76" i="24"/>
  <c r="Q81" i="24"/>
  <c r="Q108" i="24"/>
  <c r="Q105" i="24"/>
  <c r="Q80" i="24"/>
  <c r="Q97" i="24"/>
  <c r="Q103" i="24"/>
  <c r="Q74" i="24"/>
  <c r="Q71" i="24"/>
  <c r="Q91" i="24"/>
  <c r="Q100" i="24"/>
  <c r="Q98" i="24"/>
  <c r="Q78" i="24"/>
  <c r="Q85" i="24"/>
  <c r="Q90" i="24"/>
  <c r="Q107" i="24"/>
  <c r="Q82" i="24"/>
  <c r="Q72" i="24"/>
  <c r="Q99" i="24"/>
  <c r="Q77" i="24"/>
  <c r="Q79" i="24"/>
  <c r="Q75" i="24"/>
  <c r="Q83" i="24"/>
  <c r="Q87" i="24"/>
  <c r="Q93" i="24"/>
  <c r="M93" i="24"/>
  <c r="M108" i="24"/>
  <c r="I93" i="24"/>
  <c r="Q106" i="24"/>
  <c r="Q88" i="24"/>
  <c r="Q70" i="24"/>
  <c r="Q96" i="24"/>
  <c r="Q84" i="24"/>
  <c r="Q101" i="24"/>
  <c r="A109" i="24" l="1"/>
  <c r="A41" i="25" l="1"/>
  <c r="A55" i="26" s="1"/>
  <c r="A40" i="25"/>
  <c r="A111" i="26" s="1"/>
  <c r="A103" i="16"/>
  <c r="A104" i="16"/>
  <c r="A50" i="16"/>
  <c r="A51" i="16"/>
  <c r="A50" i="15"/>
  <c r="A104" i="15" s="1"/>
  <c r="A51" i="24"/>
  <c r="D70" i="26"/>
  <c r="D68" i="24"/>
  <c r="D34" i="24"/>
  <c r="D24" i="24"/>
  <c r="D17" i="24"/>
  <c r="A51" i="15"/>
  <c r="A105" i="15"/>
  <c r="A52" i="24"/>
  <c r="A110" i="24"/>
  <c r="A112" i="26" l="1"/>
  <c r="A52" i="27"/>
  <c r="A106" i="27"/>
  <c r="A103" i="28"/>
  <c r="A54" i="26"/>
  <c r="A105" i="27"/>
  <c r="A51" i="27"/>
  <c r="A48" i="28"/>
  <c r="A102" i="28"/>
  <c r="A49" i="28"/>
  <c r="C40" i="24" l="1"/>
  <c r="I40" i="26"/>
  <c r="C42" i="24"/>
  <c r="I42" i="26"/>
  <c r="C47" i="24"/>
  <c r="I47" i="26"/>
  <c r="C49" i="24"/>
  <c r="I49" i="26"/>
  <c r="C70" i="24"/>
  <c r="K82" i="26"/>
  <c r="K84" i="26"/>
  <c r="K86" i="26"/>
  <c r="K88" i="26"/>
  <c r="K90" i="26"/>
  <c r="K92" i="26"/>
  <c r="K94" i="26"/>
  <c r="K80" i="26" l="1"/>
  <c r="I50" i="26"/>
  <c r="C50" i="24"/>
  <c r="I48" i="26"/>
  <c r="C48" i="24"/>
  <c r="I43" i="26"/>
  <c r="C43" i="24"/>
  <c r="C106" i="24"/>
  <c r="C104" i="24"/>
  <c r="C102" i="24"/>
  <c r="C100" i="24"/>
  <c r="C98" i="24"/>
  <c r="C96" i="24"/>
  <c r="I93" i="26"/>
  <c r="C91" i="24"/>
  <c r="I91" i="26"/>
  <c r="C89" i="24"/>
  <c r="I89" i="26"/>
  <c r="C87" i="24"/>
  <c r="I87" i="26"/>
  <c r="C85" i="24"/>
  <c r="I85" i="26"/>
  <c r="C83" i="24"/>
  <c r="I83" i="26"/>
  <c r="C81" i="24"/>
  <c r="I81" i="26"/>
  <c r="C79" i="24"/>
  <c r="I79" i="26"/>
  <c r="C77" i="24"/>
  <c r="I77" i="26"/>
  <c r="C75" i="24"/>
  <c r="I75" i="26"/>
  <c r="C73" i="24"/>
  <c r="I73" i="26"/>
  <c r="C71" i="24"/>
  <c r="C107" i="24"/>
  <c r="C105" i="24"/>
  <c r="C103" i="24"/>
  <c r="C101" i="24"/>
  <c r="C99" i="24"/>
  <c r="C97" i="24"/>
  <c r="I94" i="26"/>
  <c r="C92" i="24"/>
  <c r="I92" i="26"/>
  <c r="C90" i="24"/>
  <c r="I90" i="26"/>
  <c r="C88" i="24"/>
  <c r="I88" i="26"/>
  <c r="C86" i="24"/>
  <c r="I86" i="26"/>
  <c r="C84" i="24"/>
  <c r="I84" i="26"/>
  <c r="C82" i="24"/>
  <c r="I82" i="26"/>
  <c r="C80" i="24"/>
  <c r="I80" i="26"/>
  <c r="C78" i="24"/>
  <c r="I78" i="26"/>
  <c r="C76" i="24"/>
  <c r="I76" i="26"/>
  <c r="C74" i="24"/>
  <c r="I74" i="26"/>
  <c r="C72" i="24"/>
  <c r="I41" i="26"/>
  <c r="C41" i="24"/>
  <c r="I39" i="26"/>
  <c r="C39" i="24"/>
  <c r="I38" i="26"/>
  <c r="C38" i="24"/>
  <c r="I33" i="26"/>
  <c r="C33" i="24"/>
  <c r="I32" i="26"/>
  <c r="C32" i="24"/>
  <c r="I30" i="26"/>
  <c r="C30" i="24"/>
  <c r="I28" i="26"/>
  <c r="C28" i="24"/>
  <c r="C26" i="24"/>
  <c r="I22" i="26"/>
  <c r="C22" i="24"/>
  <c r="I20" i="26"/>
  <c r="C20" i="24"/>
  <c r="I16" i="26"/>
  <c r="K93" i="26"/>
  <c r="K91" i="26"/>
  <c r="K89" i="26"/>
  <c r="K87" i="26"/>
  <c r="K85" i="26"/>
  <c r="K83" i="26"/>
  <c r="K81" i="26"/>
  <c r="K79" i="26"/>
  <c r="K77" i="26"/>
  <c r="K75" i="26"/>
  <c r="K73" i="26"/>
  <c r="K50" i="26"/>
  <c r="I31" i="26"/>
  <c r="C31" i="24"/>
  <c r="I29" i="26"/>
  <c r="C29" i="24"/>
  <c r="I27" i="26"/>
  <c r="C27" i="24"/>
  <c r="C23" i="24"/>
  <c r="K48" i="26"/>
  <c r="K43" i="26"/>
  <c r="C16" i="24"/>
  <c r="K78" i="26"/>
  <c r="K76" i="26"/>
  <c r="K74" i="26"/>
  <c r="K49" i="26"/>
  <c r="K47" i="26"/>
  <c r="K42" i="26"/>
  <c r="K40" i="26"/>
  <c r="K38" i="26"/>
  <c r="K33" i="26"/>
  <c r="K31" i="26"/>
  <c r="K29" i="26"/>
  <c r="K27" i="26"/>
  <c r="K23" i="26"/>
  <c r="I14" i="26"/>
  <c r="C14" i="24"/>
  <c r="K49" i="24"/>
  <c r="K47" i="24"/>
  <c r="K42" i="24"/>
  <c r="K40" i="24"/>
  <c r="K38" i="24"/>
  <c r="K50" i="24"/>
  <c r="K48" i="24"/>
  <c r="K43" i="24"/>
  <c r="K41" i="24"/>
  <c r="K39" i="24"/>
  <c r="K32" i="24"/>
  <c r="K30" i="24"/>
  <c r="K33" i="24"/>
  <c r="K31" i="24"/>
  <c r="K29" i="24"/>
  <c r="K27" i="24"/>
  <c r="K23" i="24"/>
  <c r="K21" i="24"/>
  <c r="K19" i="24"/>
  <c r="M94" i="26"/>
  <c r="M92" i="26"/>
  <c r="M90" i="26"/>
  <c r="M88" i="26"/>
  <c r="M86" i="26"/>
  <c r="M84" i="26"/>
  <c r="M82" i="26"/>
  <c r="M80" i="26"/>
  <c r="M78" i="26"/>
  <c r="M76" i="26"/>
  <c r="M74" i="26"/>
  <c r="M49" i="26"/>
  <c r="I49" i="24"/>
  <c r="M47" i="26"/>
  <c r="I47" i="24"/>
  <c r="M85" i="26"/>
  <c r="M73" i="26"/>
  <c r="M93" i="26"/>
  <c r="M91" i="26"/>
  <c r="M89" i="26"/>
  <c r="M87" i="26"/>
  <c r="M83" i="26"/>
  <c r="M81" i="26"/>
  <c r="M79" i="26"/>
  <c r="M77" i="26"/>
  <c r="M75" i="26"/>
  <c r="K28" i="24"/>
  <c r="K26" i="24"/>
  <c r="K22" i="24"/>
  <c r="K20" i="24"/>
  <c r="K41" i="26"/>
  <c r="K39" i="26"/>
  <c r="K32" i="26"/>
  <c r="K30" i="26"/>
  <c r="K28" i="26"/>
  <c r="K22" i="26"/>
  <c r="K16" i="26"/>
  <c r="K14" i="26"/>
  <c r="M49" i="24"/>
  <c r="M47" i="24"/>
  <c r="M42" i="24"/>
  <c r="M40" i="24"/>
  <c r="M38" i="24"/>
  <c r="M33" i="24"/>
  <c r="M31" i="24"/>
  <c r="M29" i="24"/>
  <c r="M27" i="24"/>
  <c r="M23" i="24"/>
  <c r="M21" i="24"/>
  <c r="M19" i="24"/>
  <c r="C43" i="26"/>
  <c r="C41" i="26"/>
  <c r="C39" i="26"/>
  <c r="C22" i="26"/>
  <c r="C20" i="26"/>
  <c r="C14" i="26"/>
  <c r="C50" i="26"/>
  <c r="C48" i="26"/>
  <c r="C32" i="26"/>
  <c r="C30" i="26"/>
  <c r="C28" i="26"/>
  <c r="C16" i="26"/>
  <c r="M50" i="26"/>
  <c r="I50" i="24"/>
  <c r="C49" i="26"/>
  <c r="M48" i="26"/>
  <c r="I48" i="24"/>
  <c r="C47" i="26"/>
  <c r="M43" i="26"/>
  <c r="I43" i="24"/>
  <c r="C42" i="26"/>
  <c r="M41" i="26"/>
  <c r="I41" i="24"/>
  <c r="C40" i="26"/>
  <c r="M39" i="26"/>
  <c r="C38" i="26"/>
  <c r="C33" i="26"/>
  <c r="M32" i="26"/>
  <c r="I32" i="24"/>
  <c r="C31" i="26"/>
  <c r="M30" i="26"/>
  <c r="I30" i="24"/>
  <c r="C29" i="26"/>
  <c r="M28" i="26"/>
  <c r="I28" i="24"/>
  <c r="C27" i="26"/>
  <c r="I26" i="24"/>
  <c r="C23" i="26"/>
  <c r="M22" i="26"/>
  <c r="I22" i="24"/>
  <c r="C21" i="26"/>
  <c r="M20" i="26"/>
  <c r="C19" i="26"/>
  <c r="C15" i="26"/>
  <c r="M15" i="24"/>
  <c r="K15" i="24"/>
  <c r="O14" i="24"/>
  <c r="M50" i="24"/>
  <c r="M48" i="24"/>
  <c r="M43" i="24"/>
  <c r="M41" i="24"/>
  <c r="M39" i="24"/>
  <c r="M32" i="24"/>
  <c r="M30" i="24"/>
  <c r="M28" i="24"/>
  <c r="M26" i="24"/>
  <c r="M22" i="24"/>
  <c r="M20" i="24"/>
  <c r="M14" i="24"/>
  <c r="O41" i="24"/>
  <c r="O39" i="24"/>
  <c r="O30" i="24"/>
  <c r="O28" i="24"/>
  <c r="O50" i="24"/>
  <c r="O48" i="24"/>
  <c r="O43" i="24"/>
  <c r="O32" i="24"/>
  <c r="O26" i="24"/>
  <c r="O22" i="24"/>
  <c r="O20" i="24"/>
  <c r="O16" i="24"/>
  <c r="O49" i="24"/>
  <c r="O47" i="24"/>
  <c r="O42" i="24"/>
  <c r="O40" i="24"/>
  <c r="O38" i="24"/>
  <c r="O33" i="24"/>
  <c r="O31" i="24"/>
  <c r="O29" i="24"/>
  <c r="O27" i="24"/>
  <c r="O23" i="24"/>
  <c r="O21" i="24"/>
  <c r="O19" i="24"/>
  <c r="O15" i="24"/>
  <c r="M42" i="26"/>
  <c r="I42" i="24"/>
  <c r="M40" i="26"/>
  <c r="I40" i="24"/>
  <c r="M38" i="26"/>
  <c r="I38" i="24"/>
  <c r="M33" i="26"/>
  <c r="I33" i="24"/>
  <c r="M31" i="26"/>
  <c r="I31" i="24"/>
  <c r="M29" i="26"/>
  <c r="I29" i="24"/>
  <c r="M27" i="26"/>
  <c r="I27" i="24"/>
  <c r="M23" i="26"/>
  <c r="I23" i="24"/>
  <c r="M21" i="26"/>
  <c r="I21" i="24"/>
  <c r="M19" i="26"/>
  <c r="M15" i="26"/>
  <c r="K21" i="26"/>
  <c r="I23" i="26"/>
  <c r="I21" i="26"/>
  <c r="C21" i="24"/>
  <c r="I19" i="26"/>
  <c r="C19" i="24"/>
  <c r="I15" i="26"/>
  <c r="C15" i="24"/>
  <c r="I16" i="24"/>
  <c r="I14" i="24"/>
  <c r="I37" i="26"/>
  <c r="I36" i="26"/>
  <c r="I12" i="26"/>
  <c r="I13" i="26"/>
  <c r="D107" i="24"/>
  <c r="D100" i="24"/>
  <c r="D91" i="24"/>
  <c r="D83" i="24"/>
  <c r="D75" i="24"/>
  <c r="G50" i="24"/>
  <c r="D50" i="24"/>
  <c r="G47" i="26"/>
  <c r="G40" i="24"/>
  <c r="D40" i="24"/>
  <c r="G37" i="26"/>
  <c r="B36" i="24"/>
  <c r="C36" i="24" s="1"/>
  <c r="C37" i="24"/>
  <c r="G31" i="26"/>
  <c r="G26" i="24"/>
  <c r="D26" i="24"/>
  <c r="G22" i="26"/>
  <c r="K20" i="26"/>
  <c r="I20" i="24"/>
  <c r="G16" i="24"/>
  <c r="D16" i="24"/>
  <c r="M14" i="26"/>
  <c r="K14" i="24"/>
  <c r="G13" i="26"/>
  <c r="G12" i="26"/>
  <c r="B12" i="24"/>
  <c r="C12" i="24" s="1"/>
  <c r="C13" i="24"/>
  <c r="O99" i="24"/>
  <c r="O9" i="24"/>
  <c r="O67" i="24" s="1"/>
  <c r="G47" i="24"/>
  <c r="D47" i="24"/>
  <c r="D103" i="24"/>
  <c r="D86" i="24"/>
  <c r="D78" i="24"/>
  <c r="D70" i="24"/>
  <c r="G50" i="26"/>
  <c r="G43" i="24"/>
  <c r="D43" i="24"/>
  <c r="G40" i="26"/>
  <c r="B36" i="26"/>
  <c r="C36" i="26" s="1"/>
  <c r="C37" i="26"/>
  <c r="D29" i="24"/>
  <c r="G29" i="24"/>
  <c r="D20" i="24"/>
  <c r="G20" i="24"/>
  <c r="G16" i="26"/>
  <c r="C12" i="26"/>
  <c r="C13" i="26"/>
  <c r="M84" i="24"/>
  <c r="M9" i="24"/>
  <c r="M67" i="24" s="1"/>
  <c r="G42" i="26"/>
  <c r="G37" i="24"/>
  <c r="D37" i="24"/>
  <c r="F36" i="24"/>
  <c r="D98" i="24"/>
  <c r="D89" i="24"/>
  <c r="D81" i="24"/>
  <c r="D73" i="24"/>
  <c r="G48" i="24"/>
  <c r="D48" i="24"/>
  <c r="G43" i="26"/>
  <c r="G38" i="24"/>
  <c r="D38" i="24"/>
  <c r="G32" i="24"/>
  <c r="D32" i="24"/>
  <c r="G29" i="26"/>
  <c r="D23" i="24"/>
  <c r="G23" i="24"/>
  <c r="G20" i="26"/>
  <c r="G14" i="24"/>
  <c r="D14" i="24"/>
  <c r="M9" i="26"/>
  <c r="M69" i="26" s="1"/>
  <c r="L69" i="26"/>
  <c r="K9" i="24"/>
  <c r="K67" i="24" s="1"/>
  <c r="K106" i="24"/>
  <c r="D97" i="24"/>
  <c r="D106" i="24"/>
  <c r="D84" i="24"/>
  <c r="D76" i="24"/>
  <c r="G48" i="26"/>
  <c r="G41" i="24"/>
  <c r="D41" i="24"/>
  <c r="G38" i="26"/>
  <c r="O36" i="24"/>
  <c r="O37" i="24"/>
  <c r="G32" i="26"/>
  <c r="D27" i="24"/>
  <c r="G27" i="24"/>
  <c r="G23" i="26"/>
  <c r="G14" i="26"/>
  <c r="O13" i="24"/>
  <c r="O12" i="24"/>
  <c r="K9" i="26"/>
  <c r="K69" i="26" s="1"/>
  <c r="J69" i="26"/>
  <c r="I76" i="24"/>
  <c r="I9" i="24"/>
  <c r="I67" i="24" s="1"/>
  <c r="D88" i="24"/>
  <c r="G19" i="26"/>
  <c r="G13" i="24"/>
  <c r="D13" i="24"/>
  <c r="G12" i="24"/>
  <c r="D104" i="24"/>
  <c r="D96" i="24"/>
  <c r="D87" i="24"/>
  <c r="D79" i="24"/>
  <c r="D71" i="24"/>
  <c r="G41" i="26"/>
  <c r="M37" i="24"/>
  <c r="M36" i="24"/>
  <c r="G30" i="24"/>
  <c r="D30" i="24"/>
  <c r="G27" i="26"/>
  <c r="G21" i="24"/>
  <c r="D21" i="24"/>
  <c r="K15" i="26"/>
  <c r="I15" i="24"/>
  <c r="O91" i="26"/>
  <c r="M13" i="24"/>
  <c r="M12" i="24"/>
  <c r="I9" i="26"/>
  <c r="I69" i="26" s="1"/>
  <c r="H69" i="26"/>
  <c r="D9" i="24"/>
  <c r="G70" i="24"/>
  <c r="G9" i="24"/>
  <c r="G67" i="24" s="1"/>
  <c r="D105" i="24"/>
  <c r="D72" i="24"/>
  <c r="D101" i="24"/>
  <c r="D99" i="24"/>
  <c r="D90" i="24"/>
  <c r="D82" i="24"/>
  <c r="D74" i="24"/>
  <c r="G49" i="24"/>
  <c r="D49" i="24"/>
  <c r="G39" i="24"/>
  <c r="D39" i="24"/>
  <c r="M37" i="26"/>
  <c r="M36" i="26"/>
  <c r="K37" i="24"/>
  <c r="K36" i="24"/>
  <c r="G33" i="24"/>
  <c r="D33" i="24"/>
  <c r="G30" i="26"/>
  <c r="G21" i="26"/>
  <c r="K19" i="26"/>
  <c r="I19" i="24"/>
  <c r="M16" i="24"/>
  <c r="G15" i="24"/>
  <c r="D15" i="24"/>
  <c r="M13" i="26"/>
  <c r="M12" i="26"/>
  <c r="K12" i="24"/>
  <c r="K13" i="24"/>
  <c r="F69" i="26"/>
  <c r="G9" i="26"/>
  <c r="G69" i="26" s="1"/>
  <c r="D80" i="24"/>
  <c r="D31" i="24"/>
  <c r="G31" i="24"/>
  <c r="G28" i="26"/>
  <c r="D22" i="24"/>
  <c r="G22" i="24"/>
  <c r="D102" i="24"/>
  <c r="D92" i="24"/>
  <c r="D85" i="24"/>
  <c r="D77" i="24"/>
  <c r="G49" i="26"/>
  <c r="D42" i="24"/>
  <c r="G42" i="24"/>
  <c r="G39" i="26"/>
  <c r="K36" i="26"/>
  <c r="K37" i="26"/>
  <c r="I36" i="24"/>
  <c r="I37" i="24"/>
  <c r="G33" i="26"/>
  <c r="D28" i="24"/>
  <c r="G28" i="24"/>
  <c r="G19" i="24"/>
  <c r="D19" i="24"/>
  <c r="M16" i="26"/>
  <c r="K16" i="24"/>
  <c r="G15" i="26"/>
  <c r="K13" i="26"/>
  <c r="K12" i="26"/>
  <c r="I13" i="24"/>
  <c r="I12" i="24"/>
  <c r="B69" i="26"/>
  <c r="E44" i="24" l="1"/>
  <c r="D67" i="24"/>
  <c r="E85" i="24" s="1"/>
  <c r="K97" i="24"/>
  <c r="K77" i="24"/>
  <c r="K78" i="24"/>
  <c r="G80" i="24"/>
  <c r="K91" i="24"/>
  <c r="K92" i="24"/>
  <c r="K83" i="24"/>
  <c r="K100" i="24"/>
  <c r="K88" i="24"/>
  <c r="K105" i="24"/>
  <c r="K85" i="24"/>
  <c r="O107" i="24"/>
  <c r="K90" i="24"/>
  <c r="K99" i="24"/>
  <c r="K74" i="24"/>
  <c r="K107" i="24"/>
  <c r="O78" i="24"/>
  <c r="O91" i="24"/>
  <c r="I97" i="24"/>
  <c r="E31" i="24"/>
  <c r="I85" i="24"/>
  <c r="O85" i="24"/>
  <c r="E19" i="24"/>
  <c r="O98" i="24"/>
  <c r="K70" i="24"/>
  <c r="E15" i="24"/>
  <c r="G74" i="24"/>
  <c r="O86" i="24"/>
  <c r="M105" i="24"/>
  <c r="E33" i="24"/>
  <c r="E39" i="24"/>
  <c r="I77" i="24"/>
  <c r="E14" i="24"/>
  <c r="E28" i="24"/>
  <c r="E22" i="24"/>
  <c r="E49" i="24"/>
  <c r="O29" i="26"/>
  <c r="K75" i="24"/>
  <c r="G102" i="24"/>
  <c r="O97" i="24"/>
  <c r="O83" i="24"/>
  <c r="E41" i="24"/>
  <c r="G82" i="24"/>
  <c r="I91" i="24"/>
  <c r="E42" i="24"/>
  <c r="G77" i="24"/>
  <c r="O106" i="24"/>
  <c r="G105" i="24"/>
  <c r="K102" i="24"/>
  <c r="K82" i="24"/>
  <c r="O73" i="24"/>
  <c r="M88" i="24"/>
  <c r="I100" i="24"/>
  <c r="O72" i="24"/>
  <c r="O74" i="24"/>
  <c r="O90" i="24"/>
  <c r="I88" i="24"/>
  <c r="O70" i="24"/>
  <c r="I102" i="24"/>
  <c r="I99" i="24"/>
  <c r="O88" i="24"/>
  <c r="M81" i="24"/>
  <c r="I81" i="24"/>
  <c r="O89" i="24"/>
  <c r="I104" i="24"/>
  <c r="O103" i="24"/>
  <c r="O75" i="24"/>
  <c r="O100" i="24"/>
  <c r="O84" i="24"/>
  <c r="O80" i="24"/>
  <c r="O102" i="24"/>
  <c r="K101" i="24"/>
  <c r="O80" i="26"/>
  <c r="O105" i="24"/>
  <c r="I75" i="24"/>
  <c r="K80" i="24"/>
  <c r="G87" i="24"/>
  <c r="K104" i="24"/>
  <c r="K86" i="24"/>
  <c r="O92" i="24"/>
  <c r="G103" i="24"/>
  <c r="M100" i="24"/>
  <c r="I72" i="24"/>
  <c r="O81" i="24"/>
  <c r="O76" i="24"/>
  <c r="K72" i="24"/>
  <c r="K96" i="24"/>
  <c r="I80" i="24"/>
  <c r="O23" i="26"/>
  <c r="I106" i="24"/>
  <c r="O31" i="26"/>
  <c r="I82" i="24"/>
  <c r="I90" i="24"/>
  <c r="M102" i="24"/>
  <c r="O79" i="26"/>
  <c r="I87" i="24"/>
  <c r="I107" i="24"/>
  <c r="K71" i="24"/>
  <c r="O86" i="26"/>
  <c r="M92" i="24"/>
  <c r="O74" i="26"/>
  <c r="G104" i="24"/>
  <c r="E32" i="26"/>
  <c r="I79" i="24"/>
  <c r="K76" i="24"/>
  <c r="I70" i="24"/>
  <c r="O87" i="26"/>
  <c r="G72" i="24"/>
  <c r="I74" i="24"/>
  <c r="M74" i="24"/>
  <c r="O92" i="26"/>
  <c r="O20" i="26"/>
  <c r="M70" i="24"/>
  <c r="M103" i="24"/>
  <c r="O16" i="26"/>
  <c r="I96" i="24"/>
  <c r="M99" i="24"/>
  <c r="M91" i="24"/>
  <c r="O49" i="26"/>
  <c r="M78" i="24"/>
  <c r="M86" i="24"/>
  <c r="I105" i="24"/>
  <c r="M73" i="24"/>
  <c r="M98" i="24"/>
  <c r="M75" i="24"/>
  <c r="M83" i="24"/>
  <c r="I92" i="24"/>
  <c r="O94" i="26"/>
  <c r="O21" i="26"/>
  <c r="O48" i="26"/>
  <c r="L12" i="25"/>
  <c r="L11" i="25"/>
  <c r="L14" i="25"/>
  <c r="L15" i="25"/>
  <c r="L21" i="25"/>
  <c r="L26" i="25"/>
  <c r="L27" i="25"/>
  <c r="L28" i="25"/>
  <c r="L13" i="25"/>
  <c r="L20" i="25"/>
  <c r="L22" i="25"/>
  <c r="L25" i="25"/>
  <c r="L29" i="25"/>
  <c r="L30" i="25"/>
  <c r="L31" i="25"/>
  <c r="L18" i="25"/>
  <c r="L19" i="25"/>
  <c r="Q8" i="25"/>
  <c r="C11" i="25"/>
  <c r="C12" i="25"/>
  <c r="Q12" i="25"/>
  <c r="O12" i="25"/>
  <c r="C13" i="25"/>
  <c r="O13" i="25"/>
  <c r="Q13" i="25"/>
  <c r="C14" i="25"/>
  <c r="O14" i="25"/>
  <c r="Q14" i="25"/>
  <c r="C15" i="25"/>
  <c r="O15" i="25"/>
  <c r="Q15" i="25"/>
  <c r="C18" i="25"/>
  <c r="Q18" i="25"/>
  <c r="O18" i="25"/>
  <c r="C19" i="25"/>
  <c r="Q19" i="25"/>
  <c r="O19" i="25"/>
  <c r="C20" i="25"/>
  <c r="O20" i="25"/>
  <c r="Q20" i="25"/>
  <c r="C21" i="25"/>
  <c r="Q21" i="25"/>
  <c r="O21" i="25"/>
  <c r="C22" i="25"/>
  <c r="Q22" i="25"/>
  <c r="O22" i="25"/>
  <c r="E16" i="26"/>
  <c r="C25" i="25"/>
  <c r="O25" i="25"/>
  <c r="Q25" i="25"/>
  <c r="C26" i="25"/>
  <c r="Q26" i="25"/>
  <c r="O26" i="25"/>
  <c r="C27" i="25"/>
  <c r="O27" i="25"/>
  <c r="Q27" i="25"/>
  <c r="C28" i="25"/>
  <c r="O28" i="25"/>
  <c r="Q28" i="25"/>
  <c r="C29" i="25"/>
  <c r="Q29" i="25"/>
  <c r="O29" i="25"/>
  <c r="C30" i="25"/>
  <c r="Q30" i="25"/>
  <c r="O30" i="25"/>
  <c r="C31" i="25"/>
  <c r="O31" i="25"/>
  <c r="Q31" i="25"/>
  <c r="O34" i="25"/>
  <c r="Q34" i="25"/>
  <c r="O35" i="25"/>
  <c r="Q35" i="25"/>
  <c r="O36" i="25"/>
  <c r="Q36" i="25"/>
  <c r="Q37" i="25"/>
  <c r="O37" i="25"/>
  <c r="Q38" i="25"/>
  <c r="O38" i="25"/>
  <c r="I38" i="21"/>
  <c r="I35" i="21"/>
  <c r="I36" i="21"/>
  <c r="I37" i="21"/>
  <c r="I39" i="21"/>
  <c r="F14" i="25"/>
  <c r="F15" i="25"/>
  <c r="F18" i="25"/>
  <c r="F19" i="25"/>
  <c r="F20" i="25"/>
  <c r="F21" i="25"/>
  <c r="F22" i="25"/>
  <c r="F26" i="25"/>
  <c r="F31" i="25"/>
  <c r="E27" i="26"/>
  <c r="F12" i="25"/>
  <c r="F11" i="25"/>
  <c r="F13" i="25"/>
  <c r="F27" i="25"/>
  <c r="F28" i="25"/>
  <c r="F30" i="25"/>
  <c r="I11" i="25"/>
  <c r="I12" i="25"/>
  <c r="I13" i="25"/>
  <c r="I14" i="25"/>
  <c r="F25" i="25"/>
  <c r="F29" i="25"/>
  <c r="Q8" i="21"/>
  <c r="C12" i="21"/>
  <c r="Q35" i="21"/>
  <c r="O35" i="21"/>
  <c r="Q36" i="21"/>
  <c r="O36" i="21"/>
  <c r="O37" i="21"/>
  <c r="Q37" i="21"/>
  <c r="O38" i="21"/>
  <c r="Q38" i="21"/>
  <c r="Q39" i="21"/>
  <c r="O39" i="21"/>
  <c r="E9" i="26"/>
  <c r="D69" i="26"/>
  <c r="E15" i="26"/>
  <c r="E39" i="26"/>
  <c r="O43" i="26"/>
  <c r="G85" i="24"/>
  <c r="G92" i="24"/>
  <c r="O14" i="26"/>
  <c r="O32" i="26"/>
  <c r="O93" i="26"/>
  <c r="M80" i="24"/>
  <c r="M97" i="24"/>
  <c r="D12" i="24"/>
  <c r="E12" i="24" s="1"/>
  <c r="E13" i="24"/>
  <c r="O38" i="26"/>
  <c r="I71" i="24"/>
  <c r="E43" i="26"/>
  <c r="O77" i="24"/>
  <c r="I84" i="24"/>
  <c r="G98" i="24"/>
  <c r="G36" i="24"/>
  <c r="D36" i="24"/>
  <c r="E36" i="24" s="1"/>
  <c r="O101" i="24"/>
  <c r="E40" i="26"/>
  <c r="G78" i="24"/>
  <c r="O82" i="24"/>
  <c r="I89" i="24"/>
  <c r="M96" i="24"/>
  <c r="E26" i="24"/>
  <c r="E40" i="24"/>
  <c r="I78" i="24"/>
  <c r="K89" i="24"/>
  <c r="O96" i="24"/>
  <c r="I103" i="24"/>
  <c r="O75" i="26"/>
  <c r="E41" i="26"/>
  <c r="O82" i="26"/>
  <c r="O19" i="26"/>
  <c r="E38" i="26"/>
  <c r="O42" i="26"/>
  <c r="G97" i="24"/>
  <c r="O15" i="26"/>
  <c r="E23" i="24"/>
  <c r="G73" i="24"/>
  <c r="G81" i="24"/>
  <c r="E37" i="24"/>
  <c r="E29" i="24"/>
  <c r="M71" i="24"/>
  <c r="G86" i="24"/>
  <c r="E37" i="26"/>
  <c r="O71" i="24"/>
  <c r="G100" i="24"/>
  <c r="G107" i="24"/>
  <c r="I83" i="24"/>
  <c r="O13" i="26"/>
  <c r="E19" i="26"/>
  <c r="E48" i="26"/>
  <c r="G106" i="24"/>
  <c r="E20" i="26"/>
  <c r="E32" i="24"/>
  <c r="E38" i="24"/>
  <c r="O30" i="26"/>
  <c r="O73" i="26"/>
  <c r="M104" i="24"/>
  <c r="O27" i="26"/>
  <c r="O41" i="26"/>
  <c r="G75" i="24"/>
  <c r="O79" i="24"/>
  <c r="I86" i="24"/>
  <c r="O104" i="24"/>
  <c r="E30" i="26"/>
  <c r="E9" i="24"/>
  <c r="O12" i="26"/>
  <c r="O9" i="26"/>
  <c r="O69" i="26" s="1"/>
  <c r="G71" i="24"/>
  <c r="O90" i="26"/>
  <c r="E27" i="24"/>
  <c r="G84" i="24"/>
  <c r="G89" i="24"/>
  <c r="E42" i="26"/>
  <c r="E50" i="26"/>
  <c r="M79" i="24"/>
  <c r="G36" i="26"/>
  <c r="E36" i="26"/>
  <c r="E50" i="24"/>
  <c r="G83" i="24"/>
  <c r="L35" i="21"/>
  <c r="L36" i="21"/>
  <c r="L37" i="21"/>
  <c r="L38" i="21"/>
  <c r="L39" i="21"/>
  <c r="E49" i="26"/>
  <c r="O88" i="26"/>
  <c r="E28" i="26"/>
  <c r="O40" i="26"/>
  <c r="O77" i="26"/>
  <c r="G90" i="24"/>
  <c r="G99" i="24"/>
  <c r="E21" i="24"/>
  <c r="O37" i="26"/>
  <c r="O47" i="26"/>
  <c r="G88" i="24"/>
  <c r="O28" i="26"/>
  <c r="G76" i="24"/>
  <c r="O83" i="26"/>
  <c r="O33" i="26"/>
  <c r="O39" i="26"/>
  <c r="O76" i="26"/>
  <c r="K79" i="24"/>
  <c r="M82" i="24"/>
  <c r="O81" i="26"/>
  <c r="K84" i="24"/>
  <c r="M87" i="24"/>
  <c r="I98" i="24"/>
  <c r="E22" i="26"/>
  <c r="M76" i="24"/>
  <c r="O87" i="24"/>
  <c r="K98" i="24"/>
  <c r="M101" i="24"/>
  <c r="I15" i="25"/>
  <c r="I18" i="25"/>
  <c r="I19" i="25"/>
  <c r="I20" i="25"/>
  <c r="I21" i="25"/>
  <c r="I22" i="25"/>
  <c r="I25" i="25"/>
  <c r="I26" i="25"/>
  <c r="I27" i="25"/>
  <c r="I28" i="25"/>
  <c r="I29" i="25"/>
  <c r="I30" i="25"/>
  <c r="I31" i="25"/>
  <c r="I34" i="25"/>
  <c r="I35" i="25"/>
  <c r="I36" i="25"/>
  <c r="I37" i="25"/>
  <c r="I38" i="25"/>
  <c r="E33" i="26"/>
  <c r="E21" i="26"/>
  <c r="O50" i="26"/>
  <c r="M107" i="24"/>
  <c r="G101" i="24"/>
  <c r="E30" i="24"/>
  <c r="O36" i="26"/>
  <c r="E23" i="26"/>
  <c r="E29" i="26"/>
  <c r="E48" i="24"/>
  <c r="O84" i="26"/>
  <c r="I101" i="24"/>
  <c r="I73" i="24"/>
  <c r="O89" i="26"/>
  <c r="E13" i="26"/>
  <c r="E12" i="26"/>
  <c r="E31" i="26"/>
  <c r="K73" i="24"/>
  <c r="O78" i="26"/>
  <c r="G91" i="24"/>
  <c r="K103" i="24"/>
  <c r="O85" i="26"/>
  <c r="O22" i="26"/>
  <c r="M72" i="24"/>
  <c r="G79" i="24"/>
  <c r="G96" i="24"/>
  <c r="M89" i="24"/>
  <c r="E14" i="26"/>
  <c r="M77" i="24"/>
  <c r="M85" i="24"/>
  <c r="M106" i="24"/>
  <c r="K87" i="24"/>
  <c r="M90" i="24"/>
  <c r="E20" i="24"/>
  <c r="E43" i="24"/>
  <c r="E47" i="24"/>
  <c r="E16" i="24"/>
  <c r="E47" i="26"/>
  <c r="K81" i="24"/>
  <c r="E69" i="26" l="1"/>
  <c r="C9" i="26"/>
  <c r="E67" i="24"/>
  <c r="C9" i="24"/>
  <c r="E93" i="24"/>
  <c r="E108" i="24"/>
  <c r="E97" i="24"/>
  <c r="E91" i="24"/>
  <c r="E89" i="24"/>
  <c r="E88" i="24"/>
  <c r="E99" i="24"/>
  <c r="E84" i="24"/>
  <c r="E107" i="24"/>
  <c r="E103" i="24"/>
  <c r="E77" i="24"/>
  <c r="E98" i="24"/>
  <c r="E96" i="24"/>
  <c r="E105" i="24"/>
  <c r="C69" i="26"/>
  <c r="E83" i="24"/>
  <c r="E79" i="24"/>
  <c r="E90" i="24"/>
  <c r="E106" i="24"/>
  <c r="E104" i="24"/>
  <c r="E74" i="24"/>
  <c r="C8" i="25"/>
  <c r="E76" i="24"/>
  <c r="E71" i="24"/>
  <c r="E75" i="24"/>
  <c r="E101" i="24"/>
  <c r="E81" i="24"/>
  <c r="Q11" i="25"/>
  <c r="O11" i="25"/>
  <c r="O8" i="25" s="1"/>
  <c r="E82" i="24"/>
  <c r="E73" i="24"/>
  <c r="E92" i="24"/>
  <c r="E100" i="24"/>
  <c r="E72" i="24"/>
  <c r="O8" i="21"/>
  <c r="I8" i="25"/>
  <c r="F8" i="25"/>
  <c r="I8" i="21"/>
  <c r="L8" i="25"/>
  <c r="C67" i="24"/>
  <c r="E86" i="24"/>
  <c r="E70" i="24"/>
  <c r="L8" i="21"/>
  <c r="E80" i="24"/>
  <c r="E78" i="24"/>
  <c r="E87" i="24"/>
  <c r="E102" i="24"/>
  <c r="F8" i="21"/>
  <c r="C8" i="21"/>
</calcChain>
</file>

<file path=xl/sharedStrings.xml><?xml version="1.0" encoding="utf-8"?>
<sst xmlns="http://schemas.openxmlformats.org/spreadsheetml/2006/main" count="821" uniqueCount="141">
  <si>
    <t>Total</t>
  </si>
  <si>
    <t>Cuenta propia</t>
  </si>
  <si>
    <t>Trab. fam. no remu.</t>
  </si>
  <si>
    <t>Total Asalariados</t>
  </si>
  <si>
    <t>No.</t>
  </si>
  <si>
    <t>Total Ocupados</t>
  </si>
  <si>
    <t>Asalariados</t>
  </si>
  <si>
    <t xml:space="preserve">No. </t>
  </si>
  <si>
    <t xml:space="preserve">Total </t>
  </si>
  <si>
    <t>Privado</t>
  </si>
  <si>
    <t>Dominios</t>
  </si>
  <si>
    <t>Nivel Educativo</t>
  </si>
  <si>
    <t>Rama de Actividad</t>
  </si>
  <si>
    <t>Rama de Actividad (1 dig.)</t>
  </si>
  <si>
    <t>Ocupación (1 Dig.)</t>
  </si>
  <si>
    <t>Rango de Edad</t>
  </si>
  <si>
    <t>....... Continuación</t>
  </si>
  <si>
    <t>Rama de Actividad (1 Dig.)</t>
  </si>
  <si>
    <t>Población en Edad de Trabajar (PET)</t>
  </si>
  <si>
    <t>Población Total</t>
  </si>
  <si>
    <t>MBT</t>
  </si>
  <si>
    <t>Ocupados</t>
  </si>
  <si>
    <t>Desocupados</t>
  </si>
  <si>
    <t>AEP</t>
  </si>
  <si>
    <t>Ingreso Promedio</t>
  </si>
  <si>
    <t>Declaran Ingresos</t>
  </si>
  <si>
    <t>Cuenta Propia</t>
  </si>
  <si>
    <t>Categorías</t>
  </si>
  <si>
    <t>Ocupación Principal</t>
  </si>
  <si>
    <t>Nivel  Educativo</t>
  </si>
  <si>
    <t>Dominio</t>
  </si>
  <si>
    <t>Sin Nivel</t>
  </si>
  <si>
    <t>Primaria</t>
  </si>
  <si>
    <t>Secundaria</t>
  </si>
  <si>
    <t>Superior</t>
  </si>
  <si>
    <t>De 15 a 18 años</t>
  </si>
  <si>
    <t>De 19 a 24 años</t>
  </si>
  <si>
    <t>De 25 a 29 años</t>
  </si>
  <si>
    <t>No sabe, no responde</t>
  </si>
  <si>
    <t>De 30 a 35 años</t>
  </si>
  <si>
    <t>De 36 a 44 años</t>
  </si>
  <si>
    <t>De 45 a 59 años</t>
  </si>
  <si>
    <t>Terciaria</t>
  </si>
  <si>
    <t>Distrito Central</t>
  </si>
  <si>
    <t>San Pedro Sula</t>
  </si>
  <si>
    <t>Rural</t>
  </si>
  <si>
    <t xml:space="preserve"> Urbano</t>
  </si>
  <si>
    <t>Urbano</t>
  </si>
  <si>
    <t>Nivel educativo /2</t>
  </si>
  <si>
    <t>Total Nacional</t>
  </si>
  <si>
    <t xml:space="preserve">Total Nacional </t>
  </si>
  <si>
    <t>AEP= Años de Estudio Promedio</t>
  </si>
  <si>
    <t>MBT= Meses promedio en Busca de Trabajo</t>
  </si>
  <si>
    <t>nivel educativo, rango de edad, sexo, número de salarios mínimos, rama de actividad y ocupación</t>
  </si>
  <si>
    <t xml:space="preserve">número de salarios mínimos, rama de actividad y ocupación </t>
  </si>
  <si>
    <t>Ocupación Principal, Lps/Mes/Persona</t>
  </si>
  <si>
    <t>% 1/</t>
  </si>
  <si>
    <t>1/ Porcentaje por columna</t>
  </si>
  <si>
    <t>2/ El nivel educativo incluye la población menor de cinco años</t>
  </si>
  <si>
    <t>1/ Porcentaje por columnas</t>
  </si>
  <si>
    <t>2/ Porcentaje  por filas</t>
  </si>
  <si>
    <t>Resto urbano</t>
  </si>
  <si>
    <t>Busca trabajo por primera vez</t>
  </si>
  <si>
    <t>Menos de un salario</t>
  </si>
  <si>
    <t>De 1 a 2 salarios</t>
  </si>
  <si>
    <t>De 2 a 3 salarios</t>
  </si>
  <si>
    <t>De 3 a 4 salarios</t>
  </si>
  <si>
    <t>De 4 salarios y más</t>
  </si>
  <si>
    <t>No. de Salarios Mínimos 3/</t>
  </si>
  <si>
    <t>Total  Nacional 2/</t>
  </si>
  <si>
    <t>No. de Salarios Mínimos 1/</t>
  </si>
  <si>
    <t>Público</t>
  </si>
  <si>
    <t>Doméstico</t>
  </si>
  <si>
    <t>Hombres</t>
  </si>
  <si>
    <t>Mujeres</t>
  </si>
  <si>
    <t>Nivel educativo</t>
  </si>
  <si>
    <t>Total Nacional 2/</t>
  </si>
  <si>
    <t>(Promedio de salarios mínimos por rama)</t>
  </si>
  <si>
    <t>según dominio,  nivel educativo, rango de edad, rama de actividad y ocupación</t>
  </si>
  <si>
    <t>Cuadro No. 2. Personas ocupadas por categoría ocupacional, según dominio, nivel educativo, rango de edad, sexo,</t>
  </si>
  <si>
    <t xml:space="preserve">Cuadro No. 2. Personas ocupadas por categoría ocupacional, según dominio, nivel educativo, rango de edad, </t>
  </si>
  <si>
    <t>Cuadro No. 3. Ingreso promedio de las personas ocupadas por categoría  ocupacional, según dominio,</t>
  </si>
  <si>
    <t>nivel educativo, rango de edad, número de salarios mínimos, rama de actividad y ocupación</t>
  </si>
  <si>
    <t>Cuadro No. 4. Años de estudio promedio de las personas ocupadas por categoría ocupacional, según dominio, nivel educativo,</t>
  </si>
  <si>
    <t>rangos de edad, número de salarios mínimos devengados, rama de actividad y ocupación</t>
  </si>
  <si>
    <t xml:space="preserve">Cuadro No. 6. Personas ocupadas por categoría ocupacional, según dominio, nivel educativo, rango de edad,  </t>
  </si>
  <si>
    <t>Cuadro No. 7. Ingreso promedio de las personas ocupadas por categoría  ocupacional, según dominio,</t>
  </si>
  <si>
    <t>Cuadro No. 8. Años de estudio promedio de las personas ocupadas por categoría ocupacional, según dominio, nivel educativo,</t>
  </si>
  <si>
    <t>Explotacion de minas y canteras</t>
  </si>
  <si>
    <t>Suministro de electricidad, gas, vapor y aire acondicionado</t>
  </si>
  <si>
    <t>Transporte y almacenamiento</t>
  </si>
  <si>
    <t>Actividades inmobiliarias</t>
  </si>
  <si>
    <t>Actividades de servicios administrativos y de apoyo</t>
  </si>
  <si>
    <t>Enseñanza</t>
  </si>
  <si>
    <t>Otras actividades de servicios</t>
  </si>
  <si>
    <t>Ocupaciones NO especificadas</t>
  </si>
  <si>
    <t>NS/NR</t>
  </si>
  <si>
    <t>Directores y gerentes</t>
  </si>
  <si>
    <t>Profesionales cientificos e intelectuales</t>
  </si>
  <si>
    <t>Tecnicos y profesionales de nivel medio</t>
  </si>
  <si>
    <t>Personal de apoyo administrativo</t>
  </si>
  <si>
    <t>Trabajadores de los servicios y vendedores de comercios y mercados</t>
  </si>
  <si>
    <t>Agricultores y trabajadores calificados agropecuarios forestales y pesqueros</t>
  </si>
  <si>
    <t>Oficiales, operarios y artesanos de artes mecanicas y de otros oficios</t>
  </si>
  <si>
    <t>Operadores de instalaciones y maquinas y ensambladores</t>
  </si>
  <si>
    <t>Ocupaciones elementales</t>
  </si>
  <si>
    <t>Ocupaciones militares</t>
  </si>
  <si>
    <t>Menor de 15</t>
  </si>
  <si>
    <t>De 60 años y mas</t>
  </si>
  <si>
    <t>Fuente: Instituto Nacional de Estadística (INE). Encuesta Permanente de Hogares de Propósitos Múltiples, octubre 2021.</t>
  </si>
  <si>
    <t>No declaran ingresos</t>
  </si>
  <si>
    <t>Contratista dependiente</t>
  </si>
  <si>
    <t>Agricultura, ganadería, silvicultura y pesca</t>
  </si>
  <si>
    <t>Manufacturera</t>
  </si>
  <si>
    <t>Suministro de agua evacuación de aguas residuales, gestión de desechos y descontaminación</t>
  </si>
  <si>
    <t>Construcción</t>
  </si>
  <si>
    <t>Comercio al por mayor y al por menor reparación de vehículos automotores y motocicletas</t>
  </si>
  <si>
    <t>Actividades de alojamiento y de servicio de comidas</t>
  </si>
  <si>
    <t>Información y comunicaciones</t>
  </si>
  <si>
    <t>Actividades financieras y de seguros</t>
  </si>
  <si>
    <t>Actividades profesionales, científicas y técnicas</t>
  </si>
  <si>
    <t>Administración pública y defensa planes de seguridad social de afiliación obligatoria</t>
  </si>
  <si>
    <t>Actividades de atención de la salud humana y de asistencia social</t>
  </si>
  <si>
    <t>Actividades artísticas, de entretenimiento y recreativas</t>
  </si>
  <si>
    <t>Actividades de los hogares como empleadores actividades no diferenciadas de los hogares como productores de bienes y ser</t>
  </si>
  <si>
    <t>Actividades de organizaciones y órganos extraterritoriales</t>
  </si>
  <si>
    <t>Rama sin especificar</t>
  </si>
  <si>
    <t>Ns/Nr</t>
  </si>
  <si>
    <t>Contratista dependiete</t>
  </si>
  <si>
    <t>Menos de 1 salario y trabaja menos de una jornada laboral</t>
  </si>
  <si>
    <t>Menos de 1 salario y trabaja mas de una jornada laboral</t>
  </si>
  <si>
    <t xml:space="preserve">según dominio,  nivel educativo, rango de edad y rama de actividad </t>
  </si>
  <si>
    <t>Cuadro No. 1. Tasa de Desocupación (TD) de la Población en Edad de Trabajar (PET) y Fuerza de Trabajo,</t>
  </si>
  <si>
    <t xml:space="preserve"> Fuerza de Trabajo</t>
  </si>
  <si>
    <t>TD</t>
  </si>
  <si>
    <t>Menos de 1 salario y no declaran horas</t>
  </si>
  <si>
    <t>No declran ingresos</t>
  </si>
  <si>
    <t>1/ No. de salarios mínimos (personas que declaran ingresos) y trabajan 40 Hrs.en ele sector Publico y 44 Hrs.en el sector Privado</t>
  </si>
  <si>
    <t>3/ No. de salarios mínimos (personas que declaran ingresos) y trabajan 40 Hrs.en ele sector Publico y 44 Hrs.en el sector Privado</t>
  </si>
  <si>
    <t>Cuadro No. 5. Tasa de Desempleo Abierto (TDA) de la Población en Edad de Trabajar (PET) y Fuerza de Trabajo,</t>
  </si>
  <si>
    <t>TD= Tasa de Desocupación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</si>
</sst>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_);_(* \(#,##0\);_(* &quot;-&quot;_);_(@_)"/>
    <numFmt numFmtId="165" formatCode="_(* #,##0.00_);_(* \(#,##0.00\);_(* &quot;-&quot;??_);_(@_)"/>
    <numFmt numFmtId="166" formatCode="_-* #,##0.0_-;\-* #,##0.0_-;_-* &quot;-&quot;??_-;_-@_-"/>
    <numFmt numFmtId="167" formatCode="_-* #,##0_-;\-* #,##0_-;_-* &quot;-&quot;??_-;_-@_-"/>
    <numFmt numFmtId="168" formatCode="_-* #,##0.0_-;\-* #,##0.0_-;_-* &quot;-&quot;?_-;_-@_-"/>
    <numFmt numFmtId="169" formatCode="0.0"/>
    <numFmt numFmtId="170" formatCode="_-[$€]* #,##0.00_-;\-[$€]* #,##0.00_-;_-[$€]* &quot;-&quot;??_-;_-@_-"/>
  </numFmts>
  <fonts count="12" x14ac:knownFonts="1">
    <font>
      <sz val="8"/>
      <name val="Arial"/>
    </font>
    <font>
      <sz val="8"/>
      <name val="Arial"/>
      <family val="2"/>
    </font>
    <font>
      <b/>
      <sz val="8"/>
      <name val="Arial"/>
      <family val="2"/>
    </font>
    <font>
      <b/>
      <sz val="7"/>
      <name val="Arial"/>
      <family val="2"/>
    </font>
    <font>
      <sz val="8"/>
      <name val="Arial"/>
      <family val="2"/>
    </font>
    <font>
      <b/>
      <u val="singleAccounting"/>
      <sz val="8"/>
      <name val="Arial"/>
      <family val="2"/>
    </font>
    <font>
      <b/>
      <u/>
      <sz val="8"/>
      <name val="Arial"/>
      <family val="2"/>
    </font>
    <font>
      <sz val="10"/>
      <name val="Arial"/>
      <family val="2"/>
    </font>
    <font>
      <sz val="8"/>
      <color indexed="23"/>
      <name val="Arial"/>
      <family val="2"/>
    </font>
    <font>
      <sz val="10"/>
      <name val="Arial"/>
      <family val="2"/>
    </font>
    <font>
      <sz val="8"/>
      <name val="Arial"/>
      <family val="2"/>
    </font>
    <font>
      <b/>
      <sz val="18"/>
      <name val="Arial"/>
      <family val="2"/>
    </font>
  </fonts>
  <fills count="3">
    <fill>
      <patternFill patternType="none"/>
    </fill>
    <fill>
      <patternFill patternType="gray125"/>
    </fill>
    <fill>
      <patternFill patternType="solid">
        <fgColor indexed="23"/>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8">
    <xf numFmtId="0" fontId="0" fillId="0" borderId="0"/>
    <xf numFmtId="170" fontId="1" fillId="0" borderId="0" applyFont="0" applyFill="0" applyBorder="0" applyAlignment="0" applyProtection="0"/>
    <xf numFmtId="165" fontId="1" fillId="0" borderId="0" applyFont="0" applyFill="0" applyBorder="0" applyAlignment="0" applyProtection="0"/>
    <xf numFmtId="164" fontId="10"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7" fillId="0" borderId="0" applyFont="0" applyFill="0" applyBorder="0" applyAlignment="0" applyProtection="0"/>
    <xf numFmtId="0" fontId="9" fillId="0" borderId="0"/>
    <xf numFmtId="0" fontId="1" fillId="0" borderId="0"/>
    <xf numFmtId="0" fontId="10" fillId="0" borderId="0"/>
    <xf numFmtId="0" fontId="1" fillId="0" borderId="0"/>
    <xf numFmtId="0" fontId="10" fillId="0" borderId="0"/>
    <xf numFmtId="0" fontId="1" fillId="0" borderId="0"/>
    <xf numFmtId="165" fontId="1" fillId="0" borderId="0" applyFont="0" applyFill="0" applyBorder="0" applyAlignment="0" applyProtection="0"/>
  </cellStyleXfs>
  <cellXfs count="335">
    <xf numFmtId="0" fontId="0" fillId="0" borderId="0" xfId="0"/>
    <xf numFmtId="167" fontId="0" fillId="0" borderId="0" xfId="2" applyNumberFormat="1" applyFont="1"/>
    <xf numFmtId="0" fontId="3" fillId="0" borderId="0" xfId="0" applyFont="1" applyFill="1" applyBorder="1" applyAlignment="1">
      <alignment horizontal="left" indent="1"/>
    </xf>
    <xf numFmtId="0" fontId="2" fillId="0" borderId="0" xfId="0" applyFont="1" applyAlignment="1">
      <alignment horizontal="center"/>
    </xf>
    <xf numFmtId="167" fontId="2" fillId="0" borderId="0" xfId="2" applyNumberFormat="1" applyFont="1" applyBorder="1"/>
    <xf numFmtId="0" fontId="3" fillId="0" borderId="0" xfId="0" applyFont="1"/>
    <xf numFmtId="167" fontId="2" fillId="0" borderId="0" xfId="2" applyNumberFormat="1" applyFont="1" applyBorder="1" applyAlignment="1">
      <alignment horizontal="center" vertical="center" wrapText="1"/>
    </xf>
    <xf numFmtId="167" fontId="0" fillId="0" borderId="0" xfId="2" applyNumberFormat="1" applyFont="1" applyFill="1"/>
    <xf numFmtId="167" fontId="0" fillId="0" borderId="0" xfId="0" applyNumberFormat="1"/>
    <xf numFmtId="167" fontId="0" fillId="0" borderId="0" xfId="2" applyNumberFormat="1" applyFont="1" applyBorder="1" applyAlignment="1">
      <alignment horizontal="left" indent="1"/>
    </xf>
    <xf numFmtId="166" fontId="2" fillId="0" borderId="1" xfId="2" applyNumberFormat="1" applyFont="1" applyBorder="1" applyAlignment="1">
      <alignment horizontal="center"/>
    </xf>
    <xf numFmtId="166" fontId="0" fillId="0" borderId="2" xfId="2" applyNumberFormat="1" applyFont="1" applyBorder="1"/>
    <xf numFmtId="0" fontId="2" fillId="0" borderId="0" xfId="14" applyFont="1" applyAlignment="1">
      <alignment horizontal="center"/>
    </xf>
    <xf numFmtId="0" fontId="3" fillId="0" borderId="0" xfId="14" applyFont="1" applyFill="1" applyBorder="1" applyAlignment="1">
      <alignment horizontal="left" indent="1"/>
    </xf>
    <xf numFmtId="166" fontId="2" fillId="0" borderId="2" xfId="2" applyNumberFormat="1" applyFont="1" applyBorder="1" applyAlignment="1">
      <alignment horizontal="center" vertical="center" wrapText="1"/>
    </xf>
    <xf numFmtId="0" fontId="2" fillId="0" borderId="0" xfId="0" applyFont="1" applyBorder="1" applyAlignment="1">
      <alignment horizontal="left" vertical="center" wrapText="1" indent="1"/>
    </xf>
    <xf numFmtId="0" fontId="2" fillId="0" borderId="0" xfId="0" applyFont="1" applyBorder="1" applyAlignment="1">
      <alignment horizontal="left" indent="1"/>
    </xf>
    <xf numFmtId="168" fontId="0" fillId="0" borderId="0" xfId="0" applyNumberFormat="1"/>
    <xf numFmtId="168" fontId="0" fillId="0" borderId="2" xfId="2" applyNumberFormat="1" applyFont="1" applyBorder="1"/>
    <xf numFmtId="168" fontId="0" fillId="0" borderId="0" xfId="2" applyNumberFormat="1" applyFont="1" applyBorder="1"/>
    <xf numFmtId="168" fontId="2" fillId="0" borderId="1" xfId="2" applyNumberFormat="1" applyFont="1" applyBorder="1" applyAlignment="1">
      <alignment horizontal="center"/>
    </xf>
    <xf numFmtId="167" fontId="2" fillId="0" borderId="0" xfId="2" applyNumberFormat="1" applyFont="1" applyFill="1" applyBorder="1"/>
    <xf numFmtId="0" fontId="0" fillId="0" borderId="0" xfId="0" applyFill="1"/>
    <xf numFmtId="167" fontId="0" fillId="0" borderId="0" xfId="2" applyNumberFormat="1" applyFont="1" applyFill="1" applyBorder="1"/>
    <xf numFmtId="168" fontId="2" fillId="0" borderId="0" xfId="2" applyNumberFormat="1" applyFont="1" applyFill="1" applyBorder="1" applyAlignment="1">
      <alignment horizontal="center"/>
    </xf>
    <xf numFmtId="167" fontId="2" fillId="0" borderId="0" xfId="7" applyNumberFormat="1" applyFont="1" applyFill="1" applyBorder="1"/>
    <xf numFmtId="0" fontId="3" fillId="0" borderId="0" xfId="12" applyFont="1" applyFill="1" applyBorder="1" applyAlignment="1">
      <alignment horizontal="left" indent="1"/>
    </xf>
    <xf numFmtId="167" fontId="2" fillId="0" borderId="0" xfId="2" applyNumberFormat="1" applyFont="1" applyBorder="1" applyAlignment="1">
      <alignment horizontal="left" vertical="justify"/>
    </xf>
    <xf numFmtId="169" fontId="2" fillId="0" borderId="0" xfId="14" applyNumberFormat="1" applyFont="1" applyBorder="1"/>
    <xf numFmtId="169" fontId="2" fillId="0" borderId="0" xfId="0" applyNumberFormat="1" applyFont="1" applyBorder="1" applyAlignment="1">
      <alignment horizontal="left" indent="1"/>
    </xf>
    <xf numFmtId="169" fontId="3" fillId="0" borderId="0" xfId="14" applyNumberFormat="1" applyFont="1" applyFill="1" applyBorder="1" applyAlignment="1">
      <alignment horizontal="left" indent="1"/>
    </xf>
    <xf numFmtId="169" fontId="2" fillId="0" borderId="0" xfId="14" applyNumberFormat="1" applyFont="1" applyAlignment="1">
      <alignment horizontal="center"/>
    </xf>
    <xf numFmtId="169" fontId="2" fillId="0" borderId="2" xfId="2" applyNumberFormat="1" applyFont="1" applyBorder="1" applyAlignment="1">
      <alignment horizontal="center" vertical="center" wrapText="1"/>
    </xf>
    <xf numFmtId="169" fontId="2" fillId="0" borderId="1" xfId="2" applyNumberFormat="1" applyFont="1" applyBorder="1" applyAlignment="1">
      <alignment horizontal="center"/>
    </xf>
    <xf numFmtId="169" fontId="2" fillId="0" borderId="2" xfId="2" applyNumberFormat="1" applyFont="1" applyBorder="1" applyAlignment="1">
      <alignment horizontal="center"/>
    </xf>
    <xf numFmtId="169" fontId="2" fillId="0" borderId="0" xfId="2" applyNumberFormat="1" applyFont="1" applyBorder="1"/>
    <xf numFmtId="168" fontId="0" fillId="0" borderId="0" xfId="0" applyNumberFormat="1" applyFill="1"/>
    <xf numFmtId="0" fontId="2" fillId="0" borderId="0" xfId="0" applyFont="1" applyFill="1" applyBorder="1" applyAlignment="1"/>
    <xf numFmtId="0" fontId="2" fillId="0" borderId="0" xfId="0" applyFont="1" applyFill="1"/>
    <xf numFmtId="169" fontId="0" fillId="0" borderId="0" xfId="0" applyNumberFormat="1" applyFill="1" applyBorder="1"/>
    <xf numFmtId="0" fontId="2" fillId="0" borderId="0" xfId="0" applyFont="1" applyFill="1" applyBorder="1" applyAlignment="1">
      <alignment horizontal="left" indent="1"/>
    </xf>
    <xf numFmtId="167" fontId="0" fillId="0" borderId="0" xfId="2" applyNumberFormat="1" applyFont="1" applyFill="1" applyBorder="1" applyAlignment="1">
      <alignment horizontal="left" indent="2"/>
    </xf>
    <xf numFmtId="167" fontId="0" fillId="0" borderId="0" xfId="2" applyNumberFormat="1" applyFont="1" applyFill="1" applyBorder="1" applyAlignment="1">
      <alignment horizontal="left" indent="1"/>
    </xf>
    <xf numFmtId="168" fontId="0" fillId="0" borderId="0" xfId="2" applyNumberFormat="1" applyFont="1" applyFill="1" applyBorder="1" applyAlignment="1">
      <alignment horizontal="center"/>
    </xf>
    <xf numFmtId="167" fontId="0" fillId="0" borderId="0" xfId="2" applyNumberFormat="1" applyFont="1" applyFill="1" applyBorder="1" applyAlignment="1">
      <alignment horizontal="left" indent="3"/>
    </xf>
    <xf numFmtId="0" fontId="0" fillId="0" borderId="0" xfId="0" applyFill="1" applyBorder="1"/>
    <xf numFmtId="167" fontId="4" fillId="0" borderId="0" xfId="7" applyNumberFormat="1" applyFont="1" applyFill="1" applyBorder="1" applyAlignment="1">
      <alignment horizontal="left" indent="2"/>
    </xf>
    <xf numFmtId="166" fontId="2" fillId="0" borderId="0" xfId="2" applyNumberFormat="1" applyFont="1" applyFill="1" applyBorder="1"/>
    <xf numFmtId="167" fontId="4" fillId="0" borderId="0" xfId="2" applyNumberFormat="1" applyFont="1" applyFill="1" applyBorder="1"/>
    <xf numFmtId="166" fontId="4" fillId="0" borderId="0" xfId="2" applyNumberFormat="1" applyFont="1" applyFill="1" applyBorder="1"/>
    <xf numFmtId="0" fontId="1" fillId="0" borderId="0" xfId="12" applyFill="1"/>
    <xf numFmtId="0" fontId="2" fillId="0" borderId="1" xfId="12" applyFont="1" applyFill="1" applyBorder="1" applyAlignment="1">
      <alignment horizontal="center" vertical="justify"/>
    </xf>
    <xf numFmtId="168" fontId="2" fillId="0" borderId="1" xfId="12" applyNumberFormat="1" applyFont="1" applyFill="1" applyBorder="1" applyAlignment="1">
      <alignment horizontal="center" vertical="justify"/>
    </xf>
    <xf numFmtId="167" fontId="2" fillId="0" borderId="0" xfId="7" applyNumberFormat="1" applyFont="1" applyFill="1" applyBorder="1" applyAlignment="1">
      <alignment horizontal="left"/>
    </xf>
    <xf numFmtId="167" fontId="2" fillId="0" borderId="0" xfId="7" applyNumberFormat="1" applyFont="1" applyFill="1" applyBorder="1" applyAlignment="1">
      <alignment horizontal="left" indent="1"/>
    </xf>
    <xf numFmtId="0" fontId="2" fillId="0" borderId="0" xfId="12" applyFont="1" applyFill="1"/>
    <xf numFmtId="168" fontId="1" fillId="0" borderId="0" xfId="12" applyNumberFormat="1" applyFill="1"/>
    <xf numFmtId="167" fontId="2" fillId="0" borderId="0" xfId="10" applyNumberFormat="1" applyFont="1" applyFill="1" applyBorder="1"/>
    <xf numFmtId="167" fontId="1" fillId="0" borderId="0" xfId="7" applyNumberFormat="1" applyFill="1"/>
    <xf numFmtId="168" fontId="1" fillId="0" borderId="0" xfId="7" applyNumberFormat="1" applyFill="1"/>
    <xf numFmtId="166" fontId="1" fillId="0" borderId="0" xfId="7" applyNumberFormat="1" applyFill="1"/>
    <xf numFmtId="167" fontId="2" fillId="0" borderId="0" xfId="7" applyNumberFormat="1" applyFont="1" applyFill="1" applyAlignment="1">
      <alignment horizontal="center"/>
    </xf>
    <xf numFmtId="166" fontId="1" fillId="0" borderId="0" xfId="12" applyNumberFormat="1" applyFill="1"/>
    <xf numFmtId="0" fontId="2" fillId="0" borderId="0" xfId="12" applyFont="1" applyFill="1" applyAlignment="1">
      <alignment horizontal="center"/>
    </xf>
    <xf numFmtId="167" fontId="2" fillId="0" borderId="0" xfId="0" applyNumberFormat="1" applyFont="1" applyFill="1" applyBorder="1"/>
    <xf numFmtId="166" fontId="2" fillId="0" borderId="0" xfId="2" applyNumberFormat="1" applyFont="1" applyFill="1" applyBorder="1" applyAlignment="1">
      <alignment horizontal="right"/>
    </xf>
    <xf numFmtId="167" fontId="2" fillId="0" borderId="0" xfId="2" applyNumberFormat="1" applyFont="1" applyFill="1" applyBorder="1" applyAlignment="1">
      <alignment horizontal="right"/>
    </xf>
    <xf numFmtId="166" fontId="0" fillId="0" borderId="0" xfId="2" applyNumberFormat="1" applyFont="1" applyFill="1" applyBorder="1" applyAlignment="1">
      <alignment horizontal="right"/>
    </xf>
    <xf numFmtId="166" fontId="4" fillId="0" borderId="0" xfId="2" applyNumberFormat="1" applyFont="1" applyFill="1" applyBorder="1" applyAlignment="1">
      <alignment horizontal="right"/>
    </xf>
    <xf numFmtId="167" fontId="2" fillId="0" borderId="0" xfId="2" applyNumberFormat="1" applyFont="1" applyBorder="1" applyAlignment="1">
      <alignment horizontal="right" vertical="justify"/>
    </xf>
    <xf numFmtId="167" fontId="2" fillId="0" borderId="0" xfId="2" applyNumberFormat="1" applyFont="1" applyBorder="1" applyAlignment="1">
      <alignment horizontal="right"/>
    </xf>
    <xf numFmtId="166" fontId="0" fillId="0" borderId="0" xfId="2" applyNumberFormat="1" applyFont="1" applyFill="1" applyAlignment="1">
      <alignment horizontal="right"/>
    </xf>
    <xf numFmtId="166" fontId="2" fillId="0" borderId="0" xfId="2" applyNumberFormat="1" applyFont="1" applyBorder="1" applyAlignment="1">
      <alignment horizontal="right"/>
    </xf>
    <xf numFmtId="167" fontId="2" fillId="0" borderId="0" xfId="2" applyNumberFormat="1" applyFont="1" applyFill="1" applyBorder="1" applyAlignment="1">
      <alignment horizontal="left" indent="1"/>
    </xf>
    <xf numFmtId="167" fontId="2" fillId="0" borderId="0" xfId="2" applyNumberFormat="1" applyFont="1" applyFill="1"/>
    <xf numFmtId="167" fontId="4" fillId="0" borderId="0" xfId="2" applyNumberFormat="1" applyFont="1" applyFill="1" applyBorder="1" applyAlignment="1">
      <alignment horizontal="left" indent="1"/>
    </xf>
    <xf numFmtId="167" fontId="4" fillId="0" borderId="0" xfId="2" applyNumberFormat="1" applyFont="1" applyFill="1"/>
    <xf numFmtId="166" fontId="4" fillId="0" borderId="0" xfId="2" applyNumberFormat="1" applyFont="1" applyFill="1"/>
    <xf numFmtId="167" fontId="0" fillId="0" borderId="0" xfId="2" applyNumberFormat="1" applyFont="1" applyBorder="1" applyAlignment="1">
      <alignment horizontal="left" indent="2"/>
    </xf>
    <xf numFmtId="169" fontId="2" fillId="0" borderId="0" xfId="14" applyNumberFormat="1" applyFont="1" applyBorder="1" applyAlignment="1">
      <alignment horizontal="left" indent="1"/>
    </xf>
    <xf numFmtId="169" fontId="2" fillId="0" borderId="0" xfId="2" applyNumberFormat="1" applyFont="1" applyBorder="1" applyAlignment="1">
      <alignment horizontal="left" vertical="justify"/>
    </xf>
    <xf numFmtId="167" fontId="8" fillId="2" borderId="0" xfId="2" applyNumberFormat="1" applyFont="1" applyFill="1" applyBorder="1" applyAlignment="1">
      <alignment horizontal="right"/>
    </xf>
    <xf numFmtId="166" fontId="8" fillId="2" borderId="0" xfId="2" applyNumberFormat="1" applyFont="1" applyFill="1" applyBorder="1" applyAlignment="1">
      <alignment horizontal="right"/>
    </xf>
    <xf numFmtId="0" fontId="10" fillId="0" borderId="2" xfId="12" applyFont="1" applyFill="1" applyBorder="1"/>
    <xf numFmtId="167" fontId="10" fillId="0" borderId="2" xfId="12" applyNumberFormat="1" applyFont="1" applyFill="1" applyBorder="1"/>
    <xf numFmtId="168" fontId="10" fillId="0" borderId="2" xfId="12" applyNumberFormat="1" applyFont="1" applyFill="1" applyBorder="1"/>
    <xf numFmtId="167" fontId="10" fillId="0" borderId="0" xfId="2" applyNumberFormat="1" applyFont="1" applyFill="1"/>
    <xf numFmtId="0" fontId="10" fillId="0" borderId="0" xfId="12" applyFont="1" applyFill="1"/>
    <xf numFmtId="168" fontId="10" fillId="0" borderId="0" xfId="7" applyNumberFormat="1" applyFont="1" applyFill="1" applyBorder="1"/>
    <xf numFmtId="167" fontId="10" fillId="0" borderId="0" xfId="7" applyNumberFormat="1" applyFont="1" applyFill="1" applyBorder="1"/>
    <xf numFmtId="166" fontId="10" fillId="0" borderId="0" xfId="7" applyNumberFormat="1" applyFont="1" applyFill="1" applyBorder="1"/>
    <xf numFmtId="167" fontId="10" fillId="0" borderId="0" xfId="7" applyNumberFormat="1" applyFont="1" applyFill="1"/>
    <xf numFmtId="168" fontId="10" fillId="0" borderId="0" xfId="7" applyNumberFormat="1" applyFont="1" applyFill="1"/>
    <xf numFmtId="166" fontId="10" fillId="0" borderId="0" xfId="7" applyNumberFormat="1" applyFont="1" applyFill="1"/>
    <xf numFmtId="168" fontId="10" fillId="0" borderId="0" xfId="12" applyNumberFormat="1" applyFont="1" applyFill="1"/>
    <xf numFmtId="167" fontId="10" fillId="0" borderId="2" xfId="7" applyNumberFormat="1" applyFont="1" applyFill="1" applyBorder="1"/>
    <xf numFmtId="168" fontId="10" fillId="0" borderId="2" xfId="7" applyNumberFormat="1" applyFont="1" applyFill="1" applyBorder="1"/>
    <xf numFmtId="166" fontId="10" fillId="0" borderId="0" xfId="12" applyNumberFormat="1" applyFont="1" applyFill="1"/>
    <xf numFmtId="0" fontId="10" fillId="0" borderId="0" xfId="14" applyFont="1"/>
    <xf numFmtId="0" fontId="10" fillId="0" borderId="2" xfId="14" applyFont="1" applyBorder="1"/>
    <xf numFmtId="167" fontId="10" fillId="0" borderId="0" xfId="2" applyNumberFormat="1" applyFont="1" applyBorder="1"/>
    <xf numFmtId="167" fontId="10" fillId="0" borderId="0" xfId="2" applyNumberFormat="1" applyFont="1"/>
    <xf numFmtId="0" fontId="10" fillId="0" borderId="0" xfId="14" applyFont="1" applyBorder="1"/>
    <xf numFmtId="166" fontId="10" fillId="0" borderId="2" xfId="2" applyNumberFormat="1" applyFont="1" applyBorder="1"/>
    <xf numFmtId="169" fontId="10" fillId="0" borderId="0" xfId="14" applyNumberFormat="1" applyFont="1" applyBorder="1"/>
    <xf numFmtId="169" fontId="10" fillId="0" borderId="0" xfId="2" applyNumberFormat="1" applyFont="1" applyBorder="1" applyAlignment="1">
      <alignment horizontal="left" indent="2"/>
    </xf>
    <xf numFmtId="169" fontId="10" fillId="0" borderId="0" xfId="2" applyNumberFormat="1" applyFont="1" applyBorder="1" applyAlignment="1">
      <alignment horizontal="left" indent="3"/>
    </xf>
    <xf numFmtId="169" fontId="10" fillId="0" borderId="0" xfId="14" applyNumberFormat="1" applyFont="1" applyAlignment="1">
      <alignment horizontal="left" indent="1"/>
    </xf>
    <xf numFmtId="169" fontId="10" fillId="0" borderId="0" xfId="14" applyNumberFormat="1" applyFont="1"/>
    <xf numFmtId="166" fontId="2" fillId="0" borderId="1" xfId="5" applyNumberFormat="1" applyFont="1" applyBorder="1" applyAlignment="1">
      <alignment horizontal="center"/>
    </xf>
    <xf numFmtId="168" fontId="2" fillId="0" borderId="1" xfId="5" applyNumberFormat="1" applyFont="1" applyBorder="1" applyAlignment="1">
      <alignment horizontal="center"/>
    </xf>
    <xf numFmtId="166" fontId="0" fillId="0" borderId="2" xfId="5" applyNumberFormat="1" applyFont="1" applyBorder="1"/>
    <xf numFmtId="168" fontId="0" fillId="0" borderId="2" xfId="5" applyNumberFormat="1" applyFont="1" applyBorder="1"/>
    <xf numFmtId="166" fontId="2" fillId="0" borderId="0" xfId="5" applyNumberFormat="1" applyFont="1" applyFill="1" applyBorder="1" applyAlignment="1">
      <alignment horizontal="left" indent="1"/>
    </xf>
    <xf numFmtId="167" fontId="2" fillId="0" borderId="0" xfId="5" applyNumberFormat="1" applyFont="1" applyFill="1" applyBorder="1" applyAlignment="1">
      <alignment horizontal="right"/>
    </xf>
    <xf numFmtId="166" fontId="2" fillId="0" borderId="0" xfId="5" applyNumberFormat="1" applyFont="1" applyFill="1" applyBorder="1" applyAlignment="1">
      <alignment horizontal="right"/>
    </xf>
    <xf numFmtId="167" fontId="2" fillId="0" borderId="0" xfId="5" applyNumberFormat="1" applyFont="1" applyFill="1" applyBorder="1"/>
    <xf numFmtId="166" fontId="2" fillId="0" borderId="0" xfId="5" applyNumberFormat="1" applyFont="1" applyFill="1" applyBorder="1"/>
    <xf numFmtId="167" fontId="0" fillId="0" borderId="0" xfId="5" applyNumberFormat="1" applyFont="1"/>
    <xf numFmtId="167" fontId="0" fillId="0" borderId="0" xfId="5" applyNumberFormat="1" applyFont="1" applyFill="1" applyBorder="1" applyAlignment="1">
      <alignment horizontal="left" indent="2"/>
    </xf>
    <xf numFmtId="166" fontId="0" fillId="0" borderId="0" xfId="5" applyNumberFormat="1" applyFont="1" applyFill="1" applyBorder="1" applyAlignment="1">
      <alignment horizontal="right"/>
    </xf>
    <xf numFmtId="166" fontId="4" fillId="0" borderId="0" xfId="5" applyNumberFormat="1" applyFont="1" applyFill="1" applyBorder="1" applyAlignment="1">
      <alignment horizontal="right"/>
    </xf>
    <xf numFmtId="167" fontId="4" fillId="0" borderId="0" xfId="5" applyNumberFormat="1" applyFont="1" applyFill="1" applyBorder="1"/>
    <xf numFmtId="167" fontId="0" fillId="0" borderId="0" xfId="5" applyNumberFormat="1" applyFont="1" applyFill="1" applyBorder="1" applyAlignment="1">
      <alignment horizontal="left" indent="3"/>
    </xf>
    <xf numFmtId="167" fontId="4" fillId="0" borderId="0" xfId="5" applyNumberFormat="1" applyFont="1"/>
    <xf numFmtId="167" fontId="0" fillId="0" borderId="0" xfId="5" applyNumberFormat="1" applyFont="1" applyFill="1" applyBorder="1"/>
    <xf numFmtId="166" fontId="0" fillId="0" borderId="0" xfId="5" applyNumberFormat="1" applyFont="1" applyFill="1" applyAlignment="1">
      <alignment horizontal="right"/>
    </xf>
    <xf numFmtId="167" fontId="0" fillId="0" borderId="0" xfId="5" applyNumberFormat="1" applyFont="1" applyFill="1" applyBorder="1" applyAlignment="1">
      <alignment horizontal="left" indent="1"/>
    </xf>
    <xf numFmtId="0" fontId="3" fillId="0" borderId="0" xfId="15" applyFont="1" applyFill="1" applyBorder="1" applyAlignment="1">
      <alignment horizontal="left" indent="1"/>
    </xf>
    <xf numFmtId="167" fontId="8" fillId="2" borderId="0" xfId="5" applyNumberFormat="1" applyFont="1" applyFill="1" applyBorder="1" applyAlignment="1">
      <alignment horizontal="right"/>
    </xf>
    <xf numFmtId="166" fontId="8" fillId="2" borderId="0" xfId="5" applyNumberFormat="1" applyFont="1" applyFill="1" applyBorder="1" applyAlignment="1">
      <alignment horizontal="right"/>
    </xf>
    <xf numFmtId="168" fontId="0" fillId="0" borderId="0" xfId="5" applyNumberFormat="1" applyFont="1" applyBorder="1"/>
    <xf numFmtId="0" fontId="2" fillId="0" borderId="0" xfId="13" applyFont="1" applyFill="1" applyAlignment="1">
      <alignment horizontal="center"/>
    </xf>
    <xf numFmtId="0" fontId="10" fillId="0" borderId="0" xfId="13" applyFill="1"/>
    <xf numFmtId="0" fontId="2" fillId="0" borderId="1" xfId="13" applyFont="1" applyFill="1" applyBorder="1" applyAlignment="1">
      <alignment horizontal="center" vertical="justify"/>
    </xf>
    <xf numFmtId="168" fontId="2" fillId="0" borderId="1" xfId="13" applyNumberFormat="1" applyFont="1" applyFill="1" applyBorder="1" applyAlignment="1">
      <alignment horizontal="center" vertical="justify"/>
    </xf>
    <xf numFmtId="0" fontId="10" fillId="0" borderId="2" xfId="13" applyFont="1" applyFill="1" applyBorder="1"/>
    <xf numFmtId="167" fontId="10" fillId="0" borderId="2" xfId="13" applyNumberFormat="1" applyFont="1" applyFill="1" applyBorder="1"/>
    <xf numFmtId="168" fontId="10" fillId="0" borderId="2" xfId="13" applyNumberFormat="1" applyFont="1" applyFill="1" applyBorder="1"/>
    <xf numFmtId="167" fontId="2" fillId="0" borderId="0" xfId="5" applyNumberFormat="1" applyFont="1" applyFill="1" applyBorder="1" applyAlignment="1">
      <alignment horizontal="left" indent="1"/>
    </xf>
    <xf numFmtId="167" fontId="2" fillId="0" borderId="0" xfId="9" applyNumberFormat="1" applyFont="1" applyFill="1" applyBorder="1" applyAlignment="1">
      <alignment horizontal="left"/>
    </xf>
    <xf numFmtId="167" fontId="2" fillId="0" borderId="0" xfId="9" applyNumberFormat="1" applyFont="1" applyFill="1" applyBorder="1"/>
    <xf numFmtId="167" fontId="2" fillId="0" borderId="0" xfId="5" applyNumberFormat="1" applyFont="1" applyFill="1"/>
    <xf numFmtId="0" fontId="2" fillId="0" borderId="0" xfId="13" applyFont="1" applyFill="1"/>
    <xf numFmtId="167" fontId="2" fillId="0" borderId="0" xfId="9" applyNumberFormat="1" applyFont="1" applyFill="1" applyBorder="1" applyAlignment="1">
      <alignment horizontal="left" indent="1"/>
    </xf>
    <xf numFmtId="167" fontId="10" fillId="0" borderId="0" xfId="9" applyNumberFormat="1" applyFont="1" applyFill="1" applyBorder="1" applyAlignment="1">
      <alignment horizontal="left" indent="1"/>
    </xf>
    <xf numFmtId="166" fontId="4" fillId="0" borderId="0" xfId="5" applyNumberFormat="1" applyFont="1" applyFill="1" applyBorder="1"/>
    <xf numFmtId="167" fontId="10" fillId="0" borderId="0" xfId="9" applyNumberFormat="1" applyFont="1" applyFill="1" applyBorder="1" applyAlignment="1">
      <alignment horizontal="left" indent="2"/>
    </xf>
    <xf numFmtId="167" fontId="4" fillId="0" borderId="0" xfId="5" applyNumberFormat="1" applyFont="1" applyFill="1"/>
    <xf numFmtId="0" fontId="10" fillId="0" borderId="0" xfId="13" applyFont="1" applyFill="1"/>
    <xf numFmtId="166" fontId="4" fillId="0" borderId="0" xfId="5" applyNumberFormat="1" applyFont="1" applyFill="1"/>
    <xf numFmtId="166" fontId="2" fillId="0" borderId="0" xfId="9" applyNumberFormat="1" applyFont="1" applyFill="1" applyBorder="1" applyAlignment="1">
      <alignment horizontal="left" indent="1"/>
    </xf>
    <xf numFmtId="167" fontId="4" fillId="0" borderId="0" xfId="9" applyNumberFormat="1" applyFont="1" applyFill="1" applyBorder="1" applyAlignment="1">
      <alignment horizontal="left" indent="1"/>
    </xf>
    <xf numFmtId="167" fontId="4" fillId="0" borderId="0" xfId="9" applyNumberFormat="1" applyFont="1" applyFill="1" applyBorder="1" applyAlignment="1">
      <alignment horizontal="left" indent="2"/>
    </xf>
    <xf numFmtId="168" fontId="10" fillId="0" borderId="0" xfId="9" applyNumberFormat="1" applyFont="1" applyFill="1" applyBorder="1"/>
    <xf numFmtId="167" fontId="10" fillId="0" borderId="0" xfId="9" applyNumberFormat="1" applyFont="1" applyFill="1" applyBorder="1"/>
    <xf numFmtId="166" fontId="10" fillId="0" borderId="0" xfId="9" applyNumberFormat="1" applyFont="1" applyFill="1" applyBorder="1"/>
    <xf numFmtId="167" fontId="10" fillId="0" borderId="0" xfId="9" applyNumberFormat="1" applyFont="1" applyFill="1"/>
    <xf numFmtId="168" fontId="10" fillId="0" borderId="0" xfId="9" applyNumberFormat="1" applyFont="1" applyFill="1"/>
    <xf numFmtId="166" fontId="10" fillId="0" borderId="0" xfId="9" applyNumberFormat="1" applyFont="1" applyFill="1"/>
    <xf numFmtId="168" fontId="10" fillId="0" borderId="0" xfId="13" applyNumberFormat="1" applyFont="1" applyFill="1"/>
    <xf numFmtId="0" fontId="3" fillId="0" borderId="0" xfId="13" applyFont="1" applyFill="1" applyBorder="1" applyAlignment="1">
      <alignment horizontal="left" indent="1"/>
    </xf>
    <xf numFmtId="167" fontId="2" fillId="0" borderId="0" xfId="9" applyNumberFormat="1" applyFont="1" applyFill="1" applyAlignment="1">
      <alignment horizontal="center"/>
    </xf>
    <xf numFmtId="167" fontId="10" fillId="0" borderId="2" xfId="9" applyNumberFormat="1" applyFont="1" applyFill="1" applyBorder="1"/>
    <xf numFmtId="168" fontId="10" fillId="0" borderId="2" xfId="9" applyNumberFormat="1" applyFont="1" applyFill="1" applyBorder="1"/>
    <xf numFmtId="166" fontId="10" fillId="0" borderId="0" xfId="13" applyNumberFormat="1" applyFont="1" applyFill="1"/>
    <xf numFmtId="166" fontId="10" fillId="0" borderId="0" xfId="9" applyNumberFormat="1" applyFill="1"/>
    <xf numFmtId="168" fontId="10" fillId="0" borderId="0" xfId="9" applyNumberFormat="1" applyFill="1"/>
    <xf numFmtId="166" fontId="10" fillId="0" borderId="0" xfId="13" applyNumberFormat="1" applyFill="1"/>
    <xf numFmtId="168" fontId="10" fillId="0" borderId="0" xfId="13" applyNumberFormat="1" applyFill="1"/>
    <xf numFmtId="167" fontId="10" fillId="0" borderId="0" xfId="9" applyNumberFormat="1" applyFill="1"/>
    <xf numFmtId="0" fontId="2" fillId="0" borderId="0" xfId="15" applyFont="1" applyAlignment="1">
      <alignment horizontal="center"/>
    </xf>
    <xf numFmtId="0" fontId="10" fillId="0" borderId="0" xfId="15" applyFont="1"/>
    <xf numFmtId="167" fontId="2" fillId="0" borderId="0" xfId="5" applyNumberFormat="1" applyFont="1" applyBorder="1" applyAlignment="1">
      <alignment horizontal="center" vertical="center" wrapText="1"/>
    </xf>
    <xf numFmtId="0" fontId="10" fillId="0" borderId="2" xfId="15" applyFont="1" applyBorder="1"/>
    <xf numFmtId="167" fontId="10" fillId="0" borderId="0" xfId="5" applyNumberFormat="1" applyFont="1" applyBorder="1"/>
    <xf numFmtId="168" fontId="2" fillId="0" borderId="0" xfId="5" applyNumberFormat="1" applyFont="1" applyFill="1" applyBorder="1" applyAlignment="1">
      <alignment horizontal="center"/>
    </xf>
    <xf numFmtId="168" fontId="0" fillId="0" borderId="0" xfId="5" applyNumberFormat="1" applyFont="1" applyFill="1" applyBorder="1" applyAlignment="1">
      <alignment horizontal="center"/>
    </xf>
    <xf numFmtId="167" fontId="10" fillId="0" borderId="0" xfId="5" applyNumberFormat="1" applyFont="1"/>
    <xf numFmtId="167" fontId="2" fillId="0" borderId="1" xfId="5" applyNumberFormat="1" applyFont="1" applyBorder="1" applyAlignment="1">
      <alignment horizontal="center" vertical="center" wrapText="1"/>
    </xf>
    <xf numFmtId="0" fontId="10" fillId="0" borderId="0" xfId="15" applyFont="1" applyBorder="1"/>
    <xf numFmtId="167" fontId="2" fillId="0" borderId="0" xfId="5" applyNumberFormat="1" applyFont="1" applyBorder="1" applyAlignment="1">
      <alignment horizontal="left" vertical="justify"/>
    </xf>
    <xf numFmtId="167" fontId="2" fillId="0" borderId="0" xfId="5" applyNumberFormat="1" applyFont="1" applyBorder="1" applyAlignment="1">
      <alignment horizontal="right" vertical="justify"/>
    </xf>
    <xf numFmtId="167" fontId="2" fillId="0" borderId="0" xfId="5" applyNumberFormat="1" applyFont="1" applyBorder="1"/>
    <xf numFmtId="167" fontId="2" fillId="0" borderId="0" xfId="5" applyNumberFormat="1" applyFont="1" applyBorder="1" applyAlignment="1">
      <alignment horizontal="right"/>
    </xf>
    <xf numFmtId="169" fontId="2" fillId="0" borderId="2" xfId="5" applyNumberFormat="1" applyFont="1" applyBorder="1" applyAlignment="1">
      <alignment horizontal="center" vertical="center" wrapText="1"/>
    </xf>
    <xf numFmtId="169" fontId="2" fillId="0" borderId="1" xfId="5" applyNumberFormat="1" applyFont="1" applyBorder="1" applyAlignment="1">
      <alignment horizontal="center"/>
    </xf>
    <xf numFmtId="166" fontId="10" fillId="0" borderId="2" xfId="5" applyNumberFormat="1" applyFont="1" applyBorder="1"/>
    <xf numFmtId="166" fontId="2" fillId="0" borderId="2" xfId="5" applyNumberFormat="1" applyFont="1" applyBorder="1" applyAlignment="1">
      <alignment horizontal="center" vertical="center" wrapText="1"/>
    </xf>
    <xf numFmtId="169" fontId="2" fillId="0" borderId="0" xfId="15" applyNumberFormat="1" applyFont="1" applyBorder="1"/>
    <xf numFmtId="166" fontId="2" fillId="0" borderId="0" xfId="5" applyNumberFormat="1" applyFont="1" applyBorder="1" applyAlignment="1">
      <alignment horizontal="right"/>
    </xf>
    <xf numFmtId="169" fontId="10" fillId="0" borderId="0" xfId="15" applyNumberFormat="1" applyFont="1" applyBorder="1"/>
    <xf numFmtId="169" fontId="2" fillId="0" borderId="0" xfId="15" applyNumberFormat="1" applyFont="1" applyBorder="1" applyAlignment="1">
      <alignment horizontal="left" indent="1"/>
    </xf>
    <xf numFmtId="169" fontId="10" fillId="0" borderId="0" xfId="5" applyNumberFormat="1" applyFont="1" applyBorder="1" applyAlignment="1">
      <alignment horizontal="left" indent="2"/>
    </xf>
    <xf numFmtId="169" fontId="10" fillId="0" borderId="0" xfId="5" applyNumberFormat="1" applyFont="1" applyBorder="1" applyAlignment="1">
      <alignment horizontal="left" indent="3"/>
    </xf>
    <xf numFmtId="169" fontId="10" fillId="0" borderId="0" xfId="15" applyNumberFormat="1" applyFont="1" applyAlignment="1">
      <alignment horizontal="left" indent="1"/>
    </xf>
    <xf numFmtId="169" fontId="10" fillId="0" borderId="0" xfId="15" applyNumberFormat="1" applyFont="1" applyBorder="1" applyAlignment="1">
      <alignment horizontal="left" indent="1"/>
    </xf>
    <xf numFmtId="169" fontId="10" fillId="0" borderId="0" xfId="15" applyNumberFormat="1" applyFont="1"/>
    <xf numFmtId="169" fontId="3" fillId="0" borderId="0" xfId="15" applyNumberFormat="1" applyFont="1" applyFill="1" applyBorder="1" applyAlignment="1">
      <alignment horizontal="left" indent="1"/>
    </xf>
    <xf numFmtId="169" fontId="2" fillId="0" borderId="0" xfId="15" applyNumberFormat="1" applyFont="1" applyAlignment="1">
      <alignment horizontal="center"/>
    </xf>
    <xf numFmtId="169" fontId="2" fillId="0" borderId="2" xfId="5" applyNumberFormat="1" applyFont="1" applyBorder="1" applyAlignment="1">
      <alignment horizontal="center"/>
    </xf>
    <xf numFmtId="169" fontId="2" fillId="0" borderId="0" xfId="5" applyNumberFormat="1" applyFont="1" applyBorder="1" applyAlignment="1">
      <alignment horizontal="left" vertical="justify"/>
    </xf>
    <xf numFmtId="169" fontId="2" fillId="0" borderId="0" xfId="5" applyNumberFormat="1" applyFont="1" applyBorder="1"/>
    <xf numFmtId="169" fontId="2" fillId="0" borderId="0" xfId="5" applyNumberFormat="1" applyFont="1" applyBorder="1" applyAlignment="1">
      <alignment horizontal="left" indent="1"/>
    </xf>
    <xf numFmtId="0" fontId="11" fillId="0" borderId="0" xfId="0" applyFont="1" applyAlignment="1"/>
    <xf numFmtId="167" fontId="0" fillId="0" borderId="0" xfId="6" applyNumberFormat="1" applyFont="1" applyFill="1" applyBorder="1" applyAlignment="1">
      <alignment horizontal="left" indent="2"/>
    </xf>
    <xf numFmtId="167" fontId="0" fillId="0" borderId="0" xfId="6" applyNumberFormat="1" applyFont="1" applyFill="1" applyBorder="1" applyAlignment="1">
      <alignment horizontal="left" indent="1"/>
    </xf>
    <xf numFmtId="166" fontId="2" fillId="0" borderId="0" xfId="6" applyNumberFormat="1" applyFont="1" applyFill="1" applyBorder="1"/>
    <xf numFmtId="166" fontId="2" fillId="0" borderId="0" xfId="6" applyNumberFormat="1" applyFont="1" applyFill="1" applyBorder="1" applyAlignment="1">
      <alignment horizontal="left" indent="1"/>
    </xf>
    <xf numFmtId="167" fontId="0" fillId="0" borderId="1" xfId="2" applyNumberFormat="1" applyFont="1" applyFill="1" applyBorder="1" applyAlignment="1">
      <alignment horizontal="left" indent="2"/>
    </xf>
    <xf numFmtId="167" fontId="0" fillId="0" borderId="1" xfId="2" applyNumberFormat="1" applyFont="1" applyFill="1" applyBorder="1"/>
    <xf numFmtId="168" fontId="0" fillId="0" borderId="1" xfId="2" applyNumberFormat="1" applyFont="1" applyFill="1" applyBorder="1"/>
    <xf numFmtId="166" fontId="0" fillId="0" borderId="1" xfId="2" applyNumberFormat="1" applyFont="1" applyFill="1" applyBorder="1"/>
    <xf numFmtId="0" fontId="0" fillId="0" borderId="1" xfId="0" applyFill="1" applyBorder="1"/>
    <xf numFmtId="167" fontId="0" fillId="0" borderId="1" xfId="2" applyNumberFormat="1" applyFont="1" applyFill="1" applyBorder="1" applyAlignment="1">
      <alignment horizontal="left" indent="1"/>
    </xf>
    <xf numFmtId="167" fontId="4" fillId="0" borderId="1" xfId="7" applyNumberFormat="1" applyFont="1" applyFill="1" applyBorder="1" applyAlignment="1">
      <alignment horizontal="left" indent="2"/>
    </xf>
    <xf numFmtId="167" fontId="2" fillId="0" borderId="0" xfId="8" applyNumberFormat="1" applyFont="1" applyFill="1" applyBorder="1"/>
    <xf numFmtId="167" fontId="4" fillId="0" borderId="0" xfId="8" applyNumberFormat="1" applyFont="1" applyFill="1" applyBorder="1" applyAlignment="1">
      <alignment horizontal="left" indent="2"/>
    </xf>
    <xf numFmtId="167" fontId="2" fillId="0" borderId="0" xfId="8" applyNumberFormat="1" applyFont="1" applyFill="1" applyBorder="1" applyAlignment="1">
      <alignment horizontal="left"/>
    </xf>
    <xf numFmtId="167" fontId="2" fillId="0" borderId="0" xfId="8" applyNumberFormat="1" applyFont="1" applyFill="1" applyBorder="1" applyAlignment="1">
      <alignment horizontal="left" indent="1"/>
    </xf>
    <xf numFmtId="167" fontId="10" fillId="0" borderId="0" xfId="8" applyNumberFormat="1" applyFont="1" applyFill="1" applyBorder="1" applyAlignment="1">
      <alignment horizontal="left" indent="2"/>
    </xf>
    <xf numFmtId="167" fontId="10" fillId="0" borderId="0" xfId="8" applyNumberFormat="1" applyFill="1" applyBorder="1" applyAlignment="1">
      <alignment horizontal="left" indent="2"/>
    </xf>
    <xf numFmtId="167" fontId="4" fillId="0" borderId="0" xfId="8" applyNumberFormat="1" applyFont="1" applyFill="1" applyBorder="1" applyAlignment="1">
      <alignment horizontal="left" indent="1"/>
    </xf>
    <xf numFmtId="166" fontId="2" fillId="0" borderId="0" xfId="8" applyNumberFormat="1" applyFont="1" applyFill="1" applyBorder="1" applyAlignment="1">
      <alignment horizontal="left" indent="1"/>
    </xf>
    <xf numFmtId="167" fontId="10" fillId="0" borderId="0" xfId="8" applyNumberFormat="1" applyFont="1" applyFill="1" applyBorder="1" applyAlignment="1">
      <alignment horizontal="left" indent="3"/>
    </xf>
    <xf numFmtId="0" fontId="10" fillId="0" borderId="1" xfId="14" applyFont="1" applyBorder="1"/>
    <xf numFmtId="167" fontId="0" fillId="0" borderId="1" xfId="5" applyNumberFormat="1" applyFont="1" applyFill="1" applyBorder="1" applyAlignment="1">
      <alignment horizontal="left" indent="2"/>
    </xf>
    <xf numFmtId="167" fontId="0" fillId="0" borderId="1" xfId="5" applyNumberFormat="1" applyFont="1" applyFill="1" applyBorder="1"/>
    <xf numFmtId="168" fontId="0" fillId="0" borderId="1" xfId="5" applyNumberFormat="1" applyFont="1" applyFill="1" applyBorder="1"/>
    <xf numFmtId="166" fontId="0" fillId="0" borderId="1" xfId="5" applyNumberFormat="1" applyFont="1" applyFill="1" applyBorder="1"/>
    <xf numFmtId="167" fontId="4" fillId="0" borderId="1" xfId="5" applyNumberFormat="1" applyFont="1" applyFill="1" applyBorder="1"/>
    <xf numFmtId="167" fontId="4" fillId="0" borderId="1" xfId="9" applyNumberFormat="1" applyFont="1" applyFill="1" applyBorder="1" applyAlignment="1">
      <alignment horizontal="left" indent="2"/>
    </xf>
    <xf numFmtId="167" fontId="4" fillId="0" borderId="1" xfId="9" applyNumberFormat="1" applyFont="1" applyFill="1" applyBorder="1" applyAlignment="1">
      <alignment horizontal="left" indent="1"/>
    </xf>
    <xf numFmtId="168" fontId="10" fillId="0" borderId="1" xfId="9" applyNumberFormat="1" applyFont="1" applyFill="1" applyBorder="1"/>
    <xf numFmtId="0" fontId="10" fillId="0" borderId="1" xfId="15" applyFont="1" applyBorder="1"/>
    <xf numFmtId="167" fontId="2" fillId="0" borderId="0" xfId="2" applyNumberFormat="1" applyFont="1" applyFill="1" applyBorder="1" applyAlignment="1">
      <alignment horizontal="right" vertical="justify"/>
    </xf>
    <xf numFmtId="0" fontId="10" fillId="0" borderId="0" xfId="14" applyFont="1" applyFill="1"/>
    <xf numFmtId="166" fontId="10" fillId="0" borderId="0" xfId="2" applyNumberFormat="1" applyFont="1" applyFill="1" applyBorder="1" applyAlignment="1">
      <alignment horizontal="right"/>
    </xf>
    <xf numFmtId="166" fontId="2" fillId="0" borderId="0" xfId="2" applyNumberFormat="1" applyFont="1" applyFill="1"/>
    <xf numFmtId="167" fontId="2" fillId="0" borderId="0" xfId="5" applyNumberFormat="1" applyFont="1" applyFill="1" applyBorder="1" applyAlignment="1">
      <alignment horizontal="right" vertical="justify"/>
    </xf>
    <xf numFmtId="166" fontId="10" fillId="0" borderId="0" xfId="5" applyNumberFormat="1" applyFont="1" applyFill="1" applyBorder="1" applyAlignment="1">
      <alignment horizontal="right"/>
    </xf>
    <xf numFmtId="0" fontId="10" fillId="0" borderId="0" xfId="15" applyFont="1" applyFill="1"/>
    <xf numFmtId="166" fontId="2" fillId="0" borderId="0" xfId="5" applyNumberFormat="1" applyFont="1" applyFill="1"/>
    <xf numFmtId="166" fontId="1" fillId="0" borderId="0" xfId="5" applyNumberFormat="1" applyFont="1" applyBorder="1" applyAlignment="1">
      <alignment horizontal="right"/>
    </xf>
    <xf numFmtId="166" fontId="1" fillId="0" borderId="0" xfId="2" applyNumberFormat="1" applyFont="1" applyBorder="1" applyAlignment="1">
      <alignment horizontal="right"/>
    </xf>
    <xf numFmtId="0" fontId="3" fillId="0" borderId="0" xfId="16" applyFont="1" applyFill="1" applyBorder="1" applyAlignment="1">
      <alignment horizontal="left" indent="1"/>
    </xf>
    <xf numFmtId="167" fontId="1" fillId="0" borderId="0" xfId="5" applyNumberFormat="1" applyFont="1" applyFill="1" applyBorder="1" applyAlignment="1">
      <alignment horizontal="right"/>
    </xf>
    <xf numFmtId="167" fontId="1" fillId="0" borderId="0" xfId="2" applyNumberFormat="1" applyFont="1" applyFill="1" applyBorder="1" applyAlignment="1">
      <alignment horizontal="right"/>
    </xf>
    <xf numFmtId="167" fontId="1" fillId="0" borderId="0" xfId="17" applyNumberFormat="1" applyFont="1" applyFill="1" applyBorder="1" applyAlignment="1">
      <alignment horizontal="left" indent="2"/>
    </xf>
    <xf numFmtId="167" fontId="10" fillId="0" borderId="1" xfId="2" applyNumberFormat="1" applyFont="1" applyBorder="1"/>
    <xf numFmtId="167" fontId="1" fillId="0" borderId="1" xfId="5" applyNumberFormat="1" applyFont="1" applyFill="1" applyBorder="1" applyAlignment="1">
      <alignment horizontal="right"/>
    </xf>
    <xf numFmtId="166" fontId="1" fillId="0" borderId="0" xfId="2" applyNumberFormat="1" applyFont="1" applyFill="1" applyBorder="1" applyAlignment="1">
      <alignment horizontal="right"/>
    </xf>
    <xf numFmtId="167" fontId="1" fillId="0" borderId="0" xfId="2" applyNumberFormat="1" applyFont="1" applyFill="1"/>
    <xf numFmtId="167" fontId="4" fillId="0" borderId="1" xfId="8" applyNumberFormat="1" applyFont="1" applyFill="1" applyBorder="1" applyAlignment="1">
      <alignment horizontal="left" indent="2"/>
    </xf>
    <xf numFmtId="167" fontId="1" fillId="0" borderId="1" xfId="2" applyNumberFormat="1" applyFont="1" applyFill="1" applyBorder="1"/>
    <xf numFmtId="166" fontId="4" fillId="0" borderId="1" xfId="2" applyNumberFormat="1" applyFont="1" applyFill="1" applyBorder="1"/>
    <xf numFmtId="167" fontId="4" fillId="0" borderId="1" xfId="2" applyNumberFormat="1" applyFont="1" applyFill="1" applyBorder="1" applyAlignment="1">
      <alignment horizontal="left" indent="1"/>
    </xf>
    <xf numFmtId="167" fontId="10" fillId="0" borderId="1" xfId="7" applyNumberFormat="1" applyFont="1" applyFill="1" applyBorder="1" applyAlignment="1">
      <alignment horizontal="left" indent="2"/>
    </xf>
    <xf numFmtId="167" fontId="4" fillId="0" borderId="1" xfId="2" applyNumberFormat="1" applyFont="1" applyFill="1" applyBorder="1"/>
    <xf numFmtId="167" fontId="1" fillId="0" borderId="0" xfId="7" applyNumberFormat="1" applyFont="1" applyFill="1" applyBorder="1" applyAlignment="1">
      <alignment horizontal="left" indent="3"/>
    </xf>
    <xf numFmtId="167" fontId="1" fillId="0" borderId="1" xfId="2" applyNumberFormat="1" applyFont="1" applyFill="1" applyBorder="1" applyAlignment="1">
      <alignment horizontal="right"/>
    </xf>
    <xf numFmtId="169" fontId="1" fillId="0" borderId="0" xfId="7" applyNumberFormat="1" applyFont="1" applyBorder="1" applyAlignment="1">
      <alignment horizontal="left" indent="2"/>
    </xf>
    <xf numFmtId="169" fontId="10" fillId="0" borderId="1" xfId="2" applyNumberFormat="1" applyFont="1" applyBorder="1" applyAlignment="1">
      <alignment horizontal="left" indent="2"/>
    </xf>
    <xf numFmtId="166" fontId="1" fillId="0" borderId="1" xfId="2" applyNumberFormat="1" applyFont="1" applyBorder="1" applyAlignment="1">
      <alignment horizontal="right"/>
    </xf>
    <xf numFmtId="166" fontId="0" fillId="0" borderId="0" xfId="5" applyNumberFormat="1" applyFont="1"/>
    <xf numFmtId="166" fontId="1" fillId="0" borderId="0" xfId="5" applyNumberFormat="1" applyFont="1" applyFill="1" applyBorder="1" applyAlignment="1">
      <alignment horizontal="right"/>
    </xf>
    <xf numFmtId="167" fontId="1" fillId="0" borderId="0" xfId="5" applyNumberFormat="1" applyFont="1" applyFill="1"/>
    <xf numFmtId="0" fontId="10" fillId="0" borderId="1" xfId="13" applyFill="1" applyBorder="1"/>
    <xf numFmtId="166" fontId="4" fillId="0" borderId="1" xfId="5" applyNumberFormat="1" applyFont="1" applyFill="1" applyBorder="1"/>
    <xf numFmtId="169" fontId="1" fillId="0" borderId="0" xfId="15" applyNumberFormat="1" applyFont="1" applyAlignment="1">
      <alignment horizontal="left" indent="1"/>
    </xf>
    <xf numFmtId="169" fontId="10" fillId="0" borderId="1" xfId="5" applyNumberFormat="1" applyFont="1" applyBorder="1" applyAlignment="1">
      <alignment horizontal="left" indent="2"/>
    </xf>
    <xf numFmtId="166" fontId="1" fillId="0" borderId="1" xfId="5" applyNumberFormat="1" applyFont="1" applyBorder="1" applyAlignment="1">
      <alignment horizontal="right"/>
    </xf>
    <xf numFmtId="167" fontId="1" fillId="0" borderId="0" xfId="2" quotePrefix="1" applyNumberFormat="1" applyFont="1" applyFill="1" applyAlignment="1">
      <alignment horizontal="right"/>
    </xf>
    <xf numFmtId="0" fontId="10" fillId="0" borderId="1" xfId="14" applyFont="1" applyBorder="1" applyAlignment="1">
      <alignment horizontal="right"/>
    </xf>
    <xf numFmtId="167" fontId="2" fillId="0" borderId="1" xfId="2" applyNumberFormat="1" applyFont="1" applyBorder="1" applyAlignment="1">
      <alignment horizontal="center" vertical="center" wrapText="1"/>
    </xf>
    <xf numFmtId="0" fontId="2" fillId="0" borderId="0" xfId="0" applyFont="1" applyAlignment="1">
      <alignment horizontal="center"/>
    </xf>
    <xf numFmtId="166" fontId="2" fillId="0" borderId="2" xfId="2" applyNumberFormat="1" applyFont="1" applyBorder="1" applyAlignment="1">
      <alignment horizontal="center" vertical="center"/>
    </xf>
    <xf numFmtId="166" fontId="2" fillId="0" borderId="0" xfId="2" applyNumberFormat="1" applyFont="1" applyBorder="1" applyAlignment="1">
      <alignment horizontal="center" vertical="center"/>
    </xf>
    <xf numFmtId="166" fontId="2" fillId="0" borderId="1" xfId="2" applyNumberFormat="1" applyFont="1" applyBorder="1" applyAlignment="1">
      <alignment horizontal="center" vertical="center"/>
    </xf>
    <xf numFmtId="166" fontId="5" fillId="0" borderId="2" xfId="2" applyNumberFormat="1" applyFont="1" applyBorder="1" applyAlignment="1">
      <alignment horizontal="center"/>
    </xf>
    <xf numFmtId="0" fontId="0" fillId="0" borderId="2" xfId="0" applyBorder="1"/>
    <xf numFmtId="0" fontId="0" fillId="0" borderId="0" xfId="0"/>
    <xf numFmtId="166" fontId="5" fillId="0" borderId="2" xfId="2" applyNumberFormat="1" applyFont="1" applyBorder="1" applyAlignment="1">
      <alignment horizontal="center" wrapText="1"/>
    </xf>
    <xf numFmtId="166" fontId="2" fillId="0" borderId="3" xfId="2" applyNumberFormat="1" applyFont="1" applyBorder="1" applyAlignment="1">
      <alignment horizontal="center"/>
    </xf>
    <xf numFmtId="0" fontId="11" fillId="0" borderId="1" xfId="0" applyFont="1" applyBorder="1" applyAlignment="1">
      <alignment horizontal="center"/>
    </xf>
    <xf numFmtId="0" fontId="2" fillId="0" borderId="0" xfId="12" applyFont="1" applyFill="1" applyAlignment="1">
      <alignment horizontal="center"/>
    </xf>
    <xf numFmtId="0" fontId="11" fillId="0" borderId="0" xfId="0" applyFont="1" applyAlignment="1">
      <alignment horizontal="center"/>
    </xf>
    <xf numFmtId="167" fontId="5" fillId="0" borderId="2" xfId="7" applyNumberFormat="1" applyFont="1" applyFill="1" applyBorder="1" applyAlignment="1">
      <alignment horizontal="center" wrapText="1"/>
    </xf>
    <xf numFmtId="167" fontId="5" fillId="0" borderId="0" xfId="7" applyNumberFormat="1" applyFont="1" applyFill="1" applyBorder="1" applyAlignment="1">
      <alignment horizontal="center" wrapText="1"/>
    </xf>
    <xf numFmtId="0" fontId="2" fillId="0" borderId="1" xfId="12" applyFont="1" applyFill="1" applyBorder="1" applyAlignment="1">
      <alignment horizontal="center"/>
    </xf>
    <xf numFmtId="0" fontId="2" fillId="0" borderId="3" xfId="12" applyFont="1" applyFill="1" applyBorder="1" applyAlignment="1">
      <alignment horizontal="center"/>
    </xf>
    <xf numFmtId="167" fontId="2" fillId="0" borderId="2" xfId="7" applyNumberFormat="1" applyFont="1" applyFill="1" applyBorder="1" applyAlignment="1">
      <alignment horizontal="center" vertical="center"/>
    </xf>
    <xf numFmtId="167" fontId="2" fillId="0" borderId="0" xfId="7" applyNumberFormat="1" applyFont="1" applyFill="1" applyBorder="1" applyAlignment="1">
      <alignment horizontal="center" vertical="center"/>
    </xf>
    <xf numFmtId="167" fontId="2" fillId="0" borderId="1" xfId="7" applyNumberFormat="1" applyFont="1" applyFill="1" applyBorder="1" applyAlignment="1">
      <alignment horizontal="center" vertical="center"/>
    </xf>
    <xf numFmtId="0" fontId="6" fillId="0" borderId="2" xfId="12" applyFont="1" applyFill="1" applyBorder="1" applyAlignment="1">
      <alignment horizontal="center"/>
    </xf>
    <xf numFmtId="0" fontId="6" fillId="0" borderId="0" xfId="12" applyFont="1" applyFill="1" applyBorder="1" applyAlignment="1">
      <alignment horizontal="center"/>
    </xf>
    <xf numFmtId="167" fontId="5" fillId="0" borderId="0" xfId="7" applyNumberFormat="1" applyFont="1" applyFill="1" applyBorder="1" applyAlignment="1">
      <alignment horizontal="center"/>
    </xf>
    <xf numFmtId="167" fontId="2" fillId="0" borderId="0" xfId="2" applyNumberFormat="1" applyFont="1" applyBorder="1" applyAlignment="1">
      <alignment horizontal="center" vertical="center" wrapText="1"/>
    </xf>
    <xf numFmtId="0" fontId="2" fillId="0" borderId="0" xfId="14" applyFont="1" applyBorder="1" applyAlignment="1">
      <alignment horizontal="center" vertical="center" wrapText="1"/>
    </xf>
    <xf numFmtId="167" fontId="2" fillId="0" borderId="3" xfId="2" applyNumberFormat="1" applyFont="1" applyBorder="1" applyAlignment="1">
      <alignment horizontal="center"/>
    </xf>
    <xf numFmtId="167" fontId="2" fillId="0" borderId="2" xfId="2" applyNumberFormat="1" applyFont="1" applyBorder="1" applyAlignment="1">
      <alignment horizontal="center" vertical="center" wrapText="1"/>
    </xf>
    <xf numFmtId="167" fontId="2" fillId="0" borderId="1" xfId="2" applyNumberFormat="1" applyFont="1" applyBorder="1" applyAlignment="1">
      <alignment horizontal="center" vertical="center" wrapText="1"/>
    </xf>
    <xf numFmtId="0" fontId="2" fillId="0" borderId="0" xfId="14" applyFont="1" applyAlignment="1">
      <alignment horizontal="center"/>
    </xf>
    <xf numFmtId="167" fontId="2" fillId="0" borderId="1" xfId="2" applyNumberFormat="1" applyFont="1" applyBorder="1" applyAlignment="1">
      <alignment horizontal="center"/>
    </xf>
    <xf numFmtId="169" fontId="2" fillId="0" borderId="0" xfId="14" applyNumberFormat="1" applyFont="1" applyAlignment="1">
      <alignment horizontal="center"/>
    </xf>
    <xf numFmtId="169" fontId="2" fillId="0" borderId="2" xfId="2" applyNumberFormat="1" applyFont="1" applyBorder="1" applyAlignment="1">
      <alignment horizontal="center" vertical="center" wrapText="1"/>
    </xf>
    <xf numFmtId="169" fontId="10" fillId="0" borderId="1" xfId="14" applyNumberFormat="1" applyFont="1" applyBorder="1" applyAlignment="1">
      <alignment horizontal="center" vertical="center" wrapText="1"/>
    </xf>
    <xf numFmtId="169" fontId="2" fillId="0" borderId="3" xfId="2" applyNumberFormat="1" applyFont="1" applyBorder="1" applyAlignment="1">
      <alignment horizontal="center"/>
    </xf>
    <xf numFmtId="0" fontId="11" fillId="0" borderId="0" xfId="0" applyFont="1" applyBorder="1" applyAlignment="1">
      <alignment horizontal="center"/>
    </xf>
    <xf numFmtId="166" fontId="2" fillId="0" borderId="2" xfId="5" applyNumberFormat="1" applyFont="1" applyBorder="1" applyAlignment="1">
      <alignment horizontal="center" vertical="center"/>
    </xf>
    <xf numFmtId="166" fontId="2" fillId="0" borderId="0" xfId="5" applyNumberFormat="1" applyFont="1" applyBorder="1" applyAlignment="1">
      <alignment horizontal="center" vertical="center"/>
    </xf>
    <xf numFmtId="166" fontId="2" fillId="0" borderId="1" xfId="5" applyNumberFormat="1" applyFont="1" applyBorder="1" applyAlignment="1">
      <alignment horizontal="center" vertical="center"/>
    </xf>
    <xf numFmtId="166" fontId="5" fillId="0" borderId="2" xfId="5" applyNumberFormat="1" applyFont="1" applyBorder="1" applyAlignment="1">
      <alignment horizontal="center"/>
    </xf>
    <xf numFmtId="166" fontId="5" fillId="0" borderId="2" xfId="5" applyNumberFormat="1" applyFont="1" applyBorder="1" applyAlignment="1">
      <alignment horizontal="center" wrapText="1"/>
    </xf>
    <xf numFmtId="167" fontId="5" fillId="0" borderId="2" xfId="9" applyNumberFormat="1" applyFont="1" applyFill="1" applyBorder="1" applyAlignment="1">
      <alignment horizontal="center" wrapText="1"/>
    </xf>
    <xf numFmtId="167" fontId="5" fillId="0" borderId="0" xfId="9" applyNumberFormat="1" applyFont="1" applyFill="1" applyBorder="1" applyAlignment="1">
      <alignment horizontal="center" wrapText="1"/>
    </xf>
    <xf numFmtId="0" fontId="2" fillId="0" borderId="0" xfId="13" applyFont="1" applyFill="1" applyAlignment="1">
      <alignment horizontal="center"/>
    </xf>
    <xf numFmtId="167" fontId="2" fillId="0" borderId="2" xfId="9" applyNumberFormat="1" applyFont="1" applyFill="1" applyBorder="1" applyAlignment="1">
      <alignment horizontal="center" vertical="center"/>
    </xf>
    <xf numFmtId="167" fontId="2" fillId="0" borderId="0" xfId="9" applyNumberFormat="1" applyFont="1" applyFill="1" applyBorder="1" applyAlignment="1">
      <alignment horizontal="center" vertical="center"/>
    </xf>
    <xf numFmtId="167" fontId="2" fillId="0" borderId="1" xfId="9" applyNumberFormat="1" applyFont="1" applyFill="1" applyBorder="1" applyAlignment="1">
      <alignment horizontal="center" vertical="center"/>
    </xf>
    <xf numFmtId="0" fontId="6" fillId="0" borderId="2" xfId="13" applyFont="1" applyFill="1" applyBorder="1" applyAlignment="1">
      <alignment horizontal="center"/>
    </xf>
    <xf numFmtId="0" fontId="6" fillId="0" borderId="0" xfId="13" applyFont="1" applyFill="1" applyBorder="1" applyAlignment="1">
      <alignment horizontal="center"/>
    </xf>
    <xf numFmtId="0" fontId="2" fillId="0" borderId="3" xfId="13" applyFont="1" applyFill="1" applyBorder="1" applyAlignment="1">
      <alignment horizontal="center"/>
    </xf>
    <xf numFmtId="167" fontId="5" fillId="0" borderId="0" xfId="9" applyNumberFormat="1" applyFont="1" applyFill="1" applyBorder="1" applyAlignment="1">
      <alignment horizontal="center"/>
    </xf>
    <xf numFmtId="0" fontId="2" fillId="0" borderId="1" xfId="13" applyFont="1" applyFill="1" applyBorder="1" applyAlignment="1">
      <alignment horizontal="center"/>
    </xf>
    <xf numFmtId="0" fontId="2" fillId="0" borderId="0" xfId="15" applyFont="1" applyAlignment="1">
      <alignment horizontal="center"/>
    </xf>
    <xf numFmtId="167" fontId="2" fillId="0" borderId="2" xfId="5" applyNumberFormat="1" applyFont="1" applyBorder="1" applyAlignment="1">
      <alignment horizontal="center" vertical="center" wrapText="1"/>
    </xf>
    <xf numFmtId="167" fontId="2" fillId="0" borderId="1" xfId="5" applyNumberFormat="1" applyFont="1" applyBorder="1" applyAlignment="1">
      <alignment horizontal="center" vertical="center" wrapText="1"/>
    </xf>
    <xf numFmtId="167" fontId="2" fillId="0" borderId="0" xfId="5" applyNumberFormat="1" applyFont="1" applyBorder="1" applyAlignment="1">
      <alignment horizontal="center" vertical="center" wrapText="1"/>
    </xf>
    <xf numFmtId="167" fontId="2" fillId="0" borderId="3" xfId="5" applyNumberFormat="1" applyFont="1" applyBorder="1" applyAlignment="1">
      <alignment horizontal="center"/>
    </xf>
    <xf numFmtId="0" fontId="2" fillId="0" borderId="0" xfId="15" applyFont="1" applyBorder="1" applyAlignment="1">
      <alignment horizontal="center" vertical="center" wrapText="1"/>
    </xf>
    <xf numFmtId="167" fontId="2" fillId="0" borderId="1" xfId="5" applyNumberFormat="1" applyFont="1" applyBorder="1" applyAlignment="1">
      <alignment horizontal="center"/>
    </xf>
    <xf numFmtId="169" fontId="2" fillId="0" borderId="2" xfId="5" applyNumberFormat="1" applyFont="1" applyBorder="1" applyAlignment="1">
      <alignment horizontal="center" vertical="center" wrapText="1"/>
    </xf>
    <xf numFmtId="169" fontId="10" fillId="0" borderId="1" xfId="15" applyNumberFormat="1" applyFont="1" applyBorder="1" applyAlignment="1">
      <alignment horizontal="center" vertical="center" wrapText="1"/>
    </xf>
    <xf numFmtId="169" fontId="2" fillId="0" borderId="3" xfId="5" applyNumberFormat="1" applyFont="1" applyBorder="1" applyAlignment="1">
      <alignment horizontal="center"/>
    </xf>
  </cellXfs>
  <cellStyles count="18">
    <cellStyle name="Euro" xfId="1"/>
    <cellStyle name="Millares" xfId="2" builtinId="3"/>
    <cellStyle name="Millares [0] 2" xfId="3"/>
    <cellStyle name="Millares 2" xfId="4"/>
    <cellStyle name="Millares 3" xfId="5"/>
    <cellStyle name="Millares 6" xfId="6"/>
    <cellStyle name="Millares_05. Mercado Laboral" xfId="7"/>
    <cellStyle name="Millares_05. Mercado Laboral 10" xfId="8"/>
    <cellStyle name="Millares_05. Mercado Laboral 15" xfId="17"/>
    <cellStyle name="Millares_05. Mercado Laboral 2" xfId="9"/>
    <cellStyle name="Millares_cruces de mercado laboral" xfId="10"/>
    <cellStyle name="Normal" xfId="0" builtinId="0"/>
    <cellStyle name="Normal 2" xfId="11"/>
    <cellStyle name="Normal_05. Mercado Laboral" xfId="12"/>
    <cellStyle name="Normal_05. Mercado Laboral 2" xfId="13"/>
    <cellStyle name="Normal_Mercado Laboral" xfId="14"/>
    <cellStyle name="Normal_Mercado Laboral 17" xfId="16"/>
    <cellStyle name="Normal_Mercado Laboral 2"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714375</xdr:colOff>
      <xdr:row>0</xdr:row>
      <xdr:rowOff>0</xdr:rowOff>
    </xdr:from>
    <xdr:to>
      <xdr:col>9</xdr:col>
      <xdr:colOff>666750</xdr:colOff>
      <xdr:row>12</xdr:row>
      <xdr:rowOff>76200</xdr:rowOff>
    </xdr:to>
    <xdr:sp macro="" textlink="">
      <xdr:nvSpPr>
        <xdr:cNvPr id="1026" name="Rectangle 2">
          <a:extLst>
            <a:ext uri="{FF2B5EF4-FFF2-40B4-BE49-F238E27FC236}">
              <a16:creationId xmlns="" xmlns:a16="http://schemas.microsoft.com/office/drawing/2014/main" id="{00000000-0008-0000-0000-000002040000}"/>
            </a:ext>
          </a:extLst>
        </xdr:cNvPr>
        <xdr:cNvSpPr>
          <a:spLocks noChangeArrowheads="1"/>
        </xdr:cNvSpPr>
      </xdr:nvSpPr>
      <xdr:spPr bwMode="auto">
        <a:xfrm>
          <a:off x="714375" y="0"/>
          <a:ext cx="7524750" cy="1790700"/>
        </a:xfrm>
        <a:prstGeom prst="rect">
          <a:avLst/>
        </a:prstGeom>
        <a:solidFill>
          <a:srgbClr val="FFFFFF"/>
        </a:solidFill>
        <a:ln w="3175">
          <a:solidFill>
            <a:srgbClr val="000000"/>
          </a:solidFill>
          <a:miter lim="800000"/>
          <a:headEnd/>
          <a:tailEnd/>
        </a:ln>
        <a:effectLst>
          <a:outerShdw dist="107763" dir="2700000" algn="ctr" rotWithShape="0">
            <a:srgbClr val="808080"/>
          </a:outerShdw>
        </a:effectLst>
      </xdr:spPr>
      <xdr:txBody>
        <a:bodyPr vertOverflow="clip" wrap="square" lIns="82296" tIns="82296" rIns="82296" bIns="0" anchor="t" upright="1"/>
        <a:lstStyle/>
        <a:p>
          <a:pPr algn="ctr" rtl="0">
            <a:defRPr sz="1000"/>
          </a:pPr>
          <a:r>
            <a:rPr lang="en-US" sz="4800" b="0" i="0" strike="noStrike">
              <a:solidFill>
                <a:srgbClr val="000000"/>
              </a:solidFill>
              <a:latin typeface="Times New Roman"/>
              <a:cs typeface="Times New Roman"/>
            </a:rPr>
            <a:t>Cuadros de Mercado Laboral por Género</a:t>
          </a:r>
        </a:p>
        <a:p>
          <a:pPr algn="ctr" rtl="0">
            <a:defRPr sz="1000"/>
          </a:pPr>
          <a:endParaRPr lang="en-US" sz="4800" b="0" i="0" strike="noStrike">
            <a:solidFill>
              <a:srgbClr val="000000"/>
            </a:solidFill>
            <a:latin typeface="Times New Roman"/>
            <a:cs typeface="Times New Roman"/>
          </a:endParaRPr>
        </a:p>
        <a:p>
          <a:pPr algn="ctr" rtl="0">
            <a:defRPr sz="1000"/>
          </a:pPr>
          <a:endParaRPr lang="en-US" sz="4800" b="0" i="0" strike="noStrike">
            <a:solidFill>
              <a:srgbClr val="000000"/>
            </a:solidFill>
            <a:latin typeface="Times New Roman"/>
            <a:cs typeface="Times New Roman"/>
          </a:endParaRPr>
        </a:p>
        <a:p>
          <a:pPr algn="ctr" rtl="0">
            <a:defRPr sz="1000"/>
          </a:pPr>
          <a:endParaRPr lang="en-US" sz="4800" b="0" i="0" strike="noStrike">
            <a:solidFill>
              <a:srgbClr val="000000"/>
            </a:solidFill>
            <a:latin typeface="Times New Roman"/>
            <a:cs typeface="Times New Roman"/>
          </a:endParaRPr>
        </a:p>
        <a:p>
          <a:pPr algn="ctr" rtl="0">
            <a:defRPr sz="1000"/>
          </a:pPr>
          <a:endParaRPr lang="en-US" sz="4800" b="0" i="0" strike="noStrike">
            <a:solidFill>
              <a:srgbClr val="000000"/>
            </a:solidFill>
            <a:latin typeface="Times New Roman"/>
            <a:cs typeface="Times New Roma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GARES/EPHOCT2021/CUADROS/PARAGEN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RO1"/>
      <sheetName val="CUADRO2"/>
      <sheetName val="CUADRO3"/>
      <sheetName val="CUADRO4"/>
      <sheetName val="CUADRO9"/>
    </sheetNames>
    <sheetDataSet>
      <sheetData sheetId="0">
        <row r="8">
          <cell r="C8">
            <v>4559924.6302313088</v>
          </cell>
          <cell r="E8">
            <v>6.5812783686525895</v>
          </cell>
          <cell r="F8">
            <v>3144545.7620127653</v>
          </cell>
          <cell r="H8">
            <v>7.5234145383254614</v>
          </cell>
          <cell r="I8">
            <v>2337252.7171059581</v>
          </cell>
          <cell r="K8">
            <v>7.7549521642976122</v>
          </cell>
          <cell r="L8">
            <v>2173399.2164419214</v>
          </cell>
          <cell r="N8">
            <v>7.7327387086679682</v>
          </cell>
          <cell r="O8">
            <v>163853.50066402974</v>
          </cell>
          <cell r="Q8">
            <v>8.0521202366237361</v>
          </cell>
          <cell r="T8">
            <v>3.3636025667636127</v>
          </cell>
          <cell r="U8">
            <v>4940332.3697689278</v>
          </cell>
          <cell r="W8">
            <v>6.8395187060090219</v>
          </cell>
          <cell r="X8">
            <v>3560123.8430229952</v>
          </cell>
          <cell r="Z8">
            <v>7.7268121653547839</v>
          </cell>
          <cell r="AA8">
            <v>1733974.528029639</v>
          </cell>
          <cell r="AC8">
            <v>8.6247352073060028</v>
          </cell>
          <cell r="AD8">
            <v>1548970.3271584406</v>
          </cell>
          <cell r="AF8">
            <v>8.5987803679971631</v>
          </cell>
          <cell r="AG8">
            <v>185004.20087120315</v>
          </cell>
          <cell r="AI8">
            <v>8.8440445075427565</v>
          </cell>
          <cell r="AL8">
            <v>3.6044359968695701</v>
          </cell>
        </row>
        <row r="9">
          <cell r="C9">
            <v>2474175.0847856663</v>
          </cell>
          <cell r="E9">
            <v>7.6770540210665139</v>
          </cell>
          <cell r="F9">
            <v>1763743.3036875704</v>
          </cell>
          <cell r="H9">
            <v>8.7734433875141757</v>
          </cell>
          <cell r="I9">
            <v>1330004.75590323</v>
          </cell>
          <cell r="K9">
            <v>8.995308270535503</v>
          </cell>
          <cell r="L9">
            <v>1221383.3535722061</v>
          </cell>
          <cell r="N9">
            <v>8.9988267763908603</v>
          </cell>
          <cell r="O9">
            <v>108621.40233101955</v>
          </cell>
          <cell r="Q9">
            <v>8.9555670439063118</v>
          </cell>
          <cell r="T9">
            <v>3.5124361515892994</v>
          </cell>
          <cell r="U9">
            <v>2777004.915214383</v>
          </cell>
          <cell r="W9">
            <v>7.8262443628828233</v>
          </cell>
          <cell r="X9">
            <v>2079819.2838841721</v>
          </cell>
          <cell r="Z9">
            <v>8.7549288472194728</v>
          </cell>
          <cell r="AA9">
            <v>1179123.8302720543</v>
          </cell>
          <cell r="AC9">
            <v>9.4489542704755607</v>
          </cell>
          <cell r="AD9">
            <v>1042184.2035227017</v>
          </cell>
          <cell r="AF9">
            <v>9.4628188224613883</v>
          </cell>
          <cell r="AG9">
            <v>136939.62674934644</v>
          </cell>
          <cell r="AI9">
            <v>9.3404442544931854</v>
          </cell>
          <cell r="AL9">
            <v>3.6308850556777958</v>
          </cell>
        </row>
        <row r="11">
          <cell r="C11">
            <v>527539.86364720331</v>
          </cell>
          <cell r="E11">
            <v>8.4404378622021845</v>
          </cell>
          <cell r="F11">
            <v>395916.57425506791</v>
          </cell>
          <cell r="H11">
            <v>9.6987951807228896</v>
          </cell>
          <cell r="I11">
            <v>286012.4359952326</v>
          </cell>
          <cell r="K11">
            <v>9.9364583333333538</v>
          </cell>
          <cell r="L11">
            <v>263246.57878426672</v>
          </cell>
          <cell r="N11">
            <v>9.8795045045045278</v>
          </cell>
          <cell r="O11">
            <v>22765.857210965249</v>
          </cell>
          <cell r="Q11">
            <v>10.638888888888888</v>
          </cell>
          <cell r="T11">
            <v>3.4225761638041643</v>
          </cell>
          <cell r="U11">
            <v>570193.13635279657</v>
          </cell>
          <cell r="W11">
            <v>8.6934349355216725</v>
          </cell>
          <cell r="X11">
            <v>454008.76162098086</v>
          </cell>
          <cell r="Z11">
            <v>9.6545961002785674</v>
          </cell>
          <cell r="AA11">
            <v>261153.16662693652</v>
          </cell>
          <cell r="AC11">
            <v>10.359154929577466</v>
          </cell>
          <cell r="AD11">
            <v>228705.27818831848</v>
          </cell>
          <cell r="AF11">
            <v>10.363270777479913</v>
          </cell>
          <cell r="AG11">
            <v>32447.888438617138</v>
          </cell>
          <cell r="AI11">
            <v>10.330188679245278</v>
          </cell>
          <cell r="AL11">
            <v>2.88515545456803</v>
          </cell>
        </row>
        <row r="12">
          <cell r="C12">
            <v>293964.93451824063</v>
          </cell>
          <cell r="E12">
            <v>7.9468085106383084</v>
          </cell>
          <cell r="F12">
            <v>206496.84050514441</v>
          </cell>
          <cell r="H12">
            <v>8.9999999999999947</v>
          </cell>
          <cell r="I12">
            <v>161109.61646398451</v>
          </cell>
          <cell r="K12">
            <v>9.2247899159663742</v>
          </cell>
          <cell r="L12">
            <v>150889.97661365711</v>
          </cell>
          <cell r="N12">
            <v>9.2471910112359463</v>
          </cell>
          <cell r="O12">
            <v>10219.639850327332</v>
          </cell>
          <cell r="Q12">
            <v>8.9032258064516121</v>
          </cell>
          <cell r="T12">
            <v>3.7359235611103574</v>
          </cell>
          <cell r="U12">
            <v>348670.06548175786</v>
          </cell>
          <cell r="W12">
            <v>7.8385360602798766</v>
          </cell>
          <cell r="X12">
            <v>267213.52432179538</v>
          </cell>
          <cell r="Z12">
            <v>8.6839378238341798</v>
          </cell>
          <cell r="AA12">
            <v>159306.15060804438</v>
          </cell>
          <cell r="AC12">
            <v>9.3057324840764313</v>
          </cell>
          <cell r="AD12">
            <v>139167.44855004628</v>
          </cell>
          <cell r="AF12">
            <v>9.3056234718826314</v>
          </cell>
          <cell r="AG12">
            <v>20138.702057997958</v>
          </cell>
          <cell r="AI12">
            <v>9.3064516129032295</v>
          </cell>
          <cell r="AL12">
            <v>4.2595908940943588</v>
          </cell>
        </row>
        <row r="13">
          <cell r="C13">
            <v>1652670.2866201866</v>
          </cell>
          <cell r="E13">
            <v>7.3868850001643622</v>
          </cell>
          <cell r="F13">
            <v>1161329.8889273631</v>
          </cell>
          <cell r="H13">
            <v>8.4324071700482452</v>
          </cell>
          <cell r="I13">
            <v>882882.70344403409</v>
          </cell>
          <cell r="K13">
            <v>8.6576127721340246</v>
          </cell>
          <cell r="L13">
            <v>807246.79817430582</v>
          </cell>
          <cell r="N13">
            <v>8.6723529905075818</v>
          </cell>
          <cell r="O13">
            <v>75635.905269727169</v>
          </cell>
          <cell r="Q13">
            <v>8.5014292788488763</v>
          </cell>
          <cell r="T13">
            <v>3.5092791714050495</v>
          </cell>
          <cell r="U13">
            <v>1858141.71337975</v>
          </cell>
          <cell r="W13">
            <v>7.5575797913245175</v>
          </cell>
          <cell r="X13">
            <v>1358596.9979413983</v>
          </cell>
          <cell r="Z13">
            <v>8.4795491021135163</v>
          </cell>
          <cell r="AA13">
            <v>758664.51303710288</v>
          </cell>
          <cell r="AC13">
            <v>9.1821349565573414</v>
          </cell>
          <cell r="AD13">
            <v>674311.47678437049</v>
          </cell>
          <cell r="AF13">
            <v>9.2072059123950147</v>
          </cell>
          <cell r="AG13">
            <v>84353.036252731516</v>
          </cell>
          <cell r="AI13">
            <v>8.9704254280103619</v>
          </cell>
          <cell r="AL13">
            <v>3.7593843723915983</v>
          </cell>
        </row>
        <row r="14">
          <cell r="C14">
            <v>2085749.5454456399</v>
          </cell>
          <cell r="E14">
            <v>5.2256480218280972</v>
          </cell>
          <cell r="F14">
            <v>1380802.4583252335</v>
          </cell>
          <cell r="H14">
            <v>5.8704663212435317</v>
          </cell>
          <cell r="I14">
            <v>1007247.9612028057</v>
          </cell>
          <cell r="K14">
            <v>6.0415444770283404</v>
          </cell>
          <cell r="L14">
            <v>952015.86286979215</v>
          </cell>
          <cell r="N14">
            <v>6.0356220960247802</v>
          </cell>
          <cell r="O14">
            <v>55232.098333010748</v>
          </cell>
          <cell r="Q14">
            <v>6.1467889908256872</v>
          </cell>
          <cell r="T14">
            <v>3.0821225603405318</v>
          </cell>
          <cell r="U14">
            <v>2163327.4545545843</v>
          </cell>
          <cell r="W14">
            <v>5.4944620253164516</v>
          </cell>
          <cell r="X14">
            <v>1480304.5591388794</v>
          </cell>
          <cell r="Z14">
            <v>6.2144603562696528</v>
          </cell>
          <cell r="AA14">
            <v>554850.69775758754</v>
          </cell>
          <cell r="AC14">
            <v>6.8398607484769274</v>
          </cell>
          <cell r="AD14">
            <v>506786.12363572838</v>
          </cell>
          <cell r="AF14">
            <v>6.7762906309751365</v>
          </cell>
          <cell r="AG14">
            <v>48064.574121856684</v>
          </cell>
          <cell r="AI14">
            <v>7.4854368932038824</v>
          </cell>
          <cell r="AL14">
            <v>3.5286929745289006</v>
          </cell>
        </row>
        <row r="15">
          <cell r="C15">
            <v>908392.16063600068</v>
          </cell>
          <cell r="F15">
            <v>308149.24327499681</v>
          </cell>
          <cell r="I15">
            <v>157723.53117340562</v>
          </cell>
          <cell r="L15">
            <v>147138.96131377813</v>
          </cell>
          <cell r="O15">
            <v>10584.569859627603</v>
          </cell>
          <cell r="T15">
            <v>3.4487008979825378</v>
          </cell>
          <cell r="U15">
            <v>964274.82630918757</v>
          </cell>
          <cell r="X15">
            <v>382996.01792733511</v>
          </cell>
          <cell r="AA15">
            <v>87184.923532415371</v>
          </cell>
          <cell r="AD15">
            <v>83087.17827079531</v>
          </cell>
          <cell r="AG15">
            <v>4097.7452616200271</v>
          </cell>
          <cell r="AL15">
            <v>3.3539368766712014</v>
          </cell>
        </row>
        <row r="16">
          <cell r="C16">
            <v>2431465.8654619073</v>
          </cell>
          <cell r="E16">
            <v>4.4973664971172607</v>
          </cell>
          <cell r="F16">
            <v>1639377.1150732229</v>
          </cell>
          <cell r="H16">
            <v>5.0146015674269728</v>
          </cell>
          <cell r="I16">
            <v>1242760.0361303699</v>
          </cell>
          <cell r="K16">
            <v>5.1175670525306849</v>
          </cell>
          <cell r="L16">
            <v>1160093.2638783094</v>
          </cell>
          <cell r="N16">
            <v>5.1063117652188703</v>
          </cell>
          <cell r="O16">
            <v>82666.77225206884</v>
          </cell>
          <cell r="Q16">
            <v>5.2755166450662418</v>
          </cell>
          <cell r="T16">
            <v>2.7732371805158125</v>
          </cell>
          <cell r="U16">
            <v>2531930.7070753989</v>
          </cell>
          <cell r="W16">
            <v>4.515078452888333</v>
          </cell>
          <cell r="X16">
            <v>1753845.4540856348</v>
          </cell>
          <cell r="Z16">
            <v>4.9957982850429214</v>
          </cell>
          <cell r="AA16">
            <v>758482.37244052056</v>
          </cell>
          <cell r="AC16">
            <v>5.1546618361693461</v>
          </cell>
          <cell r="AD16">
            <v>686629.75347255822</v>
          </cell>
          <cell r="AF16">
            <v>5.1098055100371269</v>
          </cell>
          <cell r="AG16">
            <v>71852.618967963776</v>
          </cell>
          <cell r="AI16">
            <v>5.5833127134265981</v>
          </cell>
          <cell r="AL16">
            <v>3.1114570815249398</v>
          </cell>
        </row>
        <row r="17">
          <cell r="C17">
            <v>837261.15902416129</v>
          </cell>
          <cell r="E17">
            <v>10.457747177277721</v>
          </cell>
          <cell r="F17">
            <v>818072.21693752031</v>
          </cell>
          <cell r="H17">
            <v>10.541405515984696</v>
          </cell>
          <cell r="I17">
            <v>643971.95172352274</v>
          </cell>
          <cell r="K17">
            <v>10.640005694762285</v>
          </cell>
          <cell r="L17">
            <v>596163.22171843576</v>
          </cell>
          <cell r="N17">
            <v>10.622588197411792</v>
          </cell>
          <cell r="O17">
            <v>47808.730005088786</v>
          </cell>
          <cell r="Q17">
            <v>10.856934537554812</v>
          </cell>
          <cell r="T17">
            <v>4.2598745566107228</v>
          </cell>
          <cell r="U17">
            <v>1023493.6508258382</v>
          </cell>
          <cell r="W17">
            <v>10.558742521692405</v>
          </cell>
          <cell r="X17">
            <v>1006144.0333459589</v>
          </cell>
          <cell r="Z17">
            <v>10.617875327565161</v>
          </cell>
          <cell r="AA17">
            <v>595838.58114552649</v>
          </cell>
          <cell r="AC17">
            <v>10.752419253363621</v>
          </cell>
          <cell r="AD17">
            <v>514772.96258921712</v>
          </cell>
          <cell r="AF17">
            <v>10.728348338139689</v>
          </cell>
          <cell r="AG17">
            <v>81065.618556312969</v>
          </cell>
          <cell r="AI17">
            <v>10.904946455300239</v>
          </cell>
          <cell r="AL17">
            <v>3.9032540814565686</v>
          </cell>
        </row>
        <row r="18">
          <cell r="C18">
            <v>294308.0343260974</v>
          </cell>
          <cell r="E18">
            <v>16.224904837633726</v>
          </cell>
          <cell r="F18">
            <v>294308.0343260974</v>
          </cell>
          <cell r="H18">
            <v>16.224904837633726</v>
          </cell>
          <cell r="I18">
            <v>225994.67691472705</v>
          </cell>
          <cell r="K18">
            <v>16.205659138261538</v>
          </cell>
          <cell r="L18">
            <v>205701.18889565603</v>
          </cell>
          <cell r="N18">
            <v>16.24207827474973</v>
          </cell>
          <cell r="O18">
            <v>20293.488019070726</v>
          </cell>
          <cell r="Q18">
            <v>15.747975014677506</v>
          </cell>
          <cell r="T18">
            <v>3.3150368376102555</v>
          </cell>
          <cell r="U18">
            <v>365123.02462634171</v>
          </cell>
          <cell r="W18">
            <v>16.113682147524056</v>
          </cell>
          <cell r="X18">
            <v>365123.02462634171</v>
          </cell>
          <cell r="Z18">
            <v>16.113682147524056</v>
          </cell>
          <cell r="AA18">
            <v>267129.48544718442</v>
          </cell>
          <cell r="AC18">
            <v>16.20471000948034</v>
          </cell>
          <cell r="AD18">
            <v>241330.16380860368</v>
          </cell>
          <cell r="AF18">
            <v>16.214673723100834</v>
          </cell>
          <cell r="AG18">
            <v>25799.321638580375</v>
          </cell>
          <cell r="AI18">
            <v>16.02284595278709</v>
          </cell>
          <cell r="AL18">
            <v>4.1290216440490681</v>
          </cell>
        </row>
        <row r="19">
          <cell r="C19">
            <v>88497.410783144849</v>
          </cell>
          <cell r="F19">
            <v>84639.152400936044</v>
          </cell>
          <cell r="I19">
            <v>66802.52116398247</v>
          </cell>
          <cell r="L19">
            <v>64302.580635807688</v>
          </cell>
          <cell r="O19">
            <v>2499.9405281747718</v>
          </cell>
          <cell r="T19">
            <v>5.6124577570190173</v>
          </cell>
          <cell r="U19">
            <v>55510.160932165105</v>
          </cell>
          <cell r="X19">
            <v>52015.313037710737</v>
          </cell>
          <cell r="AA19">
            <v>25339.165464009951</v>
          </cell>
          <cell r="AD19">
            <v>23150.269017283747</v>
          </cell>
          <cell r="AG19">
            <v>2188.8964467262076</v>
          </cell>
          <cell r="AL19">
            <v>2.4030370170943973</v>
          </cell>
        </row>
        <row r="20">
          <cell r="C20">
            <v>414768.74810456822</v>
          </cell>
          <cell r="E20">
            <v>7.82523691344326</v>
          </cell>
          <cell r="F20">
            <v>414768.74810456822</v>
          </cell>
          <cell r="H20">
            <v>7.82523691344326</v>
          </cell>
          <cell r="I20">
            <v>229854.16455098518</v>
          </cell>
          <cell r="K20">
            <v>7.4073889857648663</v>
          </cell>
          <cell r="L20">
            <v>204026.16558337238</v>
          </cell>
          <cell r="N20">
            <v>7.3696817450891272</v>
          </cell>
          <cell r="O20">
            <v>25827.998967612792</v>
          </cell>
          <cell r="Q20">
            <v>7.7102479997088738</v>
          </cell>
          <cell r="T20">
            <v>2.9299865075551201</v>
          </cell>
          <cell r="U20">
            <v>391728.89897367248</v>
          </cell>
          <cell r="W20">
            <v>8.0175929413975151</v>
          </cell>
          <cell r="X20">
            <v>391728.89897367248</v>
          </cell>
          <cell r="Z20">
            <v>8.0175929413975151</v>
          </cell>
          <cell r="AA20">
            <v>123420.71216276748</v>
          </cell>
          <cell r="AC20">
            <v>7.9876293315422631</v>
          </cell>
          <cell r="AD20">
            <v>101502.08129631179</v>
          </cell>
          <cell r="AF20">
            <v>7.9777697528209766</v>
          </cell>
          <cell r="AG20">
            <v>21918.630866455554</v>
          </cell>
          <cell r="AI20">
            <v>8.0342370416386348</v>
          </cell>
          <cell r="AL20">
            <v>1.9898175982266535</v>
          </cell>
        </row>
        <row r="21">
          <cell r="C21">
            <v>546434.01336677547</v>
          </cell>
          <cell r="E21">
            <v>8.3627242452206865</v>
          </cell>
          <cell r="F21">
            <v>546434.01336677547</v>
          </cell>
          <cell r="H21">
            <v>8.3627242452206865</v>
          </cell>
          <cell r="I21">
            <v>425007.29400019895</v>
          </cell>
          <cell r="K21">
            <v>8.3789863849047741</v>
          </cell>
          <cell r="L21">
            <v>375365.61515193281</v>
          </cell>
          <cell r="N21">
            <v>8.252971471564976</v>
          </cell>
          <cell r="O21">
            <v>49641.678848266405</v>
          </cell>
          <cell r="Q21">
            <v>9.348663667779407</v>
          </cell>
          <cell r="T21">
            <v>4.1775537988129914</v>
          </cell>
          <cell r="U21">
            <v>605662.32164915407</v>
          </cell>
          <cell r="W21">
            <v>8.9430994881682668</v>
          </cell>
          <cell r="X21">
            <v>605662.32164915407</v>
          </cell>
          <cell r="Z21">
            <v>8.9430994881682668</v>
          </cell>
          <cell r="AA21">
            <v>327371.41419337748</v>
          </cell>
          <cell r="AC21">
            <v>9.5759760633874649</v>
          </cell>
          <cell r="AD21">
            <v>265469.02947909094</v>
          </cell>
          <cell r="AF21">
            <v>9.5643260320801673</v>
          </cell>
          <cell r="AG21">
            <v>61902.384714286331</v>
          </cell>
          <cell r="AI21">
            <v>9.6293473091227515</v>
          </cell>
          <cell r="AL21">
            <v>3.4059270862618507</v>
          </cell>
        </row>
        <row r="22">
          <cell r="C22">
            <v>330397.32767500356</v>
          </cell>
          <cell r="E22">
            <v>9.0213458918057761</v>
          </cell>
          <cell r="F22">
            <v>330397.32767500356</v>
          </cell>
          <cell r="H22">
            <v>9.0213458918057761</v>
          </cell>
          <cell r="I22">
            <v>282492.17224444007</v>
          </cell>
          <cell r="K22">
            <v>9.1079821230876519</v>
          </cell>
          <cell r="L22">
            <v>261527.92220418932</v>
          </cell>
          <cell r="N22">
            <v>9.1255803253993211</v>
          </cell>
          <cell r="O22">
            <v>20964.250040250641</v>
          </cell>
          <cell r="Q22">
            <v>8.8634112510687242</v>
          </cell>
          <cell r="T22">
            <v>3.8826116465209477</v>
          </cell>
          <cell r="U22">
            <v>346636.05632448394</v>
          </cell>
          <cell r="W22">
            <v>9.3498453022896602</v>
          </cell>
          <cell r="X22">
            <v>346636.05632448394</v>
          </cell>
          <cell r="Z22">
            <v>9.3498453022896602</v>
          </cell>
          <cell r="AA22">
            <v>195003.64727962718</v>
          </cell>
          <cell r="AC22">
            <v>10.603810249401375</v>
          </cell>
          <cell r="AD22">
            <v>166627.67480240137</v>
          </cell>
          <cell r="AF22">
            <v>10.743807710131957</v>
          </cell>
          <cell r="AG22">
            <v>28375.972477225645</v>
          </cell>
          <cell r="AI22">
            <v>9.8253153481375168</v>
          </cell>
          <cell r="AL22">
            <v>4.4112047568423067</v>
          </cell>
        </row>
        <row r="23">
          <cell r="C23">
            <v>355201.74655253999</v>
          </cell>
          <cell r="E23">
            <v>8.1116515908582532</v>
          </cell>
          <cell r="F23">
            <v>355201.74655253999</v>
          </cell>
          <cell r="H23">
            <v>8.1116515908582532</v>
          </cell>
          <cell r="I23">
            <v>311077.49821204267</v>
          </cell>
          <cell r="K23">
            <v>8.2668442445809003</v>
          </cell>
          <cell r="L23">
            <v>297211.69449390506</v>
          </cell>
          <cell r="N23">
            <v>8.2453898210270289</v>
          </cell>
          <cell r="O23">
            <v>13865.80371813782</v>
          </cell>
          <cell r="Q23">
            <v>8.6966894412155451</v>
          </cell>
          <cell r="T23">
            <v>2.4623943362631082</v>
          </cell>
          <cell r="U23">
            <v>373305.77982157847</v>
          </cell>
          <cell r="W23">
            <v>8.542467947474524</v>
          </cell>
          <cell r="X23">
            <v>373305.77982157847</v>
          </cell>
          <cell r="Z23">
            <v>8.542467947474524</v>
          </cell>
          <cell r="AA23">
            <v>224160.33620145338</v>
          </cell>
          <cell r="AC23">
            <v>9.3304361790953294</v>
          </cell>
          <cell r="AD23">
            <v>203877.72212268249</v>
          </cell>
          <cell r="AF23">
            <v>9.2641370987594858</v>
          </cell>
          <cell r="AG23">
            <v>20282.61407877077</v>
          </cell>
          <cell r="AI23">
            <v>10.003207422206135</v>
          </cell>
          <cell r="AL23">
            <v>4.7146324765754111</v>
          </cell>
        </row>
        <row r="24">
          <cell r="C24">
            <v>453139.10582964658</v>
          </cell>
          <cell r="E24">
            <v>7.4005933409535061</v>
          </cell>
          <cell r="F24">
            <v>453139.10582964658</v>
          </cell>
          <cell r="H24">
            <v>7.4005933409535061</v>
          </cell>
          <cell r="I24">
            <v>397683.9119139305</v>
          </cell>
          <cell r="K24">
            <v>7.6556897609895325</v>
          </cell>
          <cell r="L24">
            <v>378917.56416927429</v>
          </cell>
          <cell r="N24">
            <v>7.7475991217381148</v>
          </cell>
          <cell r="O24">
            <v>18766.347744655868</v>
          </cell>
          <cell r="Q24">
            <v>5.8417453307250318</v>
          </cell>
          <cell r="T24">
            <v>2.3286590055414109</v>
          </cell>
          <cell r="U24">
            <v>571855.1670631615</v>
          </cell>
          <cell r="W24">
            <v>7.5220708410411152</v>
          </cell>
          <cell r="X24">
            <v>571855.1670631615</v>
          </cell>
          <cell r="Z24">
            <v>7.5220708410411152</v>
          </cell>
          <cell r="AA24">
            <v>356188.63253013993</v>
          </cell>
          <cell r="AC24">
            <v>8.372082085649895</v>
          </cell>
          <cell r="AD24">
            <v>328794.34017547686</v>
          </cell>
          <cell r="AF24">
            <v>8.394947198237162</v>
          </cell>
          <cell r="AG24">
            <v>27394.292354662997</v>
          </cell>
          <cell r="AI24">
            <v>8.0874429464684283</v>
          </cell>
          <cell r="AL24">
            <v>3.5392871840651443</v>
          </cell>
        </row>
        <row r="25">
          <cell r="C25">
            <v>540589.71405871294</v>
          </cell>
          <cell r="E25">
            <v>6.7291510663621619</v>
          </cell>
          <cell r="F25">
            <v>540589.71405871294</v>
          </cell>
          <cell r="H25">
            <v>6.7291510663621619</v>
          </cell>
          <cell r="I25">
            <v>440723.67905000021</v>
          </cell>
          <cell r="K25">
            <v>7.0276995994620064</v>
          </cell>
          <cell r="L25">
            <v>425407.14969763247</v>
          </cell>
          <cell r="N25">
            <v>7.0294501894395216</v>
          </cell>
          <cell r="O25">
            <v>15316.529352367383</v>
          </cell>
          <cell r="Q25">
            <v>6.9724887471987831</v>
          </cell>
          <cell r="T25">
            <v>2.6666088291995478</v>
          </cell>
          <cell r="U25">
            <v>668027.40908432717</v>
          </cell>
          <cell r="W25">
            <v>6.9560073955142432</v>
          </cell>
          <cell r="X25">
            <v>668027.40908432717</v>
          </cell>
          <cell r="Z25">
            <v>6.9560073955142432</v>
          </cell>
          <cell r="AA25">
            <v>352941.17132778006</v>
          </cell>
          <cell r="AC25">
            <v>7.8758650562211647</v>
          </cell>
          <cell r="AD25">
            <v>335655.07105168642</v>
          </cell>
          <cell r="AF25">
            <v>7.9166704356730841</v>
          </cell>
          <cell r="AG25">
            <v>17286.100276093712</v>
          </cell>
          <cell r="AI25">
            <v>7.1425563598523096</v>
          </cell>
          <cell r="AL25">
            <v>3.7261294225800108</v>
          </cell>
        </row>
        <row r="26">
          <cell r="C26">
            <v>504015.10642560851</v>
          </cell>
          <cell r="E26">
            <v>5.6494079475280721</v>
          </cell>
          <cell r="F26">
            <v>504015.10642560851</v>
          </cell>
          <cell r="H26">
            <v>5.6494079475280721</v>
          </cell>
          <cell r="I26">
            <v>250413.99713442943</v>
          </cell>
          <cell r="K26">
            <v>5.998557552405086</v>
          </cell>
          <cell r="L26">
            <v>230943.10514168988</v>
          </cell>
          <cell r="N26">
            <v>5.927332379317936</v>
          </cell>
          <cell r="O26">
            <v>19470.891992739558</v>
          </cell>
          <cell r="Q26">
            <v>6.7793697222204603</v>
          </cell>
          <cell r="T26">
            <v>3.5571875855968811</v>
          </cell>
          <cell r="U26">
            <v>602908.21010676131</v>
          </cell>
          <cell r="W26">
            <v>5.5108213437194316</v>
          </cell>
          <cell r="X26">
            <v>602908.21010676131</v>
          </cell>
          <cell r="Z26">
            <v>5.5108213437194316</v>
          </cell>
          <cell r="AA26">
            <v>154888.61433451832</v>
          </cell>
          <cell r="AC26">
            <v>5.7201504441861504</v>
          </cell>
          <cell r="AD26">
            <v>147044.40823081005</v>
          </cell>
          <cell r="AF26">
            <v>5.7177302703808275</v>
          </cell>
          <cell r="AG26">
            <v>7844.206103708244</v>
          </cell>
          <cell r="AI26">
            <v>5.7588649938338712</v>
          </cell>
          <cell r="AL26">
            <v>3.8922222113483556</v>
          </cell>
        </row>
        <row r="27">
          <cell r="I27">
            <v>704279.75113471411</v>
          </cell>
          <cell r="K27">
            <v>5.63560799424791</v>
          </cell>
          <cell r="L27">
            <v>704279.75113471411</v>
          </cell>
          <cell r="N27">
            <v>5.63560799424791</v>
          </cell>
          <cell r="O27">
            <v>0</v>
          </cell>
          <cell r="AA27">
            <v>135627.06254226243</v>
          </cell>
          <cell r="AC27">
            <v>5.8301263883811103</v>
          </cell>
          <cell r="AD27">
            <v>135627.06254226243</v>
          </cell>
          <cell r="AF27">
            <v>5.8301263883811103</v>
          </cell>
          <cell r="AG27">
            <v>0</v>
          </cell>
        </row>
        <row r="28">
          <cell r="I28">
            <v>275073.79231653688</v>
          </cell>
          <cell r="K28">
            <v>8.5335436174537573</v>
          </cell>
          <cell r="L28">
            <v>275073.79231653688</v>
          </cell>
          <cell r="N28">
            <v>8.5335436174537573</v>
          </cell>
          <cell r="O28">
            <v>0</v>
          </cell>
          <cell r="AA28">
            <v>292433.28375143453</v>
          </cell>
          <cell r="AC28">
            <v>7.800855463223586</v>
          </cell>
          <cell r="AD28">
            <v>292433.28375143453</v>
          </cell>
          <cell r="AF28">
            <v>7.800855463223586</v>
          </cell>
          <cell r="AG28">
            <v>0</v>
          </cell>
        </row>
        <row r="29">
          <cell r="I29">
            <v>1132884.705363676</v>
          </cell>
          <cell r="K29">
            <v>8.7265052199321396</v>
          </cell>
          <cell r="L29">
            <v>1132884.705363676</v>
          </cell>
          <cell r="N29">
            <v>8.7265052199321396</v>
          </cell>
          <cell r="O29">
            <v>0</v>
          </cell>
          <cell r="AA29">
            <v>1088752.2129608809</v>
          </cell>
          <cell r="AC29">
            <v>9.1004482555141877</v>
          </cell>
          <cell r="AD29">
            <v>1088752.2129608809</v>
          </cell>
          <cell r="AF29">
            <v>9.1004482555141877</v>
          </cell>
          <cell r="AG29">
            <v>0</v>
          </cell>
        </row>
        <row r="30">
          <cell r="I30">
            <v>61160.967627055928</v>
          </cell>
          <cell r="K30">
            <v>8.2320414089888967</v>
          </cell>
          <cell r="L30">
            <v>61160.967627055928</v>
          </cell>
          <cell r="N30">
            <v>8.2320414089888967</v>
          </cell>
          <cell r="O30">
            <v>0</v>
          </cell>
          <cell r="AA30">
            <v>32157.767903860266</v>
          </cell>
          <cell r="AC30">
            <v>10.599797668852283</v>
          </cell>
          <cell r="AD30">
            <v>32157.767903860266</v>
          </cell>
          <cell r="AF30">
            <v>10.599797668852283</v>
          </cell>
          <cell r="AG30">
            <v>0</v>
          </cell>
        </row>
        <row r="31">
          <cell r="I31">
            <v>35918.135638291424</v>
          </cell>
          <cell r="K31">
            <v>9.2225489847642734</v>
          </cell>
          <cell r="L31">
            <v>0</v>
          </cell>
          <cell r="O31">
            <v>35918.135638291424</v>
          </cell>
          <cell r="Q31">
            <v>9.2225489847642734</v>
          </cell>
          <cell r="T31">
            <v>4.1029208978995477</v>
          </cell>
          <cell r="AA31">
            <v>52593.220959605176</v>
          </cell>
          <cell r="AC31">
            <v>9.2839246045332953</v>
          </cell>
          <cell r="AD31">
            <v>0</v>
          </cell>
          <cell r="AG31">
            <v>52593.220959605176</v>
          </cell>
          <cell r="AI31">
            <v>9.2839246045332953</v>
          </cell>
          <cell r="AL31">
            <v>3.3856876161334717</v>
          </cell>
        </row>
      </sheetData>
      <sheetData sheetId="1">
        <row r="6">
          <cell r="B6">
            <v>2173399.2164419214</v>
          </cell>
          <cell r="D6">
            <v>95515.808526392502</v>
          </cell>
          <cell r="F6">
            <v>1187394.5346961473</v>
          </cell>
          <cell r="H6">
            <v>7937.3805420177778</v>
          </cell>
          <cell r="J6">
            <v>552812.1986467957</v>
          </cell>
          <cell r="L6">
            <v>102349.69657382158</v>
          </cell>
          <cell r="N6">
            <v>227389.59745682069</v>
          </cell>
          <cell r="P6">
            <v>1548970.3271584406</v>
          </cell>
          <cell r="R6">
            <v>141610.47674815464</v>
          </cell>
          <cell r="T6">
            <v>500757.49255005229</v>
          </cell>
          <cell r="V6">
            <v>112472.36790054783</v>
          </cell>
          <cell r="X6">
            <v>564585.5213868859</v>
          </cell>
          <cell r="Z6">
            <v>147472.02959870463</v>
          </cell>
          <cell r="AB6">
            <v>82072.438974116376</v>
          </cell>
        </row>
        <row r="7">
          <cell r="B7">
            <v>263246.57878426672</v>
          </cell>
          <cell r="D7">
            <v>26691.005005959258</v>
          </cell>
          <cell r="F7">
            <v>147847.23361143965</v>
          </cell>
          <cell r="H7">
            <v>1308.3825983313352</v>
          </cell>
          <cell r="J7">
            <v>60447.276042907732</v>
          </cell>
          <cell r="L7">
            <v>9158.6781883193526</v>
          </cell>
          <cell r="N7">
            <v>17794.003337306171</v>
          </cell>
          <cell r="P7">
            <v>228705.27818831848</v>
          </cell>
          <cell r="R7">
            <v>34279.624076281005</v>
          </cell>
          <cell r="T7">
            <v>82951.456734206236</v>
          </cell>
          <cell r="V7">
            <v>20672.445053635111</v>
          </cell>
          <cell r="X7">
            <v>64372.423837901741</v>
          </cell>
          <cell r="Z7">
            <v>17008.973778307369</v>
          </cell>
          <cell r="AB7">
            <v>9420.3547079856198</v>
          </cell>
        </row>
        <row r="8">
          <cell r="B8">
            <v>150889.97661365711</v>
          </cell>
          <cell r="D8">
            <v>2104.0434985968027</v>
          </cell>
          <cell r="F8">
            <v>96786.000935453267</v>
          </cell>
          <cell r="H8">
            <v>300.57764265668612</v>
          </cell>
          <cell r="J8">
            <v>39075.093545369156</v>
          </cell>
          <cell r="L8">
            <v>5109.8199251636652</v>
          </cell>
          <cell r="N8">
            <v>7514.4410664171555</v>
          </cell>
          <cell r="P8">
            <v>139167.44855004628</v>
          </cell>
          <cell r="R8">
            <v>5710.9752104770378</v>
          </cell>
          <cell r="T8">
            <v>65225.348456501022</v>
          </cell>
          <cell r="V8">
            <v>9317.9069223572733</v>
          </cell>
          <cell r="X8">
            <v>44485.491113189542</v>
          </cell>
          <cell r="Z8">
            <v>9919.0622076706459</v>
          </cell>
          <cell r="AB8">
            <v>4508.6646398502926</v>
          </cell>
        </row>
        <row r="9">
          <cell r="B9">
            <v>807246.79817430582</v>
          </cell>
          <cell r="D9">
            <v>43531.711103396796</v>
          </cell>
          <cell r="F9">
            <v>458742.60636072373</v>
          </cell>
          <cell r="H9">
            <v>4641.9440160523272</v>
          </cell>
          <cell r="J9">
            <v>198631.91002692477</v>
          </cell>
          <cell r="L9">
            <v>34957.195483549505</v>
          </cell>
          <cell r="N9">
            <v>66741.431183658424</v>
          </cell>
          <cell r="P9">
            <v>674311.47678437049</v>
          </cell>
          <cell r="R9">
            <v>73793.018759269151</v>
          </cell>
          <cell r="T9">
            <v>228203.06134225745</v>
          </cell>
          <cell r="V9">
            <v>52125.442794961673</v>
          </cell>
          <cell r="X9">
            <v>231426.26053379502</v>
          </cell>
          <cell r="Z9">
            <v>55614.656641095724</v>
          </cell>
          <cell r="AB9">
            <v>33149.036712998794</v>
          </cell>
        </row>
        <row r="10">
          <cell r="B10">
            <v>952015.86286979215</v>
          </cell>
          <cell r="D10">
            <v>23189.048918439636</v>
          </cell>
          <cell r="F10">
            <v>484018.69378853193</v>
          </cell>
          <cell r="H10">
            <v>1686.4762849774295</v>
          </cell>
          <cell r="J10">
            <v>254657.91903159049</v>
          </cell>
          <cell r="L10">
            <v>53124.002976788965</v>
          </cell>
          <cell r="N10">
            <v>135339.72186943959</v>
          </cell>
          <cell r="P10">
            <v>506786.12363572838</v>
          </cell>
          <cell r="R10">
            <v>27826.85870212756</v>
          </cell>
          <cell r="T10">
            <v>124377.62601708627</v>
          </cell>
          <cell r="V10">
            <v>30356.5731295937</v>
          </cell>
          <cell r="X10">
            <v>224301.34590199732</v>
          </cell>
          <cell r="Z10">
            <v>64929.336971630953</v>
          </cell>
          <cell r="AB10">
            <v>34994.382913281624</v>
          </cell>
        </row>
        <row r="11">
          <cell r="B11">
            <v>147138.96131377813</v>
          </cell>
          <cell r="D11">
            <v>1870.6367606542883</v>
          </cell>
          <cell r="F11">
            <v>62188.201541543225</v>
          </cell>
          <cell r="H11">
            <v>2681.7865180164822</v>
          </cell>
          <cell r="J11">
            <v>46942.094003372389</v>
          </cell>
          <cell r="L11">
            <v>6313.8196298734838</v>
          </cell>
          <cell r="N11">
            <v>27142.422860317718</v>
          </cell>
          <cell r="P11">
            <v>83087.17827079531</v>
          </cell>
          <cell r="R11">
            <v>1628.267701487516</v>
          </cell>
          <cell r="T11">
            <v>14822.664010334789</v>
          </cell>
          <cell r="V11">
            <v>8572.6478615527776</v>
          </cell>
          <cell r="X11">
            <v>45535.58282249199</v>
          </cell>
          <cell r="Z11">
            <v>5674.6171174815281</v>
          </cell>
          <cell r="AB11">
            <v>6853.3987574465536</v>
          </cell>
        </row>
        <row r="12">
          <cell r="B12">
            <v>1160093.2638783094</v>
          </cell>
          <cell r="D12">
            <v>18535.415684960841</v>
          </cell>
          <cell r="F12">
            <v>625955.58666356537</v>
          </cell>
          <cell r="H12">
            <v>3304.8452415934748</v>
          </cell>
          <cell r="J12">
            <v>309322.6585567813</v>
          </cell>
          <cell r="L12">
            <v>55737.517261601046</v>
          </cell>
          <cell r="N12">
            <v>147237.24046981824</v>
          </cell>
          <cell r="P12">
            <v>686629.75347255822</v>
          </cell>
          <cell r="R12">
            <v>9859.4131482980829</v>
          </cell>
          <cell r="T12">
            <v>160523.56371669605</v>
          </cell>
          <cell r="V12">
            <v>61198.524900204924</v>
          </cell>
          <cell r="X12">
            <v>330429.19837680081</v>
          </cell>
          <cell r="Z12">
            <v>73932.041678070658</v>
          </cell>
          <cell r="AB12">
            <v>50687.011652488087</v>
          </cell>
        </row>
        <row r="13">
          <cell r="B13">
            <v>596163.22171843576</v>
          </cell>
          <cell r="D13">
            <v>31389.319062154722</v>
          </cell>
          <cell r="F13">
            <v>356209.30843153677</v>
          </cell>
          <cell r="H13">
            <v>1689.0722627415551</v>
          </cell>
          <cell r="J13">
            <v>133634.08803493183</v>
          </cell>
          <cell r="L13">
            <v>31946.17280694878</v>
          </cell>
          <cell r="N13">
            <v>41295.261120123854</v>
          </cell>
          <cell r="P13">
            <v>514772.96258921712</v>
          </cell>
          <cell r="R13">
            <v>49376.591226705423</v>
          </cell>
          <cell r="T13">
            <v>211806.92710852553</v>
          </cell>
          <cell r="V13">
            <v>35788.898729102722</v>
          </cell>
          <cell r="X13">
            <v>146083.16601821524</v>
          </cell>
          <cell r="Z13">
            <v>51186.554191547802</v>
          </cell>
          <cell r="AB13">
            <v>20530.825315121579</v>
          </cell>
        </row>
        <row r="14">
          <cell r="B14">
            <v>205701.18889565603</v>
          </cell>
          <cell r="D14">
            <v>39883.397715988998</v>
          </cell>
          <cell r="F14">
            <v>102689.809759553</v>
          </cell>
          <cell r="H14">
            <v>261.67651966626704</v>
          </cell>
          <cell r="J14">
            <v>50361.410379358727</v>
          </cell>
          <cell r="L14">
            <v>7629.990161497195</v>
          </cell>
          <cell r="N14">
            <v>4874.9043595910762</v>
          </cell>
          <cell r="P14">
            <v>241330.16380860368</v>
          </cell>
          <cell r="R14">
            <v>78808.518305811798</v>
          </cell>
          <cell r="T14">
            <v>103200.35708203699</v>
          </cell>
          <cell r="V14">
            <v>1647.8613639784403</v>
          </cell>
          <cell r="X14">
            <v>38137.222981255836</v>
          </cell>
          <cell r="Z14">
            <v>16257.197540360517</v>
          </cell>
          <cell r="AB14">
            <v>3279.0065351590588</v>
          </cell>
        </row>
        <row r="15">
          <cell r="B15">
            <v>64302.580635807688</v>
          </cell>
          <cell r="D15">
            <v>3837.0393026336251</v>
          </cell>
          <cell r="F15">
            <v>40351.628299953612</v>
          </cell>
          <cell r="J15">
            <v>12551.947672349259</v>
          </cell>
          <cell r="L15">
            <v>722.19671390104349</v>
          </cell>
          <cell r="N15">
            <v>6839.7686469701421</v>
          </cell>
          <cell r="P15">
            <v>23150.269017283747</v>
          </cell>
          <cell r="R15">
            <v>1937.6863658518187</v>
          </cell>
          <cell r="T15">
            <v>10403.980632457189</v>
          </cell>
          <cell r="V15">
            <v>5264.4350457089131</v>
          </cell>
          <cell r="X15">
            <v>4400.3511881204322</v>
          </cell>
          <cell r="Z15">
            <v>421.61907124435737</v>
          </cell>
          <cell r="AB15">
            <v>722.19671390104349</v>
          </cell>
        </row>
        <row r="16">
          <cell r="B16">
            <v>204026.16558337238</v>
          </cell>
          <cell r="D16">
            <v>0</v>
          </cell>
          <cell r="F16">
            <v>117614.06301399868</v>
          </cell>
          <cell r="H16">
            <v>1356.1247430293708</v>
          </cell>
          <cell r="J16">
            <v>12464.333843980938</v>
          </cell>
          <cell r="L16">
            <v>49399.145190248477</v>
          </cell>
          <cell r="N16">
            <v>23192.498792115603</v>
          </cell>
          <cell r="P16">
            <v>101502.08129631179</v>
          </cell>
          <cell r="R16">
            <v>421.61907124435737</v>
          </cell>
          <cell r="T16">
            <v>31860.999444481458</v>
          </cell>
          <cell r="V16">
            <v>16177.080883858369</v>
          </cell>
          <cell r="X16">
            <v>13035.142826020077</v>
          </cell>
          <cell r="Z16">
            <v>36060.595338957683</v>
          </cell>
          <cell r="AB16">
            <v>3946.6437317495534</v>
          </cell>
        </row>
        <row r="17">
          <cell r="B17">
            <v>375365.61515193281</v>
          </cell>
          <cell r="D17">
            <v>8280.3481814319166</v>
          </cell>
          <cell r="F17">
            <v>265003.24483133224</v>
          </cell>
          <cell r="H17">
            <v>1165.7192234090207</v>
          </cell>
          <cell r="J17">
            <v>33045.458359155731</v>
          </cell>
          <cell r="L17">
            <v>17827.052984102062</v>
          </cell>
          <cell r="N17">
            <v>50043.791572499751</v>
          </cell>
          <cell r="P17">
            <v>265469.02947909094</v>
          </cell>
          <cell r="R17">
            <v>10486.120938054442</v>
          </cell>
          <cell r="T17">
            <v>139658.43262535468</v>
          </cell>
          <cell r="V17">
            <v>20603.556905090809</v>
          </cell>
          <cell r="X17">
            <v>37265.414574236893</v>
          </cell>
          <cell r="Z17">
            <v>40398.715512933413</v>
          </cell>
          <cell r="AB17">
            <v>17056.788923420485</v>
          </cell>
        </row>
        <row r="18">
          <cell r="B18">
            <v>261527.92220418932</v>
          </cell>
          <cell r="D18">
            <v>14196.558126845335</v>
          </cell>
          <cell r="F18">
            <v>170476.35045000652</v>
          </cell>
          <cell r="H18">
            <v>0</v>
          </cell>
          <cell r="J18">
            <v>44056.994908046749</v>
          </cell>
          <cell r="L18">
            <v>8584.7397174289163</v>
          </cell>
          <cell r="N18">
            <v>24213.279001862269</v>
          </cell>
          <cell r="P18">
            <v>166627.67480240137</v>
          </cell>
          <cell r="R18">
            <v>16850.477654583679</v>
          </cell>
          <cell r="T18">
            <v>79393.869255694532</v>
          </cell>
          <cell r="V18">
            <v>8108.0757343791774</v>
          </cell>
          <cell r="X18">
            <v>40648.270749753356</v>
          </cell>
          <cell r="Z18">
            <v>14505.661086934171</v>
          </cell>
          <cell r="AB18">
            <v>7121.3203210563106</v>
          </cell>
        </row>
        <row r="19">
          <cell r="B19">
            <v>297211.69449390506</v>
          </cell>
          <cell r="D19">
            <v>10821.664435530749</v>
          </cell>
          <cell r="F19">
            <v>179086.2396521231</v>
          </cell>
          <cell r="H19">
            <v>1427.3957430752878</v>
          </cell>
          <cell r="J19">
            <v>66032.950959796333</v>
          </cell>
          <cell r="L19">
            <v>3474.6865380430354</v>
          </cell>
          <cell r="N19">
            <v>36368.75716533685</v>
          </cell>
          <cell r="P19">
            <v>203877.72212268249</v>
          </cell>
          <cell r="R19">
            <v>16650.668129397764</v>
          </cell>
          <cell r="T19">
            <v>74121.156247449791</v>
          </cell>
          <cell r="V19">
            <v>13820.740078939285</v>
          </cell>
          <cell r="X19">
            <v>72292.007245107292</v>
          </cell>
          <cell r="Z19">
            <v>14153.687598651471</v>
          </cell>
          <cell r="AB19">
            <v>12839.462823136104</v>
          </cell>
        </row>
        <row r="20">
          <cell r="B20">
            <v>378917.56416927429</v>
          </cell>
          <cell r="D20">
            <v>12627.561366760203</v>
          </cell>
          <cell r="F20">
            <v>209719.62801117898</v>
          </cell>
          <cell r="H20">
            <v>1587.3382946533782</v>
          </cell>
          <cell r="J20">
            <v>110104.05673806612</v>
          </cell>
          <cell r="L20">
            <v>7860.9175864436111</v>
          </cell>
          <cell r="N20">
            <v>37018.062172170168</v>
          </cell>
          <cell r="P20">
            <v>328794.34017547686</v>
          </cell>
          <cell r="R20">
            <v>39336.112954549135</v>
          </cell>
          <cell r="T20">
            <v>97566.563596965745</v>
          </cell>
          <cell r="V20">
            <v>20865.514991999891</v>
          </cell>
          <cell r="X20">
            <v>139522.59619853395</v>
          </cell>
          <cell r="Z20">
            <v>15023.332141495002</v>
          </cell>
          <cell r="AB20">
            <v>16480.220291932688</v>
          </cell>
        </row>
        <row r="21">
          <cell r="B21">
            <v>425407.14969763247</v>
          </cell>
          <cell r="D21">
            <v>33515.547415630288</v>
          </cell>
          <cell r="F21">
            <v>171215.17604359376</v>
          </cell>
          <cell r="H21">
            <v>2139.1260181844536</v>
          </cell>
          <cell r="J21">
            <v>169498.02848156917</v>
          </cell>
          <cell r="L21">
            <v>7769.9362591387435</v>
          </cell>
          <cell r="N21">
            <v>41269.335479515234</v>
          </cell>
          <cell r="P21">
            <v>335655.07105168642</v>
          </cell>
          <cell r="R21">
            <v>50589.771102883496</v>
          </cell>
          <cell r="T21">
            <v>62799.784142074743</v>
          </cell>
          <cell r="V21">
            <v>26790.007610011588</v>
          </cell>
          <cell r="X21">
            <v>162226.17432456286</v>
          </cell>
          <cell r="Z21">
            <v>17259.004806988003</v>
          </cell>
          <cell r="AB21">
            <v>15990.329065165999</v>
          </cell>
        </row>
        <row r="22">
          <cell r="B22">
            <v>230943.10514168988</v>
          </cell>
          <cell r="D22">
            <v>16074.129000194007</v>
          </cell>
          <cell r="F22">
            <v>74279.832693913791</v>
          </cell>
          <cell r="H22">
            <v>261.67651966626704</v>
          </cell>
          <cell r="J22">
            <v>117610.37535617898</v>
          </cell>
          <cell r="L22">
            <v>7433.2182984167121</v>
          </cell>
          <cell r="N22">
            <v>15283.87327332046</v>
          </cell>
          <cell r="P22">
            <v>147044.40823081005</v>
          </cell>
          <cell r="R22">
            <v>7275.7068974417989</v>
          </cell>
          <cell r="T22">
            <v>15356.687238029102</v>
          </cell>
          <cell r="V22">
            <v>6107.3916962686508</v>
          </cell>
          <cell r="X22">
            <v>99595.915468670108</v>
          </cell>
          <cell r="Z22">
            <v>10071.033112745006</v>
          </cell>
          <cell r="AB22">
            <v>8637.6738176552008</v>
          </cell>
        </row>
        <row r="23">
          <cell r="B23">
            <v>524027.73707995925</v>
          </cell>
          <cell r="D23">
            <v>8868.3196753588036</v>
          </cell>
          <cell r="F23">
            <v>317378.83309710067</v>
          </cell>
          <cell r="H23">
            <v>2783.5204861046586</v>
          </cell>
          <cell r="J23">
            <v>144488.93329825639</v>
          </cell>
          <cell r="N23">
            <v>50508.130523133244</v>
          </cell>
          <cell r="P23">
            <v>517004.73382066551</v>
          </cell>
          <cell r="R23">
            <v>26941.759210910164</v>
          </cell>
          <cell r="T23">
            <v>140614.53560661717</v>
          </cell>
          <cell r="V23">
            <v>45898.711665321498</v>
          </cell>
          <cell r="X23">
            <v>272396.96929467539</v>
          </cell>
          <cell r="Z23">
            <v>0</v>
          </cell>
          <cell r="AB23">
            <v>31152.758043139314</v>
          </cell>
        </row>
        <row r="24">
          <cell r="B24">
            <v>696837.35027729289</v>
          </cell>
          <cell r="D24">
            <v>20171.189827811755</v>
          </cell>
          <cell r="F24">
            <v>495457.07399532537</v>
          </cell>
          <cell r="H24">
            <v>4148.0833840821888</v>
          </cell>
          <cell r="J24">
            <v>125982.06865627039</v>
          </cell>
          <cell r="L24">
            <v>0</v>
          </cell>
          <cell r="N24">
            <v>51078.934413804192</v>
          </cell>
          <cell r="P24">
            <v>404643.466338136</v>
          </cell>
          <cell r="R24">
            <v>23987.291618113009</v>
          </cell>
          <cell r="T24">
            <v>186537.13041846536</v>
          </cell>
          <cell r="V24">
            <v>58078.524417662906</v>
          </cell>
          <cell r="X24">
            <v>128295.17027858256</v>
          </cell>
          <cell r="Z24">
            <v>0</v>
          </cell>
          <cell r="AB24">
            <v>7745.3496053131676</v>
          </cell>
        </row>
        <row r="25">
          <cell r="B25">
            <v>0</v>
          </cell>
          <cell r="D25">
            <v>0</v>
          </cell>
          <cell r="F25">
            <v>0</v>
          </cell>
          <cell r="H25">
            <v>0</v>
          </cell>
          <cell r="J25">
            <v>0</v>
          </cell>
          <cell r="L25">
            <v>0</v>
          </cell>
          <cell r="N25">
            <v>0</v>
          </cell>
          <cell r="P25">
            <v>421.61907124435737</v>
          </cell>
          <cell r="R25">
            <v>421.61907124435737</v>
          </cell>
          <cell r="T25">
            <v>0</v>
          </cell>
          <cell r="V25">
            <v>0</v>
          </cell>
          <cell r="X25">
            <v>0</v>
          </cell>
          <cell r="Z25">
            <v>0</v>
          </cell>
          <cell r="AB25">
            <v>0</v>
          </cell>
        </row>
        <row r="26">
          <cell r="B26">
            <v>246382.01463058169</v>
          </cell>
          <cell r="D26">
            <v>30784.107209153903</v>
          </cell>
          <cell r="F26">
            <v>154940.41767928351</v>
          </cell>
          <cell r="H26">
            <v>0</v>
          </cell>
          <cell r="J26">
            <v>51799.636505576367</v>
          </cell>
          <cell r="L26">
            <v>0</v>
          </cell>
          <cell r="N26">
            <v>8857.8532365669253</v>
          </cell>
          <cell r="P26">
            <v>133423.1231823437</v>
          </cell>
          <cell r="R26">
            <v>39597.789474215395</v>
          </cell>
          <cell r="T26">
            <v>63071.4031897116</v>
          </cell>
          <cell r="V26">
            <v>4005.5413839903549</v>
          </cell>
          <cell r="X26">
            <v>26447.811491769873</v>
          </cell>
          <cell r="Z26">
            <v>0</v>
          </cell>
          <cell r="AB26">
            <v>300.57764265668612</v>
          </cell>
        </row>
        <row r="27">
          <cell r="B27">
            <v>37321.96378375082</v>
          </cell>
          <cell r="D27">
            <v>4183.0492389018127</v>
          </cell>
          <cell r="F27">
            <v>15876.507951264139</v>
          </cell>
          <cell r="H27">
            <v>0</v>
          </cell>
          <cell r="J27">
            <v>16167.958370221777</v>
          </cell>
          <cell r="L27">
            <v>0</v>
          </cell>
          <cell r="N27">
            <v>1094.4482233631038</v>
          </cell>
          <cell r="P27">
            <v>20431.124265625738</v>
          </cell>
          <cell r="R27">
            <v>5811.3169403893289</v>
          </cell>
          <cell r="T27">
            <v>9105.1327593329752</v>
          </cell>
          <cell r="V27">
            <v>0</v>
          </cell>
          <cell r="X27">
            <v>5514.6745659034386</v>
          </cell>
          <cell r="Z27">
            <v>0</v>
          </cell>
          <cell r="AB27">
            <v>0</v>
          </cell>
        </row>
        <row r="28">
          <cell r="B28">
            <v>10952.235954576925</v>
          </cell>
          <cell r="D28">
            <v>1046.7060786650682</v>
          </cell>
          <cell r="F28">
            <v>4861.8419430350732</v>
          </cell>
          <cell r="H28">
            <v>0</v>
          </cell>
          <cell r="J28">
            <v>4210.9162291799475</v>
          </cell>
          <cell r="N28">
            <v>832.77170369683688</v>
          </cell>
          <cell r="P28">
            <v>6157.3269519713549</v>
          </cell>
          <cell r="R28">
            <v>1576.8718558615003</v>
          </cell>
          <cell r="T28">
            <v>2551.9040677211938</v>
          </cell>
          <cell r="V28">
            <v>0</v>
          </cell>
          <cell r="X28">
            <v>2028.5510283886599</v>
          </cell>
          <cell r="Z28">
            <v>0</v>
          </cell>
          <cell r="AB28">
            <v>0</v>
          </cell>
        </row>
        <row r="29">
          <cell r="B29">
            <v>13196.628342260896</v>
          </cell>
          <cell r="D29">
            <v>0</v>
          </cell>
          <cell r="F29">
            <v>3525.3108624966271</v>
          </cell>
          <cell r="H29">
            <v>0</v>
          </cell>
          <cell r="J29">
            <v>9409.6409600980005</v>
          </cell>
          <cell r="L29">
            <v>0</v>
          </cell>
          <cell r="N29">
            <v>261.67651966626704</v>
          </cell>
          <cell r="P29">
            <v>8756.8083372296351</v>
          </cell>
          <cell r="R29">
            <v>1094.4482233631038</v>
          </cell>
          <cell r="T29">
            <v>2973.9260057250085</v>
          </cell>
          <cell r="V29">
            <v>0</v>
          </cell>
          <cell r="X29">
            <v>4688.4341081415223</v>
          </cell>
          <cell r="Z29">
            <v>0</v>
          </cell>
          <cell r="AB29">
            <v>0</v>
          </cell>
        </row>
        <row r="30">
          <cell r="B30">
            <v>644681.28637357603</v>
          </cell>
          <cell r="D30">
            <v>30462.436496501137</v>
          </cell>
          <cell r="F30">
            <v>195354.5491676454</v>
          </cell>
          <cell r="H30">
            <v>1005.7766718309305</v>
          </cell>
          <cell r="J30">
            <v>200753.04462719141</v>
          </cell>
          <cell r="L30">
            <v>102349.69657382158</v>
          </cell>
          <cell r="N30">
            <v>114755.78283659001</v>
          </cell>
          <cell r="P30">
            <v>458132.12519124302</v>
          </cell>
          <cell r="R30">
            <v>42179.380354057801</v>
          </cell>
          <cell r="T30">
            <v>95903.460502476999</v>
          </cell>
          <cell r="V30">
            <v>4489.5904335730129</v>
          </cell>
          <cell r="X30">
            <v>125213.91061942314</v>
          </cell>
          <cell r="Z30">
            <v>147472.02959870463</v>
          </cell>
          <cell r="AB30">
            <v>42873.75368300714</v>
          </cell>
        </row>
        <row r="31">
          <cell r="B31">
            <v>704279.75113471411</v>
          </cell>
          <cell r="D31">
            <v>0</v>
          </cell>
          <cell r="F31">
            <v>359000.98210947082</v>
          </cell>
          <cell r="H31">
            <v>0</v>
          </cell>
          <cell r="J31">
            <v>199964.56562872737</v>
          </cell>
          <cell r="L31">
            <v>48553.727964483616</v>
          </cell>
          <cell r="N31">
            <v>96760.475432019666</v>
          </cell>
          <cell r="P31">
            <v>135627.06254226243</v>
          </cell>
          <cell r="R31">
            <v>0</v>
          </cell>
          <cell r="T31">
            <v>65699.106140010699</v>
          </cell>
          <cell r="V31">
            <v>0</v>
          </cell>
          <cell r="X31">
            <v>31146.304614877314</v>
          </cell>
          <cell r="Z31">
            <v>28340.312996588626</v>
          </cell>
          <cell r="AB31">
            <v>10441.338790784881</v>
          </cell>
        </row>
        <row r="32">
          <cell r="B32">
            <v>275073.79231653688</v>
          </cell>
          <cell r="D32">
            <v>0</v>
          </cell>
          <cell r="F32">
            <v>206265.1229069703</v>
          </cell>
          <cell r="H32">
            <v>0</v>
          </cell>
          <cell r="J32">
            <v>51078.527092437063</v>
          </cell>
          <cell r="L32">
            <v>6417.2132273924117</v>
          </cell>
          <cell r="N32">
            <v>11312.929089736763</v>
          </cell>
          <cell r="P32">
            <v>292433.28375143453</v>
          </cell>
          <cell r="R32">
            <v>0</v>
          </cell>
          <cell r="T32">
            <v>112607.76747420419</v>
          </cell>
          <cell r="V32">
            <v>0</v>
          </cell>
          <cell r="X32">
            <v>144739.94380532161</v>
          </cell>
          <cell r="Z32">
            <v>27942.062510597709</v>
          </cell>
          <cell r="AB32">
            <v>7143.5099613113616</v>
          </cell>
        </row>
        <row r="33">
          <cell r="B33">
            <v>1132884.705363676</v>
          </cell>
          <cell r="D33">
            <v>90679.805289791853</v>
          </cell>
          <cell r="F33">
            <v>586542.46532989061</v>
          </cell>
          <cell r="I33">
            <v>1</v>
          </cell>
          <cell r="L33">
            <v>46273.840719790496</v>
          </cell>
          <cell r="N33">
            <v>112508.2264712295</v>
          </cell>
          <cell r="P33">
            <v>1088752.2129608809</v>
          </cell>
          <cell r="R33">
            <v>137518.57366371862</v>
          </cell>
          <cell r="T33">
            <v>304306.02491437824</v>
          </cell>
          <cell r="V33">
            <v>112472.36790054783</v>
          </cell>
          <cell r="X33">
            <v>382564.70334888971</v>
          </cell>
          <cell r="Z33">
            <v>88507.867573502153</v>
          </cell>
          <cell r="AB33">
            <v>63382.675559865071</v>
          </cell>
        </row>
        <row r="34">
          <cell r="B34">
            <v>61160.967627055928</v>
          </cell>
          <cell r="F34">
            <v>35585.964349814109</v>
          </cell>
          <cell r="H34">
            <v>0</v>
          </cell>
          <cell r="J34">
            <v>12826.118914651124</v>
          </cell>
          <cell r="L34">
            <v>1104.9146621549819</v>
          </cell>
          <cell r="N34">
            <v>6807.9664638350532</v>
          </cell>
          <cell r="P34">
            <v>32157.767903860266</v>
          </cell>
          <cell r="R34">
            <v>4091.9030844359945</v>
          </cell>
          <cell r="T34">
            <v>18144.594021456935</v>
          </cell>
          <cell r="V34">
            <v>0</v>
          </cell>
          <cell r="X34">
            <v>6134.5696177958989</v>
          </cell>
          <cell r="Z34">
            <v>2681.7865180164818</v>
          </cell>
          <cell r="AB34">
            <v>1104.9146621549819</v>
          </cell>
        </row>
        <row r="36">
          <cell r="B36">
            <v>691324.27401135711</v>
          </cell>
          <cell r="D36">
            <v>0</v>
          </cell>
          <cell r="F36">
            <v>352329.14784993679</v>
          </cell>
          <cell r="H36">
            <v>0</v>
          </cell>
          <cell r="J36">
            <v>196511.21483502758</v>
          </cell>
          <cell r="L36">
            <v>48553.727964483616</v>
          </cell>
          <cell r="N36">
            <v>93930.183361896808</v>
          </cell>
          <cell r="P36">
            <v>135627.06254226243</v>
          </cell>
          <cell r="R36">
            <v>0</v>
          </cell>
          <cell r="T36">
            <v>65699.106140010699</v>
          </cell>
          <cell r="V36">
            <v>0</v>
          </cell>
          <cell r="X36">
            <v>31146.304614877314</v>
          </cell>
          <cell r="Z36">
            <v>28340.312996588626</v>
          </cell>
          <cell r="AB36">
            <v>10441.338790784881</v>
          </cell>
        </row>
        <row r="37">
          <cell r="B37">
            <v>12955.477123356468</v>
          </cell>
          <cell r="D37">
            <v>0</v>
          </cell>
          <cell r="F37">
            <v>6671.8342595338172</v>
          </cell>
          <cell r="H37">
            <v>0</v>
          </cell>
          <cell r="J37">
            <v>3453.3507936998217</v>
          </cell>
          <cell r="L37">
            <v>0</v>
          </cell>
          <cell r="N37">
            <v>2830.2920701228304</v>
          </cell>
          <cell r="P37">
            <v>0</v>
          </cell>
          <cell r="R37">
            <v>0</v>
          </cell>
          <cell r="T37">
            <v>0</v>
          </cell>
          <cell r="V37">
            <v>0</v>
          </cell>
          <cell r="X37">
            <v>0</v>
          </cell>
          <cell r="Z37">
            <v>0</v>
          </cell>
          <cell r="AB37">
            <v>0</v>
          </cell>
        </row>
        <row r="38">
          <cell r="B38">
            <v>275073.79231653688</v>
          </cell>
          <cell r="D38">
            <v>0</v>
          </cell>
          <cell r="F38">
            <v>206265.1229069703</v>
          </cell>
          <cell r="H38">
            <v>0</v>
          </cell>
          <cell r="J38">
            <v>51078.527092437063</v>
          </cell>
          <cell r="L38">
            <v>6417.2132273924117</v>
          </cell>
          <cell r="N38">
            <v>11312.929089736763</v>
          </cell>
          <cell r="P38">
            <v>292171.60723176826</v>
          </cell>
          <cell r="R38">
            <v>0</v>
          </cell>
          <cell r="T38">
            <v>112346.09095453793</v>
          </cell>
          <cell r="V38">
            <v>0</v>
          </cell>
          <cell r="X38">
            <v>144739.94380532161</v>
          </cell>
          <cell r="Z38">
            <v>27942.062510597709</v>
          </cell>
          <cell r="AB38">
            <v>7143.5099613113616</v>
          </cell>
        </row>
        <row r="39">
          <cell r="B39">
            <v>3860.5681579815059</v>
          </cell>
          <cell r="D39">
            <v>2011.5533436618612</v>
          </cell>
          <cell r="H39">
            <v>0</v>
          </cell>
          <cell r="J39">
            <v>0</v>
          </cell>
          <cell r="L39">
            <v>0</v>
          </cell>
          <cell r="N39">
            <v>0</v>
          </cell>
          <cell r="P39">
            <v>2770.4580695486552</v>
          </cell>
          <cell r="R39">
            <v>261.67651966626704</v>
          </cell>
          <cell r="T39">
            <v>843.23814248871474</v>
          </cell>
          <cell r="V39">
            <v>0</v>
          </cell>
          <cell r="X39">
            <v>1665.5434073936738</v>
          </cell>
          <cell r="Z39">
            <v>0</v>
          </cell>
          <cell r="AB39">
            <v>0</v>
          </cell>
        </row>
        <row r="40">
          <cell r="B40">
            <v>17897.18380856259</v>
          </cell>
          <cell r="D40">
            <v>3293.8111088811897</v>
          </cell>
          <cell r="F40">
            <v>9259.1071241479331</v>
          </cell>
          <cell r="H40">
            <v>0</v>
          </cell>
          <cell r="J40">
            <v>2943.463037682749</v>
          </cell>
          <cell r="L40">
            <v>1133.3493463535231</v>
          </cell>
          <cell r="N40">
            <v>1267.4531914971976</v>
          </cell>
          <cell r="P40">
            <v>3371.6133548620282</v>
          </cell>
          <cell r="R40">
            <v>0</v>
          </cell>
          <cell r="T40">
            <v>0</v>
          </cell>
          <cell r="V40">
            <v>0</v>
          </cell>
          <cell r="X40">
            <v>1395.0258660197899</v>
          </cell>
          <cell r="Z40">
            <v>1254.3907749411942</v>
          </cell>
          <cell r="AB40">
            <v>722.19671390104349</v>
          </cell>
        </row>
        <row r="41">
          <cell r="B41">
            <v>289982.77435378195</v>
          </cell>
          <cell r="D41">
            <v>785.02955899880112</v>
          </cell>
          <cell r="F41">
            <v>190279.89867146648</v>
          </cell>
          <cell r="H41">
            <v>0</v>
          </cell>
          <cell r="J41">
            <v>51468.712634959295</v>
          </cell>
          <cell r="L41">
            <v>6689.5210130115056</v>
          </cell>
          <cell r="N41">
            <v>40759.61247534526</v>
          </cell>
          <cell r="P41">
            <v>3899.1877890429487</v>
          </cell>
          <cell r="R41">
            <v>261.67651966626704</v>
          </cell>
          <cell r="T41">
            <v>3336.933626719996</v>
          </cell>
          <cell r="V41">
            <v>0</v>
          </cell>
          <cell r="X41">
            <v>300.57764265668612</v>
          </cell>
          <cell r="Z41">
            <v>0</v>
          </cell>
          <cell r="AB41">
            <v>0</v>
          </cell>
        </row>
        <row r="42">
          <cell r="B42">
            <v>347353.90538225207</v>
          </cell>
          <cell r="D42">
            <v>0</v>
          </cell>
          <cell r="F42">
            <v>187580.40085846931</v>
          </cell>
          <cell r="H42">
            <v>0</v>
          </cell>
          <cell r="J42">
            <v>115374.55153709241</v>
          </cell>
          <cell r="L42">
            <v>26170.195085854499</v>
          </cell>
          <cell r="N42">
            <v>18228.757900835451</v>
          </cell>
          <cell r="P42">
            <v>400027.17107836739</v>
          </cell>
          <cell r="R42">
            <v>0</v>
          </cell>
          <cell r="T42">
            <v>101623.53934054027</v>
          </cell>
          <cell r="V42">
            <v>0</v>
          </cell>
          <cell r="X42">
            <v>218654.2755080022</v>
          </cell>
          <cell r="Z42">
            <v>54423.37455720143</v>
          </cell>
          <cell r="AB42">
            <v>25325.981672623471</v>
          </cell>
        </row>
        <row r="43">
          <cell r="B43">
            <v>118199.59391617321</v>
          </cell>
          <cell r="D43">
            <v>1998.4909271058577</v>
          </cell>
          <cell r="F43">
            <v>40056.679691931145</v>
          </cell>
          <cell r="H43">
            <v>0</v>
          </cell>
          <cell r="J43">
            <v>40965.360682642015</v>
          </cell>
          <cell r="L43">
            <v>1165.7192234090207</v>
          </cell>
          <cell r="N43">
            <v>34013.343391085051</v>
          </cell>
          <cell r="P43">
            <v>11133.96535496445</v>
          </cell>
          <cell r="R43">
            <v>0</v>
          </cell>
          <cell r="T43">
            <v>3905.7190349778703</v>
          </cell>
          <cell r="V43">
            <v>0</v>
          </cell>
          <cell r="X43">
            <v>4667.5012305577675</v>
          </cell>
          <cell r="Z43">
            <v>1427.3957430752878</v>
          </cell>
          <cell r="AB43">
            <v>1133.3493463535231</v>
          </cell>
        </row>
        <row r="44">
          <cell r="B44">
            <v>50125.034374490475</v>
          </cell>
          <cell r="D44">
            <v>0</v>
          </cell>
          <cell r="F44">
            <v>27121.897406559925</v>
          </cell>
          <cell r="H44">
            <v>0</v>
          </cell>
          <cell r="J44">
            <v>13938.535383420889</v>
          </cell>
          <cell r="L44">
            <v>7548.5342899022171</v>
          </cell>
          <cell r="N44">
            <v>1516.0672946074612</v>
          </cell>
          <cell r="P44">
            <v>151104.59158216402</v>
          </cell>
          <cell r="R44">
            <v>0</v>
          </cell>
          <cell r="T44">
            <v>58364.753301126126</v>
          </cell>
          <cell r="V44">
            <v>0</v>
          </cell>
          <cell r="X44">
            <v>65186.262941263391</v>
          </cell>
          <cell r="Z44">
            <v>20770.879888453201</v>
          </cell>
          <cell r="AB44">
            <v>6782.6954513210421</v>
          </cell>
        </row>
        <row r="45">
          <cell r="B45">
            <v>11628.199351410009</v>
          </cell>
          <cell r="D45">
            <v>0</v>
          </cell>
          <cell r="F45">
            <v>10605.424994852279</v>
          </cell>
          <cell r="H45">
            <v>0</v>
          </cell>
          <cell r="J45">
            <v>1022.7743565577296</v>
          </cell>
          <cell r="L45">
            <v>0</v>
          </cell>
          <cell r="N45">
            <v>0</v>
          </cell>
          <cell r="P45">
            <v>6682.7082751476082</v>
          </cell>
          <cell r="R45">
            <v>0</v>
          </cell>
          <cell r="T45">
            <v>6120.4541128246547</v>
          </cell>
          <cell r="V45">
            <v>0</v>
          </cell>
          <cell r="X45">
            <v>300.57764265668612</v>
          </cell>
          <cell r="Z45">
            <v>0</v>
          </cell>
          <cell r="AB45">
            <v>261.67651966626704</v>
          </cell>
        </row>
        <row r="46">
          <cell r="B46">
            <v>19291.932817402019</v>
          </cell>
          <cell r="D46">
            <v>1094.4482233631038</v>
          </cell>
          <cell r="F46">
            <v>18197.484594038917</v>
          </cell>
          <cell r="H46">
            <v>0</v>
          </cell>
          <cell r="J46">
            <v>0</v>
          </cell>
          <cell r="N46">
            <v>0</v>
          </cell>
          <cell r="P46">
            <v>13821.433857752631</v>
          </cell>
          <cell r="R46">
            <v>261.67651966626704</v>
          </cell>
          <cell r="T46">
            <v>13259.179695429679</v>
          </cell>
          <cell r="V46">
            <v>0</v>
          </cell>
          <cell r="X46">
            <v>300.57764265668612</v>
          </cell>
          <cell r="Z46">
            <v>0</v>
          </cell>
          <cell r="AB46">
            <v>0</v>
          </cell>
        </row>
        <row r="47">
          <cell r="B47">
            <v>4922.6465042891123</v>
          </cell>
          <cell r="D47">
            <v>0</v>
          </cell>
          <cell r="F47">
            <v>2400.8025378507205</v>
          </cell>
          <cell r="H47">
            <v>0</v>
          </cell>
          <cell r="J47">
            <v>1427.3957430752878</v>
          </cell>
          <cell r="L47">
            <v>0</v>
          </cell>
          <cell r="N47">
            <v>1094.4482233631038</v>
          </cell>
          <cell r="P47">
            <v>2439.7036608411395</v>
          </cell>
          <cell r="R47">
            <v>0</v>
          </cell>
          <cell r="T47">
            <v>1433.9269890102091</v>
          </cell>
          <cell r="V47">
            <v>0</v>
          </cell>
          <cell r="X47">
            <v>0</v>
          </cell>
          <cell r="Z47">
            <v>744.10015216466343</v>
          </cell>
          <cell r="AB47">
            <v>261.67651966626704</v>
          </cell>
        </row>
        <row r="48">
          <cell r="B48">
            <v>19194.134117484638</v>
          </cell>
          <cell r="D48">
            <v>0</v>
          </cell>
          <cell r="F48">
            <v>7214.9023361877598</v>
          </cell>
          <cell r="H48">
            <v>0</v>
          </cell>
          <cell r="J48">
            <v>9678.1349276906203</v>
          </cell>
          <cell r="L48">
            <v>421.61907124435737</v>
          </cell>
          <cell r="N48">
            <v>1879.4777823619049</v>
          </cell>
          <cell r="P48">
            <v>7396.0639673410369</v>
          </cell>
          <cell r="R48">
            <v>0</v>
          </cell>
          <cell r="T48">
            <v>4582.4833799535727</v>
          </cell>
          <cell r="V48">
            <v>0</v>
          </cell>
          <cell r="X48">
            <v>2130.284996476837</v>
          </cell>
          <cell r="Z48">
            <v>421.61907124435737</v>
          </cell>
          <cell r="AB48">
            <v>261.67651966626704</v>
          </cell>
        </row>
        <row r="49">
          <cell r="B49">
            <v>53492.163427370215</v>
          </cell>
          <cell r="D49">
            <v>0</v>
          </cell>
          <cell r="F49">
            <v>45282.072232973864</v>
          </cell>
          <cell r="H49">
            <v>0</v>
          </cell>
          <cell r="J49">
            <v>5716.1142182360736</v>
          </cell>
          <cell r="L49">
            <v>744.10015216466343</v>
          </cell>
          <cell r="N49">
            <v>1749.8768239955939</v>
          </cell>
          <cell r="P49">
            <v>30958.252350505092</v>
          </cell>
          <cell r="R49">
            <v>261.67651966626704</v>
          </cell>
          <cell r="T49">
            <v>19242.041089343616</v>
          </cell>
          <cell r="V49">
            <v>0</v>
          </cell>
          <cell r="X49">
            <v>4855.8783910205584</v>
          </cell>
          <cell r="Z49">
            <v>683.29559091062447</v>
          </cell>
          <cell r="AB49">
            <v>5915.3607595640406</v>
          </cell>
        </row>
        <row r="50">
          <cell r="B50">
            <v>47085.441462872783</v>
          </cell>
          <cell r="D50">
            <v>47085.441462872783</v>
          </cell>
          <cell r="F50">
            <v>0</v>
          </cell>
          <cell r="H50">
            <v>0</v>
          </cell>
          <cell r="J50">
            <v>0</v>
          </cell>
          <cell r="L50">
            <v>0</v>
          </cell>
          <cell r="N50">
            <v>0</v>
          </cell>
          <cell r="P50">
            <v>47764.806570988898</v>
          </cell>
          <cell r="R50">
            <v>47764.806570988898</v>
          </cell>
          <cell r="T50">
            <v>0</v>
          </cell>
          <cell r="V50">
            <v>0</v>
          </cell>
          <cell r="X50">
            <v>0</v>
          </cell>
          <cell r="Z50">
            <v>0</v>
          </cell>
          <cell r="AB50">
            <v>0</v>
          </cell>
        </row>
        <row r="51">
          <cell r="B51">
            <v>35100.857501753766</v>
          </cell>
          <cell r="D51">
            <v>26735.608134485694</v>
          </cell>
          <cell r="F51">
            <v>7279.642165612594</v>
          </cell>
          <cell r="H51">
            <v>0</v>
          </cell>
          <cell r="J51">
            <v>1085.6072016554872</v>
          </cell>
          <cell r="L51">
            <v>0</v>
          </cell>
          <cell r="N51">
            <v>0</v>
          </cell>
          <cell r="P51">
            <v>87909.108998135489</v>
          </cell>
          <cell r="R51">
            <v>62159.795827695314</v>
          </cell>
          <cell r="T51">
            <v>24704.635375618771</v>
          </cell>
          <cell r="V51">
            <v>0</v>
          </cell>
          <cell r="X51">
            <v>1044.6777948213496</v>
          </cell>
          <cell r="Z51">
            <v>0</v>
          </cell>
          <cell r="AB51">
            <v>0</v>
          </cell>
        </row>
        <row r="52">
          <cell r="B52">
            <v>22301.474899602435</v>
          </cell>
          <cell r="D52">
            <v>7675.4225304225356</v>
          </cell>
          <cell r="F52">
            <v>10475.940701253996</v>
          </cell>
          <cell r="H52">
            <v>0</v>
          </cell>
          <cell r="J52">
            <v>3306.8735254371932</v>
          </cell>
          <cell r="L52">
            <v>0</v>
          </cell>
          <cell r="N52">
            <v>843.23814248871474</v>
          </cell>
          <cell r="P52">
            <v>69074.276334344919</v>
          </cell>
          <cell r="R52">
            <v>26547.265186369408</v>
          </cell>
          <cell r="T52">
            <v>31678.940312089919</v>
          </cell>
          <cell r="V52">
            <v>0</v>
          </cell>
          <cell r="X52">
            <v>8615.7703793915844</v>
          </cell>
          <cell r="Z52">
            <v>0</v>
          </cell>
          <cell r="AB52">
            <v>2232.3004564939902</v>
          </cell>
        </row>
        <row r="53">
          <cell r="B53">
            <v>9388.1885509867607</v>
          </cell>
          <cell r="D53">
            <v>0</v>
          </cell>
          <cell r="F53">
            <v>2709.5368435265891</v>
          </cell>
          <cell r="H53">
            <v>0</v>
          </cell>
          <cell r="J53">
            <v>4911.7771987377773</v>
          </cell>
          <cell r="L53">
            <v>300.57764265668612</v>
          </cell>
          <cell r="N53">
            <v>1466.296866065707</v>
          </cell>
          <cell r="P53">
            <v>9407.331184325305</v>
          </cell>
          <cell r="R53">
            <v>0</v>
          </cell>
          <cell r="T53">
            <v>4336.1791279298441</v>
          </cell>
          <cell r="V53">
            <v>0</v>
          </cell>
          <cell r="X53">
            <v>3806.2948426623884</v>
          </cell>
          <cell r="Z53">
            <v>421.61907124435737</v>
          </cell>
          <cell r="AB53">
            <v>843.23814248871474</v>
          </cell>
        </row>
        <row r="54">
          <cell r="B54">
            <v>68925.256038455584</v>
          </cell>
          <cell r="D54">
            <v>0</v>
          </cell>
          <cell r="F54">
            <v>20031.690199887813</v>
          </cell>
          <cell r="H54">
            <v>0</v>
          </cell>
          <cell r="J54">
            <v>37103.686563789888</v>
          </cell>
          <cell r="L54">
            <v>2100.2248951940346</v>
          </cell>
          <cell r="N54">
            <v>9689.6543795838988</v>
          </cell>
          <cell r="P54">
            <v>111115.80129303633</v>
          </cell>
          <cell r="R54">
            <v>0</v>
          </cell>
          <cell r="T54">
            <v>18038.590420813609</v>
          </cell>
          <cell r="V54">
            <v>1366.5911818212489</v>
          </cell>
          <cell r="X54">
            <v>68778.623258329812</v>
          </cell>
          <cell r="Z54">
            <v>4543.8637488921304</v>
          </cell>
          <cell r="AB54">
            <v>18388.132683179298</v>
          </cell>
        </row>
        <row r="55">
          <cell r="B55">
            <v>11724.081722189239</v>
          </cell>
          <cell r="D55">
            <v>0</v>
          </cell>
          <cell r="F55">
            <v>3786.7011801714639</v>
          </cell>
          <cell r="H55">
            <v>7937.3805420177778</v>
          </cell>
          <cell r="J55">
            <v>0</v>
          </cell>
          <cell r="L55">
            <v>0</v>
          </cell>
          <cell r="N55">
            <v>0</v>
          </cell>
          <cell r="P55">
            <v>128751.23091488733</v>
          </cell>
          <cell r="R55">
            <v>0</v>
          </cell>
          <cell r="T55">
            <v>11710.902640865212</v>
          </cell>
          <cell r="V55">
            <v>111105.77671872659</v>
          </cell>
          <cell r="X55">
            <v>862.83180497963917</v>
          </cell>
          <cell r="Z55">
            <v>3817.3289753746731</v>
          </cell>
          <cell r="AB55">
            <v>1254.3907749411942</v>
          </cell>
        </row>
        <row r="56">
          <cell r="B56">
            <v>2411.2689766425983</v>
          </cell>
          <cell r="D56">
            <v>0</v>
          </cell>
          <cell r="F56">
            <v>2411.2689766425983</v>
          </cell>
          <cell r="H56">
            <v>0</v>
          </cell>
          <cell r="J56">
            <v>0</v>
          </cell>
          <cell r="L56">
            <v>0</v>
          </cell>
          <cell r="N56">
            <v>0</v>
          </cell>
          <cell r="P56">
            <v>1386.1848443121733</v>
          </cell>
          <cell r="R56">
            <v>0</v>
          </cell>
          <cell r="T56">
            <v>1386.1848443121733</v>
          </cell>
          <cell r="V56">
            <v>0</v>
          </cell>
          <cell r="X56">
            <v>0</v>
          </cell>
          <cell r="Z56">
            <v>0</v>
          </cell>
          <cell r="AB56">
            <v>0</v>
          </cell>
        </row>
        <row r="57">
          <cell r="B57">
            <v>0</v>
          </cell>
          <cell r="D57">
            <v>0</v>
          </cell>
          <cell r="F57">
            <v>0</v>
          </cell>
          <cell r="H57">
            <v>0</v>
          </cell>
          <cell r="J57">
            <v>0</v>
          </cell>
          <cell r="L57">
            <v>0</v>
          </cell>
          <cell r="N57">
            <v>0</v>
          </cell>
          <cell r="P57">
            <v>0</v>
          </cell>
          <cell r="R57">
            <v>0</v>
          </cell>
          <cell r="T57">
            <v>0</v>
          </cell>
          <cell r="V57">
            <v>0</v>
          </cell>
          <cell r="X57">
            <v>0</v>
          </cell>
          <cell r="Z57">
            <v>0</v>
          </cell>
          <cell r="AB57">
            <v>0</v>
          </cell>
        </row>
        <row r="58">
          <cell r="B58">
            <v>0</v>
          </cell>
          <cell r="D58">
            <v>0</v>
          </cell>
          <cell r="F58">
            <v>0</v>
          </cell>
          <cell r="H58">
            <v>0</v>
          </cell>
          <cell r="J58">
            <v>0</v>
          </cell>
          <cell r="L58">
            <v>0</v>
          </cell>
          <cell r="N58">
            <v>0</v>
          </cell>
          <cell r="P58">
            <v>0</v>
          </cell>
          <cell r="R58">
            <v>0</v>
          </cell>
          <cell r="T58">
            <v>0</v>
          </cell>
          <cell r="V58">
            <v>0</v>
          </cell>
          <cell r="X58">
            <v>0</v>
          </cell>
          <cell r="Z58">
            <v>0</v>
          </cell>
          <cell r="AB58">
            <v>0</v>
          </cell>
        </row>
        <row r="59">
          <cell r="B59">
            <v>61160.967627055928</v>
          </cell>
          <cell r="F59">
            <v>35585.964349814109</v>
          </cell>
          <cell r="H59">
            <v>0</v>
          </cell>
          <cell r="J59">
            <v>12826.118914651124</v>
          </cell>
          <cell r="L59">
            <v>1104.9146621549819</v>
          </cell>
          <cell r="N59">
            <v>6807.9664638350532</v>
          </cell>
          <cell r="P59">
            <v>32157.767903860266</v>
          </cell>
          <cell r="R59">
            <v>4091.9030844359945</v>
          </cell>
          <cell r="T59">
            <v>18144.594021456935</v>
          </cell>
          <cell r="V59">
            <v>0</v>
          </cell>
          <cell r="X59">
            <v>6134.5696177958989</v>
          </cell>
          <cell r="Z59">
            <v>2681.7865180164818</v>
          </cell>
          <cell r="AB59">
            <v>1104.9146621549819</v>
          </cell>
        </row>
        <row r="60">
          <cell r="B60">
            <v>45220.321827947708</v>
          </cell>
          <cell r="D60">
            <v>4543.8637488921313</v>
          </cell>
          <cell r="F60">
            <v>19978.474607732551</v>
          </cell>
          <cell r="H60">
            <v>0</v>
          </cell>
          <cell r="J60">
            <v>20697.983471323019</v>
          </cell>
          <cell r="L60">
            <v>0</v>
          </cell>
          <cell r="N60">
            <v>0</v>
          </cell>
          <cell r="P60">
            <v>41286.74051275415</v>
          </cell>
          <cell r="R60">
            <v>7581.961890121569</v>
          </cell>
          <cell r="T60">
            <v>18037.420667630347</v>
          </cell>
          <cell r="V60">
            <v>0</v>
          </cell>
          <cell r="X60">
            <v>14399.904763505048</v>
          </cell>
          <cell r="Z60">
            <v>0</v>
          </cell>
          <cell r="AB60">
            <v>1267.4531914971976</v>
          </cell>
        </row>
        <row r="61">
          <cell r="B61">
            <v>69994.451938926955</v>
          </cell>
          <cell r="D61">
            <v>26673.182790896015</v>
          </cell>
          <cell r="F61">
            <v>27040.135100186701</v>
          </cell>
          <cell r="H61">
            <v>0</v>
          </cell>
          <cell r="J61">
            <v>14401.65626548225</v>
          </cell>
          <cell r="L61">
            <v>0</v>
          </cell>
          <cell r="N61">
            <v>1879.4777823619049</v>
          </cell>
          <cell r="P61">
            <v>99712.094321940807</v>
          </cell>
          <cell r="R61">
            <v>53079.007077354072</v>
          </cell>
          <cell r="T61">
            <v>40233.391233448579</v>
          </cell>
          <cell r="V61">
            <v>0</v>
          </cell>
          <cell r="X61">
            <v>5393.9193393071982</v>
          </cell>
          <cell r="Z61">
            <v>0</v>
          </cell>
          <cell r="AB61">
            <v>1005.7766718309305</v>
          </cell>
        </row>
        <row r="62">
          <cell r="B62">
            <v>93120.862414659365</v>
          </cell>
          <cell r="D62">
            <v>19250.431006585022</v>
          </cell>
          <cell r="F62">
            <v>52191.165970885646</v>
          </cell>
          <cell r="H62">
            <v>0</v>
          </cell>
          <cell r="J62">
            <v>14246.211965932906</v>
          </cell>
          <cell r="L62">
            <v>1568.0308341538837</v>
          </cell>
          <cell r="N62">
            <v>5865.0226371018798</v>
          </cell>
          <cell r="P62">
            <v>94991.242249664734</v>
          </cell>
          <cell r="R62">
            <v>43629.732623811949</v>
          </cell>
          <cell r="T62">
            <v>42198.28965786031</v>
          </cell>
          <cell r="V62">
            <v>0</v>
          </cell>
          <cell r="X62">
            <v>4820.228177512502</v>
          </cell>
          <cell r="Z62">
            <v>2593.1149664843088</v>
          </cell>
          <cell r="AB62">
            <v>1749.8768239955939</v>
          </cell>
        </row>
        <row r="63">
          <cell r="B63">
            <v>60656.999817726952</v>
          </cell>
          <cell r="D63">
            <v>6862.3611539846515</v>
          </cell>
          <cell r="F63">
            <v>50840.422985276266</v>
          </cell>
          <cell r="H63">
            <v>0</v>
          </cell>
          <cell r="J63">
            <v>2692.5391587997901</v>
          </cell>
          <cell r="L63">
            <v>261.67651966626704</v>
          </cell>
          <cell r="N63">
            <v>0</v>
          </cell>
          <cell r="P63">
            <v>50328.079361748263</v>
          </cell>
          <cell r="R63">
            <v>11457.906950494229</v>
          </cell>
          <cell r="T63">
            <v>33206.021732564346</v>
          </cell>
          <cell r="V63">
            <v>0</v>
          </cell>
          <cell r="X63">
            <v>3092.939150468962</v>
          </cell>
          <cell r="Z63">
            <v>2008.9573658977356</v>
          </cell>
          <cell r="AB63">
            <v>562.25416232295311</v>
          </cell>
        </row>
        <row r="64">
          <cell r="B64">
            <v>296966.36093216535</v>
          </cell>
          <cell r="D64">
            <v>11204.382383784687</v>
          </cell>
          <cell r="F64">
            <v>142313.33710178314</v>
          </cell>
          <cell r="H64">
            <v>3626.758628593373</v>
          </cell>
          <cell r="J64">
            <v>101710.79408998482</v>
          </cell>
          <cell r="L64">
            <v>27193.65380110066</v>
          </cell>
          <cell r="N64">
            <v>10917.434926918249</v>
          </cell>
          <cell r="P64">
            <v>583201.17464182002</v>
          </cell>
          <cell r="R64">
            <v>5567.0409722093182</v>
          </cell>
          <cell r="T64">
            <v>143086.93396292182</v>
          </cell>
          <cell r="V64">
            <v>31130.971116647768</v>
          </cell>
          <cell r="X64">
            <v>309600.3133484358</v>
          </cell>
          <cell r="Z64">
            <v>64211.681532614544</v>
          </cell>
          <cell r="AB64">
            <v>29604.233708992371</v>
          </cell>
        </row>
        <row r="65">
          <cell r="B65">
            <v>227515.91379814607</v>
          </cell>
          <cell r="D65">
            <v>0</v>
          </cell>
          <cell r="F65">
            <v>38875.428131949942</v>
          </cell>
          <cell r="H65">
            <v>0</v>
          </cell>
          <cell r="J65">
            <v>179364.86609882087</v>
          </cell>
          <cell r="L65">
            <v>1264.8572137330721</v>
          </cell>
          <cell r="N65">
            <v>8010.7623536427918</v>
          </cell>
          <cell r="P65">
            <v>31989.542757366027</v>
          </cell>
          <cell r="R65">
            <v>0</v>
          </cell>
          <cell r="T65">
            <v>1264.8572137330721</v>
          </cell>
          <cell r="V65">
            <v>0</v>
          </cell>
          <cell r="X65">
            <v>28737.631615998846</v>
          </cell>
          <cell r="Z65">
            <v>1565.4348563897584</v>
          </cell>
          <cell r="AB65">
            <v>421.61907124435737</v>
          </cell>
        </row>
        <row r="66">
          <cell r="B66">
            <v>407991.09935424768</v>
          </cell>
          <cell r="D66">
            <v>6895.2987249605549</v>
          </cell>
          <cell r="F66">
            <v>229812.49254279234</v>
          </cell>
          <cell r="H66">
            <v>0</v>
          </cell>
          <cell r="J66">
            <v>126387.41317088911</v>
          </cell>
          <cell r="L66">
            <v>9538.1841953004568</v>
          </cell>
          <cell r="N66">
            <v>35357.710720304756</v>
          </cell>
          <cell r="P66">
            <v>199201.97228124479</v>
          </cell>
          <cell r="R66">
            <v>832.77170369683688</v>
          </cell>
          <cell r="T66">
            <v>42469.734278070333</v>
          </cell>
          <cell r="V66">
            <v>0</v>
          </cell>
          <cell r="X66">
            <v>130326.89417283903</v>
          </cell>
          <cell r="Z66">
            <v>19856.457908402557</v>
          </cell>
          <cell r="AB66">
            <v>5716.1142182360736</v>
          </cell>
        </row>
        <row r="67">
          <cell r="B67">
            <v>216276.48183498444</v>
          </cell>
          <cell r="D67">
            <v>4191.0410747600454</v>
          </cell>
          <cell r="F67">
            <v>129794.8507287219</v>
          </cell>
          <cell r="H67">
            <v>0</v>
          </cell>
          <cell r="J67">
            <v>45234.199293320446</v>
          </cell>
          <cell r="L67">
            <v>1466.296866065707</v>
          </cell>
          <cell r="N67">
            <v>35590.093872116071</v>
          </cell>
          <cell r="P67">
            <v>52529.412916710709</v>
          </cell>
          <cell r="R67">
            <v>744.10015216466343</v>
          </cell>
          <cell r="T67">
            <v>42817.28740494277</v>
          </cell>
          <cell r="V67">
            <v>0</v>
          </cell>
          <cell r="X67">
            <v>6707.8579128311367</v>
          </cell>
          <cell r="Z67">
            <v>421.61907124435737</v>
          </cell>
          <cell r="AB67">
            <v>1838.5483755277673</v>
          </cell>
        </row>
        <row r="68">
          <cell r="B68">
            <v>752875.80001485639</v>
          </cell>
          <cell r="D68">
            <v>13114.323134188857</v>
          </cell>
          <cell r="F68">
            <v>496548.2275268248</v>
          </cell>
          <cell r="H68">
            <v>4310.6219134244047</v>
          </cell>
          <cell r="J68">
            <v>48076.535132240322</v>
          </cell>
          <cell r="L68">
            <v>61056.997143801455</v>
          </cell>
          <cell r="N68">
            <v>129769.09516437545</v>
          </cell>
          <cell r="P68">
            <v>395468.39159554272</v>
          </cell>
          <cell r="R68">
            <v>18456.278858635793</v>
          </cell>
          <cell r="T68">
            <v>137443.55639887883</v>
          </cell>
          <cell r="V68">
            <v>81341.396783900054</v>
          </cell>
          <cell r="X68">
            <v>61505.83290598607</v>
          </cell>
          <cell r="Z68">
            <v>56814.763897671459</v>
          </cell>
          <cell r="AB68">
            <v>39906.562750469086</v>
          </cell>
        </row>
        <row r="69">
          <cell r="B69">
            <v>2780.9245083405331</v>
          </cell>
          <cell r="D69">
            <v>2780.9245083405331</v>
          </cell>
          <cell r="F69">
            <v>0</v>
          </cell>
          <cell r="H69">
            <v>0</v>
          </cell>
          <cell r="J69">
            <v>0</v>
          </cell>
          <cell r="L69">
            <v>0</v>
          </cell>
          <cell r="N69">
            <v>0</v>
          </cell>
          <cell r="P69">
            <v>261.67651966626704</v>
          </cell>
          <cell r="R69">
            <v>261.67651966626704</v>
          </cell>
          <cell r="T69">
            <v>0</v>
          </cell>
          <cell r="V69">
            <v>0</v>
          </cell>
          <cell r="X69">
            <v>0</v>
          </cell>
          <cell r="Z69">
            <v>0</v>
          </cell>
          <cell r="AB69">
            <v>0</v>
          </cell>
        </row>
        <row r="70">
          <cell r="B70">
            <v>0</v>
          </cell>
          <cell r="D70">
            <v>0</v>
          </cell>
          <cell r="F70">
            <v>0</v>
          </cell>
          <cell r="H70">
            <v>0</v>
          </cell>
          <cell r="J70">
            <v>0</v>
          </cell>
          <cell r="L70">
            <v>0</v>
          </cell>
          <cell r="N70">
            <v>0</v>
          </cell>
        </row>
        <row r="71">
          <cell r="B71">
            <v>0</v>
          </cell>
          <cell r="D71">
            <v>0</v>
          </cell>
          <cell r="F71">
            <v>0</v>
          </cell>
          <cell r="H71">
            <v>0</v>
          </cell>
          <cell r="J71">
            <v>0</v>
          </cell>
          <cell r="L71">
            <v>0</v>
          </cell>
          <cell r="N71">
            <v>0</v>
          </cell>
        </row>
        <row r="72">
          <cell r="B72">
            <v>0</v>
          </cell>
          <cell r="D72">
            <v>0</v>
          </cell>
          <cell r="F72">
            <v>0</v>
          </cell>
          <cell r="H72">
            <v>0</v>
          </cell>
          <cell r="J72">
            <v>0</v>
          </cell>
          <cell r="L72">
            <v>0</v>
          </cell>
          <cell r="N72">
            <v>0</v>
          </cell>
        </row>
      </sheetData>
      <sheetData sheetId="2">
        <row r="9">
          <cell r="B9">
            <v>8486.9196394397077</v>
          </cell>
          <cell r="C9">
            <v>14610.254503812039</v>
          </cell>
          <cell r="D9">
            <v>8118.3130688203546</v>
          </cell>
          <cell r="E9">
            <v>4241.0210148521119</v>
          </cell>
          <cell r="F9">
            <v>8761.3356475008168</v>
          </cell>
          <cell r="G9">
            <v>6054.7042303921407</v>
          </cell>
          <cell r="H9">
            <v>8750.6431951539707</v>
          </cell>
          <cell r="J9">
            <v>6867.3199513927948</v>
          </cell>
          <cell r="K9">
            <v>14326.222141104243</v>
          </cell>
          <cell r="L9">
            <v>8675.8422257382608</v>
          </cell>
          <cell r="M9">
            <v>3485.4643292825162</v>
          </cell>
          <cell r="N9">
            <v>4049.5186642758922</v>
          </cell>
          <cell r="O9">
            <v>3045.9441419335867</v>
          </cell>
          <cell r="P9">
            <v>8856.6003778565937</v>
          </cell>
        </row>
        <row r="11">
          <cell r="B11">
            <v>6334.5045102328777</v>
          </cell>
          <cell r="C11">
            <v>13528.289289343273</v>
          </cell>
          <cell r="D11">
            <v>6124.0511565940033</v>
          </cell>
          <cell r="E11">
            <v>4319.8458994697958</v>
          </cell>
          <cell r="F11">
            <v>6544.7220215143616</v>
          </cell>
          <cell r="G11">
            <v>3779.929876471263</v>
          </cell>
          <cell r="H11">
            <v>6828.0813954321711</v>
          </cell>
          <cell r="J11">
            <v>5656.6472656474689</v>
          </cell>
          <cell r="K11">
            <v>13390.904532010747</v>
          </cell>
          <cell r="L11">
            <v>7024.3226390896243</v>
          </cell>
          <cell r="M11">
            <v>3313.9965957070081</v>
          </cell>
          <cell r="N11">
            <v>3549.5619936073981</v>
          </cell>
          <cell r="O11">
            <v>2112.9376497140447</v>
          </cell>
          <cell r="P11">
            <v>7644.8622738821377</v>
          </cell>
        </row>
        <row r="12">
          <cell r="B12">
            <v>10003.104207492797</v>
          </cell>
          <cell r="C12">
            <v>13947.096774193556</v>
          </cell>
          <cell r="D12">
            <v>9518.006864988547</v>
          </cell>
          <cell r="E12">
            <v>2150</v>
          </cell>
          <cell r="F12">
            <v>10321.928343558278</v>
          </cell>
          <cell r="G12">
            <v>8106.8214285714312</v>
          </cell>
          <cell r="H12">
            <v>10186.596741344176</v>
          </cell>
          <cell r="J12">
            <v>7868.8186046511737</v>
          </cell>
          <cell r="K12">
            <v>13746.076086956527</v>
          </cell>
          <cell r="L12">
            <v>10393.884000000002</v>
          </cell>
          <cell r="M12">
            <v>3544.6710526315801</v>
          </cell>
          <cell r="N12">
            <v>4275.8904761904851</v>
          </cell>
          <cell r="O12">
            <v>2643.8823529411761</v>
          </cell>
          <cell r="P12">
            <v>10022.08536585366</v>
          </cell>
        </row>
        <row r="13">
          <cell r="B13">
            <v>9522.0955223880683</v>
          </cell>
          <cell r="D13">
            <v>10070.161157024788</v>
          </cell>
          <cell r="E13">
            <v>8000</v>
          </cell>
          <cell r="F13">
            <v>8502.5068493150648</v>
          </cell>
          <cell r="G13">
            <v>4766.6666666666661</v>
          </cell>
          <cell r="H13">
            <v>10218.485714285713</v>
          </cell>
          <cell r="J13">
            <v>6992.6444615384589</v>
          </cell>
          <cell r="K13">
            <v>11647.019999999999</v>
          </cell>
          <cell r="L13">
            <v>8968.9585889570481</v>
          </cell>
          <cell r="M13">
            <v>2824.6666666666665</v>
          </cell>
          <cell r="N13">
            <v>5192.7433628318595</v>
          </cell>
          <cell r="O13">
            <v>2519.8888888888891</v>
          </cell>
          <cell r="P13">
            <v>8272.2522500000068</v>
          </cell>
        </row>
        <row r="14">
          <cell r="B14">
            <v>7804.8649452748396</v>
          </cell>
          <cell r="C14">
            <v>15356.830803235671</v>
          </cell>
          <cell r="D14">
            <v>7305.0642373713063</v>
          </cell>
          <cell r="E14">
            <v>4512.6633385788182</v>
          </cell>
          <cell r="F14">
            <v>8247.8237357677481</v>
          </cell>
          <cell r="G14">
            <v>5749.7516352638559</v>
          </cell>
          <cell r="H14">
            <v>8006.1900895525796</v>
          </cell>
          <cell r="J14">
            <v>6493.8128131793646</v>
          </cell>
          <cell r="K14">
            <v>14777.996282725409</v>
          </cell>
          <cell r="L14">
            <v>8008.6071941999071</v>
          </cell>
          <cell r="M14">
            <v>3575.7461004677143</v>
          </cell>
          <cell r="N14">
            <v>3761.7580140017099</v>
          </cell>
          <cell r="O14">
            <v>3253.1116305519554</v>
          </cell>
          <cell r="P14">
            <v>8538.7295781253324</v>
          </cell>
        </row>
        <row r="15">
          <cell r="B15">
            <v>3965.9861559734604</v>
          </cell>
          <cell r="C15">
            <v>10727.906976744185</v>
          </cell>
          <cell r="D15">
            <v>3852.6448839209129</v>
          </cell>
          <cell r="E15">
            <v>4565</v>
          </cell>
          <cell r="F15">
            <v>4241.0118899521622</v>
          </cell>
          <cell r="G15">
            <v>2430.9666666666662</v>
          </cell>
          <cell r="H15">
            <v>4372.0986425339406</v>
          </cell>
          <cell r="J15">
            <v>3247.2715290178576</v>
          </cell>
          <cell r="K15">
            <v>10387.339285714286</v>
          </cell>
          <cell r="L15">
            <v>2955.0682593856709</v>
          </cell>
          <cell r="M15">
            <v>2870.0933333333328</v>
          </cell>
          <cell r="N15">
            <v>2811.3114918414985</v>
          </cell>
          <cell r="O15">
            <v>946.96883720930236</v>
          </cell>
          <cell r="P15">
            <v>4266.1018276762416</v>
          </cell>
        </row>
        <row r="16">
          <cell r="B16">
            <v>3061.3394157989969</v>
          </cell>
          <cell r="C16">
            <v>7065.9258227782266</v>
          </cell>
          <cell r="D16">
            <v>3610.2733117429812</v>
          </cell>
          <cell r="E16">
            <v>3723.6869811872139</v>
          </cell>
          <cell r="F16">
            <v>2115.1475614240089</v>
          </cell>
          <cell r="G16">
            <v>2318.6190322008651</v>
          </cell>
          <cell r="H16">
            <v>3791.3078794353714</v>
          </cell>
          <cell r="J16">
            <v>2106.3629666451584</v>
          </cell>
          <cell r="K16">
            <v>8597.6966151656234</v>
          </cell>
          <cell r="L16">
            <v>1648.1572694674951</v>
          </cell>
          <cell r="M16">
            <v>1758.207334086874</v>
          </cell>
          <cell r="N16">
            <v>2207.5898848404217</v>
          </cell>
          <cell r="O16">
            <v>1021.8465212554761</v>
          </cell>
          <cell r="P16">
            <v>2121.9940763593459</v>
          </cell>
        </row>
        <row r="17">
          <cell r="B17">
            <v>4820.2258617849557</v>
          </cell>
          <cell r="C17">
            <v>9175.0287431942543</v>
          </cell>
          <cell r="D17">
            <v>4733.9855824366996</v>
          </cell>
          <cell r="E17">
            <v>4631.1082718032103</v>
          </cell>
          <cell r="F17">
            <v>5349.1009260224246</v>
          </cell>
          <cell r="G17">
            <v>3254.1837375361915</v>
          </cell>
          <cell r="H17">
            <v>5174.7251948649164</v>
          </cell>
          <cell r="J17">
            <v>3349.7344098639792</v>
          </cell>
          <cell r="K17">
            <v>15939.85241343232</v>
          </cell>
          <cell r="L17">
            <v>3883.7090900106045</v>
          </cell>
          <cell r="M17">
            <v>2981.1505392975118</v>
          </cell>
          <cell r="N17">
            <v>2916.5657332937335</v>
          </cell>
          <cell r="O17">
            <v>1665.9933846886563</v>
          </cell>
          <cell r="P17">
            <v>4386.4713208739022</v>
          </cell>
        </row>
        <row r="18">
          <cell r="B18">
            <v>8068.9803638864423</v>
          </cell>
          <cell r="C18">
            <v>12471.91091288516</v>
          </cell>
          <cell r="D18">
            <v>7720.2168295503043</v>
          </cell>
          <cell r="E18">
            <v>5468.1503984679184</v>
          </cell>
          <cell r="F18">
            <v>8681.8956624959301</v>
          </cell>
          <cell r="G18">
            <v>6025.4734144356798</v>
          </cell>
          <cell r="H18">
            <v>8077.9960887827747</v>
          </cell>
          <cell r="J18">
            <v>6676.5177248142736</v>
          </cell>
          <cell r="K18">
            <v>10855.239778690186</v>
          </cell>
          <cell r="L18">
            <v>8112.8689767289143</v>
          </cell>
          <cell r="M18">
            <v>3985.4173693699863</v>
          </cell>
          <cell r="N18">
            <v>4185.7860956028717</v>
          </cell>
          <cell r="O18">
            <v>2936.7676914097979</v>
          </cell>
          <cell r="P18">
            <v>7976.8399250339617</v>
          </cell>
        </row>
        <row r="19">
          <cell r="B19">
            <v>14742.224863180558</v>
          </cell>
          <cell r="C19">
            <v>17680.980470818566</v>
          </cell>
          <cell r="D19">
            <v>14560.22167640796</v>
          </cell>
          <cell r="E19">
            <v>3500</v>
          </cell>
          <cell r="F19">
            <v>13057.773281308333</v>
          </cell>
          <cell r="G19">
            <v>10769.423334320601</v>
          </cell>
          <cell r="H19">
            <v>15454.424181498493</v>
          </cell>
          <cell r="J19">
            <v>12959.396747584409</v>
          </cell>
          <cell r="K19">
            <v>15261.087496660059</v>
          </cell>
          <cell r="L19">
            <v>13102.951995768941</v>
          </cell>
          <cell r="M19">
            <v>2253.2184754744321</v>
          </cell>
          <cell r="N19">
            <v>9232.4817097271607</v>
          </cell>
          <cell r="O19">
            <v>5500</v>
          </cell>
          <cell r="P19">
            <v>13855.813746493403</v>
          </cell>
        </row>
        <row r="20">
          <cell r="B20">
            <v>6805.4701825845586</v>
          </cell>
          <cell r="C20">
            <v>9723.4599640291435</v>
          </cell>
          <cell r="D20">
            <v>6582.0314744940069</v>
          </cell>
          <cell r="F20">
            <v>8456.0914585684768</v>
          </cell>
          <cell r="G20">
            <v>3512.5813212812118</v>
          </cell>
          <cell r="H20">
            <v>6721.3841161944893</v>
          </cell>
          <cell r="J20">
            <v>5678.5162296923163</v>
          </cell>
          <cell r="K20">
            <v>5948.0444092473599</v>
          </cell>
          <cell r="L20">
            <v>7005.1420854512398</v>
          </cell>
          <cell r="M20">
            <v>6305.7443915461463</v>
          </cell>
          <cell r="N20">
            <v>1166.8931841770304</v>
          </cell>
          <cell r="P20">
            <v>6559.6775962976935</v>
          </cell>
        </row>
        <row r="21">
          <cell r="B21">
            <v>3224.5970881663588</v>
          </cell>
          <cell r="D21">
            <v>3316.7267742864701</v>
          </cell>
          <cell r="E21">
            <v>1020.0758922054035</v>
          </cell>
          <cell r="F21">
            <v>3435.6819414988272</v>
          </cell>
          <cell r="G21">
            <v>2418.4534949460935</v>
          </cell>
          <cell r="H21">
            <v>3311.4085237539671</v>
          </cell>
          <cell r="J21">
            <v>3005.598976513882</v>
          </cell>
          <cell r="K21">
            <v>833</v>
          </cell>
          <cell r="L21">
            <v>3447.1818157814573</v>
          </cell>
          <cell r="M21">
            <v>3215.872428189019</v>
          </cell>
          <cell r="N21">
            <v>1291.5688108773315</v>
          </cell>
          <cell r="O21">
            <v>5320.2907081531121</v>
          </cell>
          <cell r="P21">
            <v>3308.7141222541941</v>
          </cell>
        </row>
        <row r="22">
          <cell r="B22">
            <v>5887.9892366906479</v>
          </cell>
          <cell r="C22">
            <v>9285.2259431865732</v>
          </cell>
          <cell r="D22">
            <v>6145.2621364398992</v>
          </cell>
          <cell r="E22">
            <v>8000</v>
          </cell>
          <cell r="G22">
            <v>3510.9999047894048</v>
          </cell>
          <cell r="H22">
            <v>6214.2948850431885</v>
          </cell>
          <cell r="J22">
            <v>6111.1726446736675</v>
          </cell>
          <cell r="K22">
            <v>7353.195230213867</v>
          </cell>
          <cell r="L22">
            <v>7392.171494725827</v>
          </cell>
          <cell r="M22">
            <v>3020.5680021155981</v>
          </cell>
          <cell r="N22">
            <v>3259.7792253254947</v>
          </cell>
          <cell r="O22">
            <v>3536.1052237092254</v>
          </cell>
          <cell r="P22">
            <v>6823.948695252353</v>
          </cell>
        </row>
        <row r="23">
          <cell r="B23">
            <v>6777.4996313024239</v>
          </cell>
          <cell r="C23">
            <v>10672.376665181851</v>
          </cell>
          <cell r="D23">
            <v>6825.6707249331994</v>
          </cell>
          <cell r="F23">
            <v>6839.5093815265218</v>
          </cell>
          <cell r="G23">
            <v>3399.9153227610059</v>
          </cell>
          <cell r="H23">
            <v>7066.9729409590336</v>
          </cell>
          <cell r="J23">
            <v>7006.9126091515491</v>
          </cell>
          <cell r="K23">
            <v>10572.812702288356</v>
          </cell>
          <cell r="L23">
            <v>7684.9128143457865</v>
          </cell>
          <cell r="M23">
            <v>5439.7191856068539</v>
          </cell>
          <cell r="N23">
            <v>5268.1344723755528</v>
          </cell>
          <cell r="O23">
            <v>1832.5</v>
          </cell>
          <cell r="P23">
            <v>7796.3496163408945</v>
          </cell>
        </row>
        <row r="24">
          <cell r="B24">
            <v>7069.7384273569878</v>
          </cell>
          <cell r="C24">
            <v>11392.111054057281</v>
          </cell>
          <cell r="D24">
            <v>7239.2182384236376</v>
          </cell>
          <cell r="E24">
            <v>6879.6635988999087</v>
          </cell>
          <cell r="F24">
            <v>6861.8979532204312</v>
          </cell>
          <cell r="G24">
            <v>4379.9239491935577</v>
          </cell>
          <cell r="H24">
            <v>7435.4796246238866</v>
          </cell>
          <cell r="J24">
            <v>6127.7522874344413</v>
          </cell>
          <cell r="K24">
            <v>11059.472169139055</v>
          </cell>
          <cell r="L24">
            <v>8013.1145407878575</v>
          </cell>
          <cell r="M24">
            <v>3833.024394268652</v>
          </cell>
          <cell r="N24">
            <v>4394.8731548442056</v>
          </cell>
          <cell r="O24">
            <v>1379.1464475539083</v>
          </cell>
          <cell r="P24">
            <v>7749.4810151790789</v>
          </cell>
        </row>
        <row r="25">
          <cell r="B25">
            <v>7900.8094751874996</v>
          </cell>
          <cell r="C25">
            <v>15650.686638780704</v>
          </cell>
          <cell r="D25">
            <v>7751.2569449662551</v>
          </cell>
          <cell r="E25">
            <v>2740.9902448459143</v>
          </cell>
          <cell r="F25">
            <v>7849.8963316701029</v>
          </cell>
          <cell r="G25">
            <v>6323.9633341552171</v>
          </cell>
          <cell r="H25">
            <v>8088.5224995312101</v>
          </cell>
          <cell r="J25">
            <v>5938.105261541742</v>
          </cell>
          <cell r="K25">
            <v>12921.216571847772</v>
          </cell>
          <cell r="L25">
            <v>8475.2674668541731</v>
          </cell>
          <cell r="M25">
            <v>3780.4799107569193</v>
          </cell>
          <cell r="N25">
            <v>3004.8342167370261</v>
          </cell>
          <cell r="O25">
            <v>1835.2826456189082</v>
          </cell>
          <cell r="P25">
            <v>8789.3574366087814</v>
          </cell>
        </row>
        <row r="26">
          <cell r="B26">
            <v>7706.5996372107456</v>
          </cell>
          <cell r="C26">
            <v>15140.994247535076</v>
          </cell>
          <cell r="D26">
            <v>6999.8478590857185</v>
          </cell>
          <cell r="E26">
            <v>5804.9615114602548</v>
          </cell>
          <cell r="F26">
            <v>7673.815803510457</v>
          </cell>
          <cell r="G26">
            <v>4048.3676457668207</v>
          </cell>
          <cell r="H26">
            <v>8154.5481925728463</v>
          </cell>
          <cell r="J26">
            <v>6353.359730447346</v>
          </cell>
          <cell r="K26">
            <v>16977.955588417743</v>
          </cell>
          <cell r="L26">
            <v>7150.4642501114404</v>
          </cell>
          <cell r="M26">
            <v>2810.0499339650746</v>
          </cell>
          <cell r="N26">
            <v>4087.0125050217289</v>
          </cell>
          <cell r="O26">
            <v>1897.2425136590018</v>
          </cell>
          <cell r="P26">
            <v>9338.2600576703844</v>
          </cell>
        </row>
        <row r="27">
          <cell r="B27">
            <v>5222.2232966665088</v>
          </cell>
          <cell r="C27">
            <v>13954.342817461044</v>
          </cell>
          <cell r="D27">
            <v>4660.2486540706659</v>
          </cell>
          <cell r="E27">
            <v>450</v>
          </cell>
          <cell r="F27">
            <v>4737.6615784051637</v>
          </cell>
          <cell r="G27">
            <v>1667.4783901385151</v>
          </cell>
          <cell r="H27">
            <v>6107.9344377051393</v>
          </cell>
          <cell r="J27">
            <v>3643.8415949866999</v>
          </cell>
          <cell r="K27">
            <v>14243.564189582979</v>
          </cell>
          <cell r="L27">
            <v>5198.6791489300385</v>
          </cell>
          <cell r="M27">
            <v>2894.5611178504078</v>
          </cell>
          <cell r="N27">
            <v>2928.3096674393214</v>
          </cell>
          <cell r="O27">
            <v>1196.8727858013067</v>
          </cell>
          <cell r="P27">
            <v>6445.6644534247962</v>
          </cell>
        </row>
        <row r="28">
          <cell r="B28">
            <v>2708.5083924409823</v>
          </cell>
          <cell r="C28">
            <v>6275.0436174197448</v>
          </cell>
          <cell r="D28">
            <v>2870.9621555681533</v>
          </cell>
          <cell r="E28">
            <v>1835.0848467736846</v>
          </cell>
          <cell r="F28">
            <v>2394.098135799602</v>
          </cell>
          <cell r="G28">
            <v>2009.0454548187329</v>
          </cell>
          <cell r="H28">
            <v>2959.9298453657811</v>
          </cell>
          <cell r="J28">
            <v>2501.5519667285307</v>
          </cell>
          <cell r="K28">
            <v>6630.2491137488532</v>
          </cell>
          <cell r="L28">
            <v>3368.5079802904488</v>
          </cell>
          <cell r="M28">
            <v>2338.4981200589887</v>
          </cell>
          <cell r="N28">
            <v>1793.7474301794277</v>
          </cell>
          <cell r="O28">
            <v>1446.9676670185518</v>
          </cell>
          <cell r="P28">
            <v>3558.7163024457677</v>
          </cell>
        </row>
        <row r="29">
          <cell r="B29">
            <v>5042.0130181912073</v>
          </cell>
          <cell r="C29">
            <v>8416.633666241436</v>
          </cell>
          <cell r="D29">
            <v>5378.8840739790094</v>
          </cell>
          <cell r="E29">
            <v>5987.2143327552631</v>
          </cell>
          <cell r="F29">
            <v>3672.1784898860169</v>
          </cell>
          <cell r="H29">
            <v>5504.5101935444509</v>
          </cell>
          <cell r="J29">
            <v>4678.0509559860457</v>
          </cell>
          <cell r="K29">
            <v>8660.7212564731726</v>
          </cell>
          <cell r="L29">
            <v>5889.9778033602634</v>
          </cell>
          <cell r="M29">
            <v>3547.205166989741</v>
          </cell>
          <cell r="N29">
            <v>2683.644022722302</v>
          </cell>
          <cell r="O29">
            <v>4671.3116312509028</v>
          </cell>
          <cell r="P29">
            <v>5625.7381033337506</v>
          </cell>
        </row>
        <row r="30">
          <cell r="J30">
            <v>11000</v>
          </cell>
          <cell r="K30">
            <v>11000</v>
          </cell>
          <cell r="P30">
            <v>11000</v>
          </cell>
        </row>
        <row r="31">
          <cell r="B31">
            <v>13180.236118608536</v>
          </cell>
          <cell r="C31">
            <v>16006.115130817023</v>
          </cell>
          <cell r="D31">
            <v>13039.123771120019</v>
          </cell>
          <cell r="F31">
            <v>12294.476894620509</v>
          </cell>
          <cell r="G31">
            <v>11007.45789974425</v>
          </cell>
          <cell r="H31">
            <v>13530.906857712442</v>
          </cell>
          <cell r="J31">
            <v>14212.989997533636</v>
          </cell>
          <cell r="K31">
            <v>16569.759185987663</v>
          </cell>
          <cell r="L31">
            <v>13438.966068875015</v>
          </cell>
          <cell r="M31">
            <v>13646.83590413735</v>
          </cell>
          <cell r="N31">
            <v>12626.022549431824</v>
          </cell>
          <cell r="O31">
            <v>13333</v>
          </cell>
          <cell r="P31">
            <v>14608.925563785164</v>
          </cell>
        </row>
        <row r="32">
          <cell r="B32">
            <v>22897.414279352179</v>
          </cell>
          <cell r="C32">
            <v>29634.164285008621</v>
          </cell>
          <cell r="F32">
            <v>21197.579892197558</v>
          </cell>
          <cell r="G32">
            <v>20382.551154571265</v>
          </cell>
          <cell r="H32">
            <v>24404.687784947208</v>
          </cell>
          <cell r="J32">
            <v>24552.316100646483</v>
          </cell>
          <cell r="K32">
            <v>25277.920044988452</v>
          </cell>
          <cell r="L32">
            <v>25984.660536109888</v>
          </cell>
          <cell r="N32">
            <v>21422.774995454092</v>
          </cell>
          <cell r="P32">
            <v>25709.320688412121</v>
          </cell>
        </row>
        <row r="33">
          <cell r="B33">
            <v>32071.953597034586</v>
          </cell>
          <cell r="C33">
            <v>36250</v>
          </cell>
          <cell r="D33">
            <v>32889.013911143571</v>
          </cell>
          <cell r="F33">
            <v>31093.110749148735</v>
          </cell>
          <cell r="G33">
            <v>27000</v>
          </cell>
          <cell r="H33">
            <v>33484.416462937086</v>
          </cell>
          <cell r="J33">
            <v>31182.392153597953</v>
          </cell>
          <cell r="K33">
            <v>30000</v>
          </cell>
          <cell r="L33">
            <v>31469.034597391776</v>
          </cell>
          <cell r="N33">
            <v>31740.917364669935</v>
          </cell>
          <cell r="P33">
            <v>30907.977433043699</v>
          </cell>
        </row>
        <row r="34">
          <cell r="B34">
            <v>50105.384404688222</v>
          </cell>
          <cell r="D34">
            <v>63090.477972816028</v>
          </cell>
          <cell r="F34">
            <v>45299.083937490941</v>
          </cell>
          <cell r="G34">
            <v>48000</v>
          </cell>
          <cell r="H34">
            <v>63090.477972816028</v>
          </cell>
          <cell r="J34">
            <v>64898.721927008643</v>
          </cell>
          <cell r="K34">
            <v>82348.976908574667</v>
          </cell>
          <cell r="L34">
            <v>82268.289718136788</v>
          </cell>
          <cell r="N34">
            <v>49807.497801413665</v>
          </cell>
          <cell r="P34">
            <v>82289.995674189588</v>
          </cell>
        </row>
        <row r="36">
          <cell r="B36">
            <v>3432.6148758431145</v>
          </cell>
          <cell r="D36">
            <v>3456.9681093834802</v>
          </cell>
          <cell r="F36">
            <v>3577.0364917266438</v>
          </cell>
          <cell r="G36">
            <v>2914.003851476934</v>
          </cell>
          <cell r="H36">
            <v>3456.9681093834802</v>
          </cell>
          <cell r="J36">
            <v>2051.4293240712013</v>
          </cell>
          <cell r="L36">
            <v>2195.6265405171671</v>
          </cell>
          <cell r="N36">
            <v>1720.121370941129</v>
          </cell>
          <cell r="O36">
            <v>1205.5</v>
          </cell>
          <cell r="P36">
            <v>2195.6265405171671</v>
          </cell>
        </row>
        <row r="37">
          <cell r="B37">
            <v>8475.4999709401345</v>
          </cell>
          <cell r="D37">
            <v>8798.7849858178706</v>
          </cell>
          <cell r="F37">
            <v>7166.7042177563844</v>
          </cell>
          <cell r="G37">
            <v>7104.5100738822894</v>
          </cell>
          <cell r="H37">
            <v>8856.9553364759267</v>
          </cell>
          <cell r="J37">
            <v>5269.6760000786971</v>
          </cell>
          <cell r="L37">
            <v>9050.5391209937316</v>
          </cell>
          <cell r="N37">
            <v>2250.8270306129862</v>
          </cell>
          <cell r="O37">
            <v>4312.4762676598684</v>
          </cell>
          <cell r="P37">
            <v>9050.6789085007895</v>
          </cell>
        </row>
        <row r="38">
          <cell r="B38">
            <v>8106.0019787241936</v>
          </cell>
          <cell r="C38">
            <v>13592.573119080747</v>
          </cell>
          <cell r="D38">
            <v>7659.5936001151676</v>
          </cell>
          <cell r="E38">
            <v>4319.8458994697958</v>
          </cell>
          <cell r="F38">
            <v>8578.1353181328177</v>
          </cell>
          <cell r="G38">
            <v>4658.9689973837021</v>
          </cell>
          <cell r="H38">
            <v>8319.1084668078747</v>
          </cell>
          <cell r="J38">
            <v>6386.752348438722</v>
          </cell>
          <cell r="K38">
            <v>13374.432320108874</v>
          </cell>
          <cell r="L38">
            <v>8062.0642101960984</v>
          </cell>
          <cell r="M38">
            <v>3408.075504772577</v>
          </cell>
          <cell r="N38">
            <v>4291.7308923423279</v>
          </cell>
          <cell r="O38">
            <v>1988.6411381156681</v>
          </cell>
          <cell r="P38">
            <v>8109.0293363582705</v>
          </cell>
        </row>
        <row r="39">
          <cell r="B39">
            <v>6117.0219236970424</v>
          </cell>
          <cell r="C39">
            <v>11007.657414137711</v>
          </cell>
          <cell r="D39">
            <v>5313.9056126159085</v>
          </cell>
          <cell r="F39">
            <v>7643.2184479063098</v>
          </cell>
          <cell r="G39">
            <v>4338.1766026082469</v>
          </cell>
          <cell r="H39">
            <v>5714.2769630965868</v>
          </cell>
          <cell r="J39">
            <v>6291.5400757438601</v>
          </cell>
          <cell r="K39">
            <v>15107.658169960243</v>
          </cell>
          <cell r="L39">
            <v>7391.7791297420545</v>
          </cell>
          <cell r="N39">
            <v>2501.5475220539274</v>
          </cell>
          <cell r="O39">
            <v>2800</v>
          </cell>
          <cell r="P39">
            <v>8024.2064585594308</v>
          </cell>
        </row>
        <row r="40">
          <cell r="B40">
            <v>3234.6893784966733</v>
          </cell>
          <cell r="D40">
            <v>3184.5155980341237</v>
          </cell>
          <cell r="F40">
            <v>3549.3188459010598</v>
          </cell>
          <cell r="G40">
            <v>2857.4477880923837</v>
          </cell>
          <cell r="H40">
            <v>3409.3514884097535</v>
          </cell>
          <cell r="J40">
            <v>1837.6636834140575</v>
          </cell>
          <cell r="L40">
            <v>1915.7576984506554</v>
          </cell>
          <cell r="N40">
            <v>1641.8142137211569</v>
          </cell>
          <cell r="O40">
            <v>1205.5</v>
          </cell>
          <cell r="P40">
            <v>2195.6265405171671</v>
          </cell>
        </row>
        <row r="41">
          <cell r="B41">
            <v>4863.1563790109612</v>
          </cell>
          <cell r="D41">
            <v>6234.2795086203269</v>
          </cell>
          <cell r="F41">
            <v>3989.2788601539582</v>
          </cell>
          <cell r="G41">
            <v>643.52441859158068</v>
          </cell>
          <cell r="H41">
            <v>6719.8464144814134</v>
          </cell>
        </row>
        <row r="42">
          <cell r="B42">
            <v>8294.4495419669929</v>
          </cell>
          <cell r="D42">
            <v>8683.8491039224282</v>
          </cell>
          <cell r="F42">
            <v>6735.4430904649053</v>
          </cell>
          <cell r="G42">
            <v>7104.5100738822894</v>
          </cell>
          <cell r="H42">
            <v>8856.9553364759267</v>
          </cell>
          <cell r="J42">
            <v>5190.9499811076639</v>
          </cell>
          <cell r="L42">
            <v>8888.5116023224364</v>
          </cell>
          <cell r="N42">
            <v>2216.575577753038</v>
          </cell>
          <cell r="O42">
            <v>4312.4762676598684</v>
          </cell>
          <cell r="P42">
            <v>9050.6789085007895</v>
          </cell>
        </row>
        <row r="43">
          <cell r="B43">
            <v>5669.0394390093061</v>
          </cell>
          <cell r="C43">
            <v>7000</v>
          </cell>
          <cell r="D43">
            <v>5133.420173934488</v>
          </cell>
          <cell r="H43">
            <v>5669.0394390093061</v>
          </cell>
          <cell r="J43">
            <v>5629.910731107635</v>
          </cell>
          <cell r="L43">
            <v>16350</v>
          </cell>
          <cell r="N43">
            <v>202.5</v>
          </cell>
          <cell r="P43">
            <v>16350</v>
          </cell>
        </row>
        <row r="44">
          <cell r="B44">
            <v>5955.569950647453</v>
          </cell>
          <cell r="C44">
            <v>12976.864240608738</v>
          </cell>
          <cell r="D44">
            <v>6145.2454558938043</v>
          </cell>
          <cell r="F44">
            <v>508.23747330966177</v>
          </cell>
          <cell r="G44">
            <v>1382.9218879818934</v>
          </cell>
          <cell r="H44">
            <v>8867.363527550644</v>
          </cell>
          <cell r="J44">
            <v>472.26754082332292</v>
          </cell>
          <cell r="N44">
            <v>377.29098811555923</v>
          </cell>
          <cell r="O44">
            <v>616.19912811992072</v>
          </cell>
        </row>
        <row r="45">
          <cell r="B45">
            <v>5866.1328512394739</v>
          </cell>
          <cell r="C45">
            <v>5373.333333333333</v>
          </cell>
          <cell r="D45">
            <v>5636.2316086631336</v>
          </cell>
          <cell r="F45">
            <v>8650.529380771397</v>
          </cell>
          <cell r="G45">
            <v>4044.7383679266795</v>
          </cell>
          <cell r="H45">
            <v>5786.8614110937842</v>
          </cell>
          <cell r="J45">
            <v>9227.4692754825919</v>
          </cell>
          <cell r="K45">
            <v>8000</v>
          </cell>
          <cell r="L45">
            <v>9341.6298186159274</v>
          </cell>
          <cell r="P45">
            <v>9248.6250115600033</v>
          </cell>
        </row>
        <row r="46">
          <cell r="B46">
            <v>7902.8807101481016</v>
          </cell>
          <cell r="D46">
            <v>8051.3142142225934</v>
          </cell>
          <cell r="F46">
            <v>7949.1975902018576</v>
          </cell>
          <cell r="G46">
            <v>3892.6886619896345</v>
          </cell>
          <cell r="H46">
            <v>8246.1489873769751</v>
          </cell>
          <cell r="J46">
            <v>4838.4544870721893</v>
          </cell>
          <cell r="L46">
            <v>7066.2915042438544</v>
          </cell>
          <cell r="N46">
            <v>4073.8411856190251</v>
          </cell>
          <cell r="O46">
            <v>1951.3754707393664</v>
          </cell>
          <cell r="P46">
            <v>7281.1553636611043</v>
          </cell>
        </row>
        <row r="47">
          <cell r="B47">
            <v>8368.8355364485888</v>
          </cell>
          <cell r="C47">
            <v>12588.082528535611</v>
          </cell>
          <cell r="D47">
            <v>8262.6043113122814</v>
          </cell>
          <cell r="F47">
            <v>10078.806606262957</v>
          </cell>
          <cell r="G47">
            <v>5323.9057637903143</v>
          </cell>
          <cell r="H47">
            <v>8857.1157277243728</v>
          </cell>
          <cell r="J47">
            <v>12135.209144020975</v>
          </cell>
          <cell r="L47">
            <v>10248.000359271107</v>
          </cell>
          <cell r="N47">
            <v>15023.230584621571</v>
          </cell>
          <cell r="O47">
            <v>500</v>
          </cell>
          <cell r="P47">
            <v>12712.72984443006</v>
          </cell>
        </row>
        <row r="48">
          <cell r="B48">
            <v>7108.156161278197</v>
          </cell>
          <cell r="D48">
            <v>6952.64333031969</v>
          </cell>
          <cell r="F48">
            <v>7325.8736501058947</v>
          </cell>
          <cell r="G48">
            <v>8236.3680964175292</v>
          </cell>
          <cell r="H48">
            <v>7179.1245224716768</v>
          </cell>
          <cell r="J48">
            <v>5878.880613401664</v>
          </cell>
          <cell r="L48">
            <v>6272.5702759727546</v>
          </cell>
          <cell r="N48">
            <v>5512.5631890124341</v>
          </cell>
          <cell r="O48">
            <v>5068.8838261455221</v>
          </cell>
          <cell r="P48">
            <v>6334.0013865994606</v>
          </cell>
        </row>
        <row r="49">
          <cell r="B49">
            <v>11715.977577758993</v>
          </cell>
          <cell r="D49">
            <v>11323.007982384182</v>
          </cell>
          <cell r="F49">
            <v>13996.038366039385</v>
          </cell>
          <cell r="H49">
            <v>11323.007982384182</v>
          </cell>
          <cell r="J49">
            <v>15560.35671364633</v>
          </cell>
          <cell r="L49">
            <v>15560.35671364633</v>
          </cell>
          <cell r="P49">
            <v>15560.35671364633</v>
          </cell>
        </row>
        <row r="50">
          <cell r="B50">
            <v>17109.129974998523</v>
          </cell>
          <cell r="C50">
            <v>25000</v>
          </cell>
          <cell r="D50">
            <v>16915.311807130336</v>
          </cell>
          <cell r="H50">
            <v>17109.129974998523</v>
          </cell>
          <cell r="J50">
            <v>17585.088061206654</v>
          </cell>
          <cell r="L50">
            <v>17585.088061206654</v>
          </cell>
          <cell r="P50">
            <v>17585.088061206654</v>
          </cell>
        </row>
        <row r="51">
          <cell r="B51">
            <v>11122.182714068704</v>
          </cell>
          <cell r="D51">
            <v>12196.865247358564</v>
          </cell>
          <cell r="F51">
            <v>16386.028983004857</v>
          </cell>
          <cell r="G51">
            <v>2717.283414821125</v>
          </cell>
          <cell r="H51">
            <v>12196.865247358564</v>
          </cell>
          <cell r="J51">
            <v>5442.6211163344324</v>
          </cell>
          <cell r="L51">
            <v>5200</v>
          </cell>
          <cell r="O51">
            <v>6000</v>
          </cell>
          <cell r="P51">
            <v>5200</v>
          </cell>
        </row>
        <row r="52">
          <cell r="B52">
            <v>18407.033322399948</v>
          </cell>
          <cell r="D52">
            <v>13647.592803042338</v>
          </cell>
          <cell r="F52">
            <v>21720.51943795543</v>
          </cell>
          <cell r="G52">
            <v>18565.433170357748</v>
          </cell>
          <cell r="H52">
            <v>13647.592803042338</v>
          </cell>
          <cell r="J52">
            <v>17431.579363847071</v>
          </cell>
          <cell r="L52">
            <v>15948.768786419425</v>
          </cell>
          <cell r="N52">
            <v>21864.491127710935</v>
          </cell>
          <cell r="O52">
            <v>5000</v>
          </cell>
          <cell r="P52">
            <v>15948.768786419425</v>
          </cell>
        </row>
        <row r="53">
          <cell r="B53">
            <v>8618.5960685038281</v>
          </cell>
          <cell r="D53">
            <v>8648.0232093124869</v>
          </cell>
          <cell r="F53">
            <v>9240.5679476230271</v>
          </cell>
          <cell r="G53">
            <v>5540.5313578890027</v>
          </cell>
          <cell r="H53">
            <v>8648.0232093124869</v>
          </cell>
          <cell r="J53">
            <v>6156.825899001703</v>
          </cell>
          <cell r="K53">
            <v>7500</v>
          </cell>
          <cell r="L53">
            <v>7842.0885483304301</v>
          </cell>
          <cell r="N53">
            <v>1447.0622634002998</v>
          </cell>
          <cell r="O53">
            <v>3226.1552344627926</v>
          </cell>
          <cell r="P53">
            <v>8143.3278328663919</v>
          </cell>
        </row>
        <row r="54">
          <cell r="C54">
            <v>12270.524873501181</v>
          </cell>
          <cell r="H54">
            <v>12297.94927225032</v>
          </cell>
          <cell r="J54">
            <v>12581.544372705916</v>
          </cell>
          <cell r="K54">
            <v>12581.544372705916</v>
          </cell>
          <cell r="P54">
            <v>12581.544372705916</v>
          </cell>
        </row>
        <row r="55">
          <cell r="B55">
            <v>16941.129122882056</v>
          </cell>
          <cell r="C55">
            <v>16830.812502658497</v>
          </cell>
          <cell r="D55">
            <v>20725.695930718877</v>
          </cell>
          <cell r="F55">
            <v>4000</v>
          </cell>
          <cell r="H55">
            <v>17236.034956782532</v>
          </cell>
          <cell r="J55">
            <v>12445.758590632411</v>
          </cell>
          <cell r="K55">
            <v>14372.454105284633</v>
          </cell>
          <cell r="L55">
            <v>7651.9273084442138</v>
          </cell>
          <cell r="N55">
            <v>1095.8116995506671</v>
          </cell>
          <cell r="P55">
            <v>12632.656500261992</v>
          </cell>
        </row>
        <row r="56">
          <cell r="B56">
            <v>10052.333034597739</v>
          </cell>
          <cell r="C56">
            <v>10946.325653524422</v>
          </cell>
          <cell r="D56">
            <v>11334.17827920031</v>
          </cell>
          <cell r="F56">
            <v>5501.0865269584692</v>
          </cell>
          <cell r="G56">
            <v>2550</v>
          </cell>
          <cell r="H56">
            <v>11280.438044235354</v>
          </cell>
          <cell r="J56">
            <v>9314.9843018553129</v>
          </cell>
          <cell r="K56">
            <v>12350.631584314446</v>
          </cell>
          <cell r="L56">
            <v>8899.3717904819841</v>
          </cell>
          <cell r="N56">
            <v>5001.275485971446</v>
          </cell>
          <cell r="O56">
            <v>2100</v>
          </cell>
          <cell r="P56">
            <v>10461.379939754112</v>
          </cell>
        </row>
        <row r="57">
          <cell r="B57">
            <v>7187.6434364101269</v>
          </cell>
          <cell r="D57">
            <v>12663.868607429265</v>
          </cell>
          <cell r="F57">
            <v>6092.9800886214562</v>
          </cell>
          <cell r="G57">
            <v>2966.1944342177949</v>
          </cell>
          <cell r="H57">
            <v>12663.868607429265</v>
          </cell>
          <cell r="J57">
            <v>8098.3735387374563</v>
          </cell>
          <cell r="L57">
            <v>12674.112486681803</v>
          </cell>
          <cell r="N57">
            <v>3267.0720639739861</v>
          </cell>
          <cell r="O57">
            <v>800</v>
          </cell>
          <cell r="P57">
            <v>12674.112486681803</v>
          </cell>
        </row>
        <row r="58">
          <cell r="B58">
            <v>5726.8587034495176</v>
          </cell>
          <cell r="D58">
            <v>6266.6451280724041</v>
          </cell>
          <cell r="F58">
            <v>6323.0317132319597</v>
          </cell>
          <cell r="G58">
            <v>1805.8762530267898</v>
          </cell>
          <cell r="H58">
            <v>6329.0513552608591</v>
          </cell>
          <cell r="J58">
            <v>2858.1633354343739</v>
          </cell>
          <cell r="L58">
            <v>5665.5055383961608</v>
          </cell>
          <cell r="M58">
            <v>1445.0652489652114</v>
          </cell>
          <cell r="N58">
            <v>2304.6045254480973</v>
          </cell>
          <cell r="O58">
            <v>796.36114452085485</v>
          </cell>
          <cell r="P58">
            <v>5536.288720698557</v>
          </cell>
        </row>
        <row r="59">
          <cell r="B59">
            <v>4312.369815172432</v>
          </cell>
          <cell r="D59">
            <v>4298.6847493634887</v>
          </cell>
          <cell r="E59">
            <v>4319.8458994697958</v>
          </cell>
          <cell r="H59">
            <v>4312.369815172432</v>
          </cell>
          <cell r="J59">
            <v>3625.6327818065861</v>
          </cell>
          <cell r="L59">
            <v>6916.3883314642908</v>
          </cell>
          <cell r="M59">
            <v>3336.776788803455</v>
          </cell>
          <cell r="N59">
            <v>4044.6712337073586</v>
          </cell>
          <cell r="O59">
            <v>600</v>
          </cell>
          <cell r="P59">
            <v>3746.7403296154866</v>
          </cell>
        </row>
        <row r="60">
          <cell r="B60">
            <v>18621.836841898792</v>
          </cell>
          <cell r="D60">
            <v>18621.836841898792</v>
          </cell>
          <cell r="H60">
            <v>18621.836841898792</v>
          </cell>
          <cell r="J60">
            <v>13690.202025428342</v>
          </cell>
          <cell r="L60">
            <v>13690.202025428342</v>
          </cell>
          <cell r="P60">
            <v>13690.202025428342</v>
          </cell>
        </row>
        <row r="63">
          <cell r="B63">
            <v>5862.5931214634584</v>
          </cell>
          <cell r="C63">
            <v>11007.657414137711</v>
          </cell>
          <cell r="D63">
            <v>5095.8253806955599</v>
          </cell>
          <cell r="F63">
            <v>7643.2184479063098</v>
          </cell>
          <cell r="G63">
            <v>3440.1792752050565</v>
          </cell>
          <cell r="H63">
            <v>5714.2769630965868</v>
          </cell>
          <cell r="J63">
            <v>5831.0870102224126</v>
          </cell>
          <cell r="K63">
            <v>15107.658169960243</v>
          </cell>
          <cell r="L63">
            <v>6971.0622827031311</v>
          </cell>
          <cell r="N63">
            <v>2225.5528171739293</v>
          </cell>
          <cell r="O63">
            <v>2800</v>
          </cell>
          <cell r="P63">
            <v>8024.2064585594308</v>
          </cell>
        </row>
        <row r="64">
          <cell r="B64">
            <v>14361.869124678135</v>
          </cell>
          <cell r="C64">
            <v>17398.53217959878</v>
          </cell>
          <cell r="D64">
            <v>15036.372512341424</v>
          </cell>
          <cell r="F64">
            <v>13190.640714217994</v>
          </cell>
          <cell r="H64">
            <v>15452.888432030653</v>
          </cell>
          <cell r="J64">
            <v>14265.226257401895</v>
          </cell>
          <cell r="K64">
            <v>15552.877998876495</v>
          </cell>
          <cell r="L64">
            <v>14935.853273799597</v>
          </cell>
          <cell r="N64">
            <v>13141.914856776302</v>
          </cell>
          <cell r="O64">
            <v>6000</v>
          </cell>
          <cell r="P64">
            <v>15165.727687827102</v>
          </cell>
        </row>
        <row r="65">
          <cell r="B65">
            <v>17735.262491690148</v>
          </cell>
          <cell r="C65">
            <v>18662.47539937598</v>
          </cell>
          <cell r="D65">
            <v>16294.724218651803</v>
          </cell>
          <cell r="F65">
            <v>18133.17751066454</v>
          </cell>
          <cell r="G65">
            <v>18565.433170357748</v>
          </cell>
          <cell r="H65">
            <v>17715.066456940534</v>
          </cell>
          <cell r="J65">
            <v>14633.676602150412</v>
          </cell>
          <cell r="K65">
            <v>16005.949404896435</v>
          </cell>
          <cell r="L65">
            <v>12582.622956941335</v>
          </cell>
          <cell r="N65">
            <v>15576.783969418848</v>
          </cell>
          <cell r="P65">
            <v>14579.761245313492</v>
          </cell>
        </row>
        <row r="66">
          <cell r="B66">
            <v>10565.925317568812</v>
          </cell>
          <cell r="C66">
            <v>11961.13202214283</v>
          </cell>
          <cell r="D66">
            <v>11113.793735065445</v>
          </cell>
          <cell r="F66">
            <v>10675.70119858641</v>
          </cell>
          <cell r="G66">
            <v>3999.2754807918132</v>
          </cell>
          <cell r="H66">
            <v>11330.820530669242</v>
          </cell>
          <cell r="J66">
            <v>10422.601801177612</v>
          </cell>
          <cell r="K66">
            <v>11026.190258412873</v>
          </cell>
          <cell r="L66">
            <v>11252.761017854675</v>
          </cell>
          <cell r="N66">
            <v>2982.8677707245947</v>
          </cell>
          <cell r="O66">
            <v>2384.1259342075605</v>
          </cell>
          <cell r="P66">
            <v>11137.946894848357</v>
          </cell>
        </row>
        <row r="67">
          <cell r="B67">
            <v>11587.751508938056</v>
          </cell>
          <cell r="C67">
            <v>12822.259617437991</v>
          </cell>
          <cell r="D67">
            <v>11890.483424763052</v>
          </cell>
          <cell r="F67">
            <v>2941.5110299337039</v>
          </cell>
          <cell r="H67">
            <v>12073.450415565427</v>
          </cell>
          <cell r="J67">
            <v>11527.866658749172</v>
          </cell>
          <cell r="K67">
            <v>12334.523190942091</v>
          </cell>
          <cell r="L67">
            <v>11314.514472477324</v>
          </cell>
          <cell r="N67">
            <v>10910.809021489671</v>
          </cell>
          <cell r="O67">
            <v>9454.7709276351834</v>
          </cell>
          <cell r="P67">
            <v>11604.21359832997</v>
          </cell>
        </row>
        <row r="68">
          <cell r="B68">
            <v>7678.0045777181595</v>
          </cell>
          <cell r="C68">
            <v>11252.238051452901</v>
          </cell>
          <cell r="D68">
            <v>7814.0381013221231</v>
          </cell>
          <cell r="E68">
            <v>5179.8671568201626</v>
          </cell>
          <cell r="F68">
            <v>7355.849392735654</v>
          </cell>
          <cell r="G68">
            <v>4673.6988474759301</v>
          </cell>
          <cell r="H68">
            <v>8042.3088356239787</v>
          </cell>
          <cell r="J68">
            <v>4546.5981789691987</v>
          </cell>
          <cell r="K68">
            <v>9780.422747790326</v>
          </cell>
          <cell r="L68">
            <v>6230.3523859244515</v>
          </cell>
          <cell r="M68">
            <v>2646.7817424910636</v>
          </cell>
          <cell r="N68">
            <v>4064.4352299625812</v>
          </cell>
          <cell r="O68">
            <v>2148.2102095432601</v>
          </cell>
          <cell r="P68">
            <v>5751.3148541761893</v>
          </cell>
        </row>
        <row r="69">
          <cell r="B69">
            <v>4183.7390533833714</v>
          </cell>
          <cell r="D69">
            <v>4840.9748177703932</v>
          </cell>
          <cell r="F69">
            <v>3983.1098784278947</v>
          </cell>
          <cell r="G69">
            <v>3611.1111111111104</v>
          </cell>
          <cell r="H69">
            <v>4940.9531831591094</v>
          </cell>
          <cell r="J69">
            <v>1439.8035844717404</v>
          </cell>
          <cell r="L69">
            <v>415</v>
          </cell>
          <cell r="N69">
            <v>1545.1540899244308</v>
          </cell>
          <cell r="O69">
            <v>1360</v>
          </cell>
          <cell r="P69">
            <v>441.66666666666663</v>
          </cell>
        </row>
        <row r="70">
          <cell r="B70">
            <v>6901.8178631470473</v>
          </cell>
          <cell r="C70">
            <v>10436.582904775569</v>
          </cell>
          <cell r="D70">
            <v>6889.662551190765</v>
          </cell>
          <cell r="F70">
            <v>6941.8702976167087</v>
          </cell>
          <cell r="G70">
            <v>5403.9566102442723</v>
          </cell>
          <cell r="H70">
            <v>7131.7461410831429</v>
          </cell>
          <cell r="J70">
            <v>3167.0180585827961</v>
          </cell>
          <cell r="K70">
            <v>10300</v>
          </cell>
          <cell r="L70">
            <v>5646.6811649091042</v>
          </cell>
          <cell r="N70">
            <v>2235.7123566279174</v>
          </cell>
          <cell r="O70">
            <v>3340.0978118106341</v>
          </cell>
          <cell r="P70">
            <v>5895.0278118892684</v>
          </cell>
        </row>
        <row r="71">
          <cell r="B71">
            <v>9152.3538246004409</v>
          </cell>
          <cell r="C71">
            <v>12874.620156939107</v>
          </cell>
          <cell r="D71">
            <v>9413.2978882816878</v>
          </cell>
          <cell r="F71">
            <v>9508.3619561331907</v>
          </cell>
          <cell r="G71">
            <v>5780.3536695812054</v>
          </cell>
          <cell r="H71">
            <v>9587.6912313342091</v>
          </cell>
          <cell r="J71">
            <v>10582.85890071932</v>
          </cell>
          <cell r="K71">
            <v>9438</v>
          </cell>
          <cell r="L71">
            <v>11975.151841762518</v>
          </cell>
          <cell r="N71">
            <v>2836.980680396834</v>
          </cell>
          <cell r="O71">
            <v>4982.895309018174</v>
          </cell>
          <cell r="P71">
            <v>12061.823495377777</v>
          </cell>
        </row>
        <row r="72">
          <cell r="B72">
            <v>3488.9852110175134</v>
          </cell>
          <cell r="C72">
            <v>7489.0876091758082</v>
          </cell>
          <cell r="D72">
            <v>3530.490698318757</v>
          </cell>
          <cell r="E72">
            <v>3508.3992463630157</v>
          </cell>
          <cell r="F72">
            <v>3492.2881734901903</v>
          </cell>
          <cell r="H72">
            <v>3846.3393402431061</v>
          </cell>
          <cell r="J72">
            <v>3577.2107940768815</v>
          </cell>
          <cell r="K72">
            <v>13287.441606277287</v>
          </cell>
          <cell r="L72">
            <v>3614.8445095748821</v>
          </cell>
          <cell r="M72">
            <v>3586.9543743320774</v>
          </cell>
          <cell r="N72">
            <v>1698.0383885706312</v>
          </cell>
          <cell r="O72">
            <v>973.13807720803243</v>
          </cell>
          <cell r="P72">
            <v>4424.7012003713116</v>
          </cell>
        </row>
        <row r="73">
          <cell r="B73">
            <v>12696.310774530095</v>
          </cell>
          <cell r="C73">
            <v>12696.310774530095</v>
          </cell>
          <cell r="H73">
            <v>13273.41820697466</v>
          </cell>
          <cell r="J73">
            <v>7500</v>
          </cell>
          <cell r="K73">
            <v>7500</v>
          </cell>
        </row>
      </sheetData>
      <sheetData sheetId="3">
        <row r="8">
          <cell r="C8">
            <v>7.3507661105268358</v>
          </cell>
          <cell r="D8">
            <v>11.520762413905839</v>
          </cell>
          <cell r="E8">
            <v>7.275077621454364</v>
          </cell>
          <cell r="F8">
            <v>5.5964519239238042</v>
          </cell>
          <cell r="G8">
            <v>7.190784786291692</v>
          </cell>
          <cell r="J8">
            <v>6.2403724689467071</v>
          </cell>
          <cell r="L8">
            <v>7.6834364590293651</v>
          </cell>
          <cell r="O8">
            <v>8.2284434771791641</v>
          </cell>
          <cell r="P8">
            <v>13.326335150775144</v>
          </cell>
          <cell r="Q8">
            <v>8.9456774300909725</v>
          </cell>
          <cell r="R8">
            <v>6.9648612789465885</v>
          </cell>
          <cell r="S8">
            <v>6.8500129133886025</v>
          </cell>
          <cell r="V8">
            <v>6.8632383405708373</v>
          </cell>
          <cell r="X8">
            <v>9.5279096638697425</v>
          </cell>
        </row>
        <row r="9">
          <cell r="C9">
            <v>8.6689409816236722</v>
          </cell>
          <cell r="D9">
            <v>12.017196525143422</v>
          </cell>
          <cell r="E9">
            <v>8.537824764705336</v>
          </cell>
          <cell r="F9">
            <v>5.4882491705744725</v>
          </cell>
          <cell r="G9">
            <v>8.5118194773454601</v>
          </cell>
          <cell r="J9">
            <v>7.7580896046295642</v>
          </cell>
          <cell r="L9">
            <v>8.8793179885229758</v>
          </cell>
          <cell r="O9">
            <v>9.0444015848880674</v>
          </cell>
          <cell r="P9">
            <v>13.398442727990471</v>
          </cell>
          <cell r="Q9">
            <v>9.880799310953849</v>
          </cell>
          <cell r="R9">
            <v>7.2232286733304187</v>
          </cell>
          <cell r="S9">
            <v>7.4697942570628655</v>
          </cell>
          <cell r="V9">
            <v>7.7768387633186338</v>
          </cell>
          <cell r="X9">
            <v>10.159877265023013</v>
          </cell>
        </row>
        <row r="11">
          <cell r="C11">
            <v>9.4857142857142698</v>
          </cell>
          <cell r="D11">
            <v>11.937500000000002</v>
          </cell>
          <cell r="E11">
            <v>9.3192019950124685</v>
          </cell>
          <cell r="F11">
            <v>8</v>
          </cell>
          <cell r="G11">
            <v>9.2847682119205324</v>
          </cell>
          <cell r="J11">
            <v>8.8571428571428559</v>
          </cell>
          <cell r="L11">
            <v>9.6749999999999847</v>
          </cell>
          <cell r="O11">
            <v>9.9124999999999943</v>
          </cell>
          <cell r="P11">
            <v>12.82716049382716</v>
          </cell>
          <cell r="Q11">
            <v>11.093896713615026</v>
          </cell>
          <cell r="R11">
            <v>7.5147058823529402</v>
          </cell>
          <cell r="S11">
            <v>8.2663043478260825</v>
          </cell>
          <cell r="V11">
            <v>8.3571428571428594</v>
          </cell>
          <cell r="X11">
            <v>10.920903954802249</v>
          </cell>
        </row>
        <row r="12">
          <cell r="C12">
            <v>8.8754208754208754</v>
          </cell>
          <cell r="D12">
            <v>13.833333333333332</v>
          </cell>
          <cell r="E12">
            <v>8.8411214953271049</v>
          </cell>
          <cell r="F12">
            <v>4</v>
          </cell>
          <cell r="G12">
            <v>8.671875</v>
          </cell>
          <cell r="J12">
            <v>8.5</v>
          </cell>
          <cell r="L12">
            <v>9.0416666666666607</v>
          </cell>
          <cell r="O12">
            <v>8.5951557093425581</v>
          </cell>
          <cell r="P12">
            <v>11.999999999999998</v>
          </cell>
          <cell r="Q12">
            <v>9.5827338129496393</v>
          </cell>
          <cell r="R12">
            <v>6.0384615384615401</v>
          </cell>
          <cell r="S12">
            <v>7.8584905660377347</v>
          </cell>
          <cell r="V12">
            <v>6</v>
          </cell>
          <cell r="X12">
            <v>9.2456140350877245</v>
          </cell>
        </row>
        <row r="13">
          <cell r="C13">
            <v>8.3659453631712974</v>
          </cell>
          <cell r="D13">
            <v>11.933296891809379</v>
          </cell>
          <cell r="E13">
            <v>8.239244747516576</v>
          </cell>
          <cell r="F13">
            <v>5.1146134695621548</v>
          </cell>
          <cell r="G13">
            <v>8.1983755594079568</v>
          </cell>
          <cell r="J13">
            <v>7.3829039624314596</v>
          </cell>
          <cell r="L13">
            <v>8.5943815070288689</v>
          </cell>
          <cell r="O13">
            <v>8.845150288059358</v>
          </cell>
          <cell r="P13">
            <v>13.741451249836325</v>
          </cell>
          <cell r="Q13">
            <v>9.5669851892171867</v>
          </cell>
          <cell r="R13">
            <v>7.3122838816042224</v>
          </cell>
          <cell r="S13">
            <v>7.1511962291317106</v>
          </cell>
          <cell r="V13">
            <v>7.9497618030445594</v>
          </cell>
          <cell r="X13">
            <v>10.069137031264672</v>
          </cell>
        </row>
        <row r="14">
          <cell r="C14">
            <v>5.84243964421856</v>
          </cell>
          <cell r="D14">
            <v>10.299999999999999</v>
          </cell>
          <cell r="E14">
            <v>5.7930029154518996</v>
          </cell>
          <cell r="F14">
            <v>6</v>
          </cell>
          <cell r="G14">
            <v>5.7130681818181817</v>
          </cell>
          <cell r="J14">
            <v>5.2980132450331121</v>
          </cell>
          <cell r="L14">
            <v>6.1101956745623047</v>
          </cell>
          <cell r="O14">
            <v>6.5703422053232021</v>
          </cell>
          <cell r="P14">
            <v>13.065217391304348</v>
          </cell>
          <cell r="Q14">
            <v>6.5686274509803928</v>
          </cell>
          <cell r="R14">
            <v>6.292307692307693</v>
          </cell>
          <cell r="S14">
            <v>5.9293193717277539</v>
          </cell>
          <cell r="V14">
            <v>5.7073170731707306</v>
          </cell>
          <cell r="X14">
            <v>7.6859756097560936</v>
          </cell>
        </row>
        <row r="16">
          <cell r="C16">
            <v>5.0198194774256351</v>
          </cell>
          <cell r="D16">
            <v>5.0210427561831743</v>
          </cell>
          <cell r="E16">
            <v>5.1269836695947362</v>
          </cell>
          <cell r="F16">
            <v>4.7167765369892223</v>
          </cell>
          <cell r="G16">
            <v>4.7588682684522201</v>
          </cell>
          <cell r="J16">
            <v>4.8817516835207915</v>
          </cell>
          <cell r="L16">
            <v>5.1797013411705448</v>
          </cell>
          <cell r="O16">
            <v>5.0148929293127367</v>
          </cell>
          <cell r="P16">
            <v>5.1003758124665568</v>
          </cell>
          <cell r="Q16">
            <v>5.226362246975623</v>
          </cell>
          <cell r="R16">
            <v>5.273517216136022</v>
          </cell>
          <cell r="S16">
            <v>4.8475835942470358</v>
          </cell>
          <cell r="V16">
            <v>4.7579171105512374</v>
          </cell>
          <cell r="X16">
            <v>5.3148093414855122</v>
          </cell>
        </row>
        <row r="17">
          <cell r="C17">
            <v>10.57842103186184</v>
          </cell>
          <cell r="D17">
            <v>11.232628184236896</v>
          </cell>
          <cell r="E17">
            <v>10.550796959604538</v>
          </cell>
          <cell r="F17">
            <v>9.8511127988509397</v>
          </cell>
          <cell r="G17">
            <v>10.540146656227169</v>
          </cell>
          <cell r="J17">
            <v>10.502750148290128</v>
          </cell>
          <cell r="L17">
            <v>10.620071631613801</v>
          </cell>
          <cell r="O17">
            <v>10.776518535380186</v>
          </cell>
          <cell r="P17">
            <v>11.300536192366152</v>
          </cell>
          <cell r="Q17">
            <v>10.902299123939086</v>
          </cell>
          <cell r="R17">
            <v>10.145196380301627</v>
          </cell>
          <cell r="S17">
            <v>10.603771897907063</v>
          </cell>
          <cell r="V17">
            <v>10.645325123236734</v>
          </cell>
          <cell r="X17">
            <v>10.872076467667563</v>
          </cell>
        </row>
        <row r="18">
          <cell r="C18">
            <v>16.150042462208152</v>
          </cell>
          <cell r="D18">
            <v>16.638626986811946</v>
          </cell>
          <cell r="E18">
            <v>15.886571529400868</v>
          </cell>
          <cell r="G18">
            <v>16.369176092192685</v>
          </cell>
          <cell r="J18">
            <v>14.802496595096287</v>
          </cell>
          <cell r="L18">
            <v>16.135982498846783</v>
          </cell>
          <cell r="O18">
            <v>15.99669662102173</v>
          </cell>
          <cell r="P18">
            <v>16.560874381147631</v>
          </cell>
          <cell r="Q18">
            <v>15.76617793263531</v>
          </cell>
          <cell r="S18">
            <v>15.181867374233512</v>
          </cell>
          <cell r="V18">
            <v>17</v>
          </cell>
          <cell r="X18">
            <v>16.171051729647704</v>
          </cell>
        </row>
        <row r="20">
          <cell r="C20">
            <v>7.2125110237946082</v>
          </cell>
          <cell r="E20">
            <v>7.2558461515425137</v>
          </cell>
          <cell r="F20">
            <v>8</v>
          </cell>
          <cell r="G20">
            <v>8.1913727180620466</v>
          </cell>
          <cell r="J20">
            <v>5.9274479497083492</v>
          </cell>
          <cell r="L20">
            <v>7.2500591565138022</v>
          </cell>
          <cell r="O20">
            <v>7.9509900547174333</v>
          </cell>
          <cell r="P20">
            <v>10</v>
          </cell>
          <cell r="Q20">
            <v>7.7292123085759581</v>
          </cell>
          <cell r="R20">
            <v>7.6355265387976612</v>
          </cell>
          <cell r="S20">
            <v>8.8950404032715031</v>
          </cell>
          <cell r="V20">
            <v>8.1124651330449797</v>
          </cell>
          <cell r="X20">
            <v>7.7226549571898415</v>
          </cell>
        </row>
        <row r="21">
          <cell r="C21">
            <v>8.1437589737206562</v>
          </cell>
          <cell r="D21">
            <v>11.26466344045145</v>
          </cell>
          <cell r="E21">
            <v>8.2027824974416959</v>
          </cell>
          <cell r="F21">
            <v>1</v>
          </cell>
          <cell r="G21">
            <v>7.9416138862130765</v>
          </cell>
          <cell r="J21">
            <v>7.437675961134719</v>
          </cell>
          <cell r="L21">
            <v>8.2320108374254541</v>
          </cell>
          <cell r="O21">
            <v>9.7348725875397975</v>
          </cell>
          <cell r="P21">
            <v>11.185445670508738</v>
          </cell>
          <cell r="Q21">
            <v>9.8973500811987023</v>
          </cell>
          <cell r="R21">
            <v>8.7584944311107336</v>
          </cell>
          <cell r="S21">
            <v>9.2271981521365163</v>
          </cell>
          <cell r="V21">
            <v>10.327270277068386</v>
          </cell>
          <cell r="X21">
            <v>9.8053969388896807</v>
          </cell>
        </row>
        <row r="22">
          <cell r="C22">
            <v>8.6692684809522085</v>
          </cell>
          <cell r="D22">
            <v>13.479086284923074</v>
          </cell>
          <cell r="E22">
            <v>8.5260371857900452</v>
          </cell>
          <cell r="G22">
            <v>8.7848287617247696</v>
          </cell>
          <cell r="J22">
            <v>6.3648988464921255</v>
          </cell>
          <cell r="L22">
            <v>8.8376241862949687</v>
          </cell>
          <cell r="O22">
            <v>10.345768937585516</v>
          </cell>
          <cell r="P22">
            <v>13.214235164844069</v>
          </cell>
          <cell r="Q22">
            <v>10.851564324933141</v>
          </cell>
          <cell r="R22">
            <v>8.1773737315376565</v>
          </cell>
          <cell r="S22">
            <v>9.1001749829884311</v>
          </cell>
          <cell r="V22">
            <v>6.75</v>
          </cell>
          <cell r="X22">
            <v>10.911299415273652</v>
          </cell>
        </row>
        <row r="23">
          <cell r="C23">
            <v>7.7765640307016364</v>
          </cell>
          <cell r="D23">
            <v>9.9125133600871695</v>
          </cell>
          <cell r="E23">
            <v>7.8628705107455268</v>
          </cell>
          <cell r="F23">
            <v>7.1700889688241274</v>
          </cell>
          <cell r="G23">
            <v>7.7408323591242647</v>
          </cell>
          <cell r="J23">
            <v>6.3586578236146067</v>
          </cell>
          <cell r="L23">
            <v>7.9516360369477201</v>
          </cell>
          <cell r="O23">
            <v>8.973029321832847</v>
          </cell>
          <cell r="P23">
            <v>14.150543412263207</v>
          </cell>
          <cell r="Q23">
            <v>9.3818321446880049</v>
          </cell>
          <cell r="R23">
            <v>7.0797217134693602</v>
          </cell>
          <cell r="S23">
            <v>8.3464954766783475</v>
          </cell>
          <cell r="V23">
            <v>6.5798033414399217</v>
          </cell>
          <cell r="X23">
            <v>9.632077998659474</v>
          </cell>
        </row>
        <row r="24">
          <cell r="C24">
            <v>7.5016421804614373</v>
          </cell>
          <cell r="D24">
            <v>12.39458464456283</v>
          </cell>
          <cell r="E24">
            <v>7.1636073491393795</v>
          </cell>
          <cell r="F24">
            <v>1.9999999999999998</v>
          </cell>
          <cell r="G24">
            <v>7.8723957928667589</v>
          </cell>
          <cell r="J24">
            <v>6.9135796312805065</v>
          </cell>
          <cell r="L24">
            <v>7.395620746411157</v>
          </cell>
          <cell r="O24">
            <v>8.0725859508609989</v>
          </cell>
          <cell r="P24">
            <v>13.957759333034019</v>
          </cell>
          <cell r="Q24">
            <v>8.0320975206267118</v>
          </cell>
          <cell r="R24">
            <v>6.644983176250034</v>
          </cell>
          <cell r="S24">
            <v>6.8789350147878325</v>
          </cell>
          <cell r="V24">
            <v>7.4754754148473301</v>
          </cell>
          <cell r="X24">
            <v>9.25431782144857</v>
          </cell>
        </row>
        <row r="25">
          <cell r="C25">
            <v>6.803709803706834</v>
          </cell>
          <cell r="D25">
            <v>12.187201712879986</v>
          </cell>
          <cell r="E25">
            <v>6.0628025475950649</v>
          </cell>
          <cell r="F25">
            <v>3.9999999999999996</v>
          </cell>
          <cell r="G25">
            <v>6.7860131151952086</v>
          </cell>
          <cell r="J25">
            <v>5.2965396857469802</v>
          </cell>
          <cell r="L25">
            <v>6.9651326493906129</v>
          </cell>
          <cell r="O25">
            <v>7.5605579975307116</v>
          </cell>
          <cell r="P25">
            <v>13.378597126385765</v>
          </cell>
          <cell r="Q25">
            <v>8.3955887894511125</v>
          </cell>
          <cell r="R25">
            <v>5.6826736227247805</v>
          </cell>
          <cell r="S25">
            <v>6.0316717826649002</v>
          </cell>
          <cell r="V25">
            <v>4.4278342395396146</v>
          </cell>
          <cell r="X25">
            <v>9.5010141861050119</v>
          </cell>
        </row>
        <row r="26">
          <cell r="C26">
            <v>5.7790046796036147</v>
          </cell>
          <cell r="D26">
            <v>9.2006827620198255</v>
          </cell>
          <cell r="E26">
            <v>4.7501192956443639</v>
          </cell>
          <cell r="G26">
            <v>6.0846069919369681</v>
          </cell>
          <cell r="J26">
            <v>3.5661451113098535</v>
          </cell>
          <cell r="L26">
            <v>5.6430789353753052</v>
          </cell>
          <cell r="O26">
            <v>5.4061573805010941</v>
          </cell>
          <cell r="P26">
            <v>10.488148960365487</v>
          </cell>
          <cell r="Q26">
            <v>7.6663735523497412</v>
          </cell>
          <cell r="R26">
            <v>5.4542966268026474</v>
          </cell>
          <cell r="S26">
            <v>4.8079618569570419</v>
          </cell>
          <cell r="V26">
            <v>5.6560726288552603</v>
          </cell>
          <cell r="X26">
            <v>7.7803175696103342</v>
          </cell>
        </row>
        <row r="27">
          <cell r="C27">
            <v>6.3811542466311373</v>
          </cell>
          <cell r="D27">
            <v>9.5883104275005522</v>
          </cell>
          <cell r="E27">
            <v>6.3475821207182257</v>
          </cell>
          <cell r="F27">
            <v>8</v>
          </cell>
          <cell r="G27">
            <v>6.385003693239315</v>
          </cell>
          <cell r="J27">
            <v>5.9264539128952762</v>
          </cell>
          <cell r="L27">
            <v>6.4395351246747241</v>
          </cell>
          <cell r="O27">
            <v>7.4255763353262472</v>
          </cell>
          <cell r="P27">
            <v>12.042489168202001</v>
          </cell>
          <cell r="Q27">
            <v>8.0802970468328486</v>
          </cell>
          <cell r="R27">
            <v>7.1933604910320215</v>
          </cell>
          <cell r="S27">
            <v>6.7734326226765811</v>
          </cell>
          <cell r="V27">
            <v>6.6351149205204871</v>
          </cell>
          <cell r="X27">
            <v>8.4103803323421822</v>
          </cell>
        </row>
        <row r="28">
          <cell r="C28">
            <v>7.1726311649930574</v>
          </cell>
          <cell r="D28">
            <v>8.7830923071933853</v>
          </cell>
          <cell r="E28">
            <v>7.2540108579097229</v>
          </cell>
          <cell r="F28">
            <v>4.3580434544383184</v>
          </cell>
          <cell r="G28">
            <v>6.9644681244066788</v>
          </cell>
          <cell r="J28">
            <v>6.338560418031439</v>
          </cell>
          <cell r="L28">
            <v>7.2890386676328012</v>
          </cell>
          <cell r="O28">
            <v>8.0800398788537873</v>
          </cell>
          <cell r="P28">
            <v>11.953170269142564</v>
          </cell>
          <cell r="Q28">
            <v>9.0563545717465903</v>
          </cell>
          <cell r="R28">
            <v>6.8512409791298428</v>
          </cell>
          <cell r="S28">
            <v>6.4631521933699618</v>
          </cell>
          <cell r="V28">
            <v>8.2065125669973433</v>
          </cell>
          <cell r="X28">
            <v>8.8342941242206727</v>
          </cell>
        </row>
        <row r="29">
          <cell r="O29">
            <v>11</v>
          </cell>
          <cell r="P29">
            <v>11</v>
          </cell>
          <cell r="X29">
            <v>11</v>
          </cell>
        </row>
        <row r="30">
          <cell r="C30">
            <v>9.6580464261097365</v>
          </cell>
          <cell r="D30">
            <v>12.981421376504866</v>
          </cell>
          <cell r="E30">
            <v>9.4898371598373021</v>
          </cell>
          <cell r="G30">
            <v>8.5499650966767877</v>
          </cell>
          <cell r="J30">
            <v>7.8884658107550125</v>
          </cell>
          <cell r="L30">
            <v>10.053606679276673</v>
          </cell>
          <cell r="O30">
            <v>11.558594060234487</v>
          </cell>
          <cell r="P30">
            <v>14.590910925218141</v>
          </cell>
          <cell r="Q30">
            <v>11.248175071386576</v>
          </cell>
          <cell r="R30">
            <v>8.5945616527762958</v>
          </cell>
          <cell r="S30">
            <v>8.2089106623228449</v>
          </cell>
          <cell r="V30">
            <v>9</v>
          </cell>
          <cell r="X30">
            <v>12.473339613982708</v>
          </cell>
        </row>
        <row r="31">
          <cell r="C31">
            <v>11.420229284631468</v>
          </cell>
          <cell r="D31">
            <v>16.68218474734125</v>
          </cell>
          <cell r="E31">
            <v>11.067105347634609</v>
          </cell>
          <cell r="G31">
            <v>10.23321075771986</v>
          </cell>
          <cell r="J31">
            <v>12.848149755536623</v>
          </cell>
          <cell r="L31">
            <v>12.337924667688783</v>
          </cell>
          <cell r="O31">
            <v>13.798313711659731</v>
          </cell>
          <cell r="P31">
            <v>16.301243496757575</v>
          </cell>
          <cell r="Q31">
            <v>14.048230216022018</v>
          </cell>
          <cell r="S31">
            <v>10.780607736667282</v>
          </cell>
          <cell r="X31">
            <v>15.0153048241694</v>
          </cell>
        </row>
        <row r="32">
          <cell r="C32">
            <v>10.952825915643281</v>
          </cell>
          <cell r="D32">
            <v>15.75</v>
          </cell>
          <cell r="E32">
            <v>11.804446630845753</v>
          </cell>
          <cell r="G32">
            <v>9.8418933960309296</v>
          </cell>
          <cell r="J32">
            <v>6</v>
          </cell>
          <cell r="L32">
            <v>12.557114422333765</v>
          </cell>
          <cell r="O32">
            <v>13.689470491726283</v>
          </cell>
          <cell r="P32">
            <v>14.640581416306224</v>
          </cell>
          <cell r="Q32">
            <v>14.749419523524885</v>
          </cell>
          <cell r="S32">
            <v>11.910512265329546</v>
          </cell>
          <cell r="X32">
            <v>14.701298760606079</v>
          </cell>
        </row>
        <row r="33">
          <cell r="C33">
            <v>11.391068574326358</v>
          </cell>
          <cell r="E33">
            <v>17.028806373964581</v>
          </cell>
          <cell r="G33">
            <v>9.5501016470990638</v>
          </cell>
          <cell r="J33">
            <v>6</v>
          </cell>
          <cell r="L33">
            <v>17.028806373964581</v>
          </cell>
          <cell r="O33">
            <v>11.143586044463779</v>
          </cell>
          <cell r="P33">
            <v>8.6300391876774594</v>
          </cell>
          <cell r="Q33">
            <v>13.771836133840379</v>
          </cell>
          <cell r="S33">
            <v>10.008236886988387</v>
          </cell>
          <cell r="X33">
            <v>12.293538942368214</v>
          </cell>
        </row>
        <row r="35">
          <cell r="C35">
            <v>5.4468484463198115</v>
          </cell>
          <cell r="E35">
            <v>5.3936832247134285</v>
          </cell>
          <cell r="G35">
            <v>5.7263914670812648</v>
          </cell>
          <cell r="J35">
            <v>5.1101565679677892</v>
          </cell>
          <cell r="L35">
            <v>5.3936832247134285</v>
          </cell>
          <cell r="O35">
            <v>5.7728060677517714</v>
          </cell>
          <cell r="Q35">
            <v>5.8379654594874131</v>
          </cell>
          <cell r="S35">
            <v>5.5249018699793702</v>
          </cell>
          <cell r="V35">
            <v>6.2</v>
          </cell>
          <cell r="X35">
            <v>5.8379654594874131</v>
          </cell>
        </row>
        <row r="36">
          <cell r="C36">
            <v>8.4131687506009758</v>
          </cell>
          <cell r="E36">
            <v>8.6407515683984606</v>
          </cell>
          <cell r="G36">
            <v>7.5519085499284548</v>
          </cell>
          <cell r="J36">
            <v>6.2285731037802385</v>
          </cell>
          <cell r="L36">
            <v>8.6473952635477112</v>
          </cell>
          <cell r="O36">
            <v>7.6431947343484925</v>
          </cell>
          <cell r="Q36">
            <v>9.1875737749899837</v>
          </cell>
          <cell r="S36">
            <v>6.3559086052937879</v>
          </cell>
          <cell r="V36">
            <v>6.2186393412845176</v>
          </cell>
          <cell r="X36">
            <v>9.1938049281554015</v>
          </cell>
        </row>
        <row r="37">
          <cell r="C37">
            <v>8.4883195630168338</v>
          </cell>
          <cell r="D37">
            <v>11.523133829783172</v>
          </cell>
          <cell r="E37">
            <v>8.3731142290719696</v>
          </cell>
          <cell r="F37">
            <v>5.5964519239238042</v>
          </cell>
          <cell r="G37">
            <v>8.1990022399509002</v>
          </cell>
          <cell r="J37">
            <v>7.2986304491378622</v>
          </cell>
          <cell r="L37">
            <v>8.7126489601181714</v>
          </cell>
          <cell r="O37">
            <v>8.8195515828171693</v>
          </cell>
          <cell r="P37">
            <v>13.310960816827627</v>
          </cell>
          <cell r="Q37">
            <v>10.082939599663145</v>
          </cell>
          <cell r="R37">
            <v>7.052380785997415</v>
          </cell>
          <cell r="S37">
            <v>7.1660652201203723</v>
          </cell>
          <cell r="V37">
            <v>7.1109858630052081</v>
          </cell>
          <cell r="X37">
            <v>10.092562950404979</v>
          </cell>
        </row>
        <row r="38">
          <cell r="C38">
            <v>6.9448541248680478</v>
          </cell>
          <cell r="D38">
            <v>11.421122899619716</v>
          </cell>
          <cell r="E38">
            <v>7.4316837516858074</v>
          </cell>
          <cell r="G38">
            <v>5.0491164432046984</v>
          </cell>
          <cell r="J38">
            <v>3.8212150758372152</v>
          </cell>
          <cell r="L38">
            <v>7.6873870896124128</v>
          </cell>
          <cell r="O38">
            <v>9.7826300495972696</v>
          </cell>
          <cell r="P38">
            <v>14.769145424900607</v>
          </cell>
          <cell r="Q38">
            <v>9.8849715521668191</v>
          </cell>
          <cell r="S38">
            <v>8.4159724442219588</v>
          </cell>
          <cell r="X38">
            <v>10.312052880119209</v>
          </cell>
        </row>
        <row r="39">
          <cell r="C39">
            <v>5.3446624929857345</v>
          </cell>
          <cell r="E39">
            <v>5.2891027816523941</v>
          </cell>
          <cell r="G39">
            <v>5.6620944228534897</v>
          </cell>
          <cell r="J39">
            <v>5.0106624821095362</v>
          </cell>
          <cell r="L39">
            <v>5.4046544333699131</v>
          </cell>
          <cell r="O39">
            <v>5.5508809024748329</v>
          </cell>
          <cell r="Q39">
            <v>5.5187191168953209</v>
          </cell>
          <cell r="S39">
            <v>5.5889113193589246</v>
          </cell>
          <cell r="V39">
            <v>6.2</v>
          </cell>
          <cell r="X39">
            <v>5.8379654594874131</v>
          </cell>
        </row>
        <row r="40">
          <cell r="C40">
            <v>5.933849330216308</v>
          </cell>
          <cell r="E40">
            <v>4.7135676310774537</v>
          </cell>
          <cell r="G40">
            <v>7.7571877213797436</v>
          </cell>
          <cell r="J40">
            <v>7.5255700202082396</v>
          </cell>
          <cell r="L40">
            <v>4.6857440512542388</v>
          </cell>
        </row>
        <row r="41">
          <cell r="C41">
            <v>8.3139062641309618</v>
          </cell>
          <cell r="E41">
            <v>8.5766240900890907</v>
          </cell>
          <cell r="G41">
            <v>7.3232677096146777</v>
          </cell>
          <cell r="J41">
            <v>6.2285731037802385</v>
          </cell>
          <cell r="L41">
            <v>8.6473952635477112</v>
          </cell>
          <cell r="O41">
            <v>7.5785348793604372</v>
          </cell>
          <cell r="Q41">
            <v>9.0836219426817539</v>
          </cell>
          <cell r="S41">
            <v>6.3148768407936036</v>
          </cell>
          <cell r="V41">
            <v>6.2186393412845176</v>
          </cell>
          <cell r="X41">
            <v>9.1938049281554015</v>
          </cell>
        </row>
        <row r="42">
          <cell r="C42">
            <v>11.713047758475014</v>
          </cell>
          <cell r="D42">
            <v>12</v>
          </cell>
          <cell r="E42">
            <v>11.597569394035137</v>
          </cell>
          <cell r="L42">
            <v>11.713047758475014</v>
          </cell>
          <cell r="O42">
            <v>8.3694899832419427</v>
          </cell>
          <cell r="Q42">
            <v>17</v>
          </cell>
          <cell r="S42">
            <v>4</v>
          </cell>
          <cell r="X42">
            <v>17</v>
          </cell>
        </row>
        <row r="43">
          <cell r="C43">
            <v>6.0338532175344461</v>
          </cell>
          <cell r="D43">
            <v>8.5997111842854039</v>
          </cell>
          <cell r="E43">
            <v>6.5103873214940267</v>
          </cell>
          <cell r="G43">
            <v>3.075026174492169</v>
          </cell>
          <cell r="J43">
            <v>4.9593056709501635</v>
          </cell>
          <cell r="L43">
            <v>7.5156327353486354</v>
          </cell>
          <cell r="O43">
            <v>1.7845361509215039</v>
          </cell>
          <cell r="S43">
            <v>2</v>
          </cell>
          <cell r="V43">
            <v>0.99999999999999989</v>
          </cell>
        </row>
        <row r="44">
          <cell r="C44">
            <v>7.0038503930179257</v>
          </cell>
          <cell r="D44">
            <v>7</v>
          </cell>
          <cell r="E44">
            <v>6.9948542451914486</v>
          </cell>
          <cell r="G44">
            <v>7.2040712990101463</v>
          </cell>
          <cell r="J44">
            <v>6.7974134806481787</v>
          </cell>
          <cell r="L44">
            <v>7.073522735679969</v>
          </cell>
          <cell r="O44">
            <v>12.768002708044925</v>
          </cell>
          <cell r="P44">
            <v>11</v>
          </cell>
          <cell r="Q44">
            <v>13.023918071110895</v>
          </cell>
          <cell r="X44">
            <v>13.602911218353215</v>
          </cell>
        </row>
        <row r="45">
          <cell r="C45">
            <v>8.2967070801398286</v>
          </cell>
          <cell r="E45">
            <v>8.5983190698048784</v>
          </cell>
          <cell r="G45">
            <v>7.7195743769852641</v>
          </cell>
          <cell r="J45">
            <v>7.7727701978722816</v>
          </cell>
          <cell r="L45">
            <v>8.7253135901485397</v>
          </cell>
          <cell r="O45">
            <v>7.9853543481377613</v>
          </cell>
          <cell r="Q45">
            <v>10.203902174277308</v>
          </cell>
          <cell r="S45">
            <v>6.9095213301342282</v>
          </cell>
          <cell r="V45">
            <v>7.6013610974474197</v>
          </cell>
          <cell r="X45">
            <v>10.444479313707747</v>
          </cell>
        </row>
        <row r="46">
          <cell r="C46">
            <v>7.5886118544565724</v>
          </cell>
          <cell r="D46">
            <v>14.655541543617865</v>
          </cell>
          <cell r="E46">
            <v>7.4927921081654389</v>
          </cell>
          <cell r="G46">
            <v>7.7175935785500984</v>
          </cell>
          <cell r="J46">
            <v>6.9859123037505588</v>
          </cell>
          <cell r="L46">
            <v>7.9521028776012672</v>
          </cell>
          <cell r="O46">
            <v>9.4780513809816807</v>
          </cell>
          <cell r="Q46">
            <v>9.5139621955194738</v>
          </cell>
          <cell r="S46">
            <v>8.9284058679663509</v>
          </cell>
          <cell r="V46">
            <v>12</v>
          </cell>
          <cell r="X46">
            <v>12</v>
          </cell>
        </row>
        <row r="47">
          <cell r="C47">
            <v>9.9517806202670211</v>
          </cell>
          <cell r="E47">
            <v>11.235422984065274</v>
          </cell>
          <cell r="G47">
            <v>7.2168965126792894</v>
          </cell>
          <cell r="J47">
            <v>8.6805730704776707</v>
          </cell>
          <cell r="L47">
            <v>11.449646720536853</v>
          </cell>
          <cell r="O47">
            <v>7.9130303842785565</v>
          </cell>
          <cell r="Q47">
            <v>8.3710824739352834</v>
          </cell>
          <cell r="S47">
            <v>7.5367867241643198</v>
          </cell>
          <cell r="V47">
            <v>5.6103819231904346</v>
          </cell>
          <cell r="X47">
            <v>8.4572934611253228</v>
          </cell>
        </row>
        <row r="48">
          <cell r="C48">
            <v>11.709915715178498</v>
          </cell>
          <cell r="E48">
            <v>11.416385897159962</v>
          </cell>
          <cell r="G48">
            <v>13.664796512479683</v>
          </cell>
          <cell r="L48">
            <v>11.416385897159962</v>
          </cell>
          <cell r="O48">
            <v>13.777932018145512</v>
          </cell>
          <cell r="Q48">
            <v>13.777932018145512</v>
          </cell>
          <cell r="X48">
            <v>13.777932018145512</v>
          </cell>
        </row>
        <row r="49">
          <cell r="C49">
            <v>13.713701663644082</v>
          </cell>
          <cell r="E49">
            <v>13.713701663644082</v>
          </cell>
          <cell r="L49">
            <v>13.713701663644082</v>
          </cell>
          <cell r="O49">
            <v>14.55343528752425</v>
          </cell>
          <cell r="Q49">
            <v>14.55343528752425</v>
          </cell>
          <cell r="X49">
            <v>14.55343528752425</v>
          </cell>
        </row>
        <row r="50">
          <cell r="C50">
            <v>9.7992665040828388</v>
          </cell>
          <cell r="E50">
            <v>8.6520872181576038</v>
          </cell>
          <cell r="G50">
            <v>17.26017358226246</v>
          </cell>
          <cell r="J50">
            <v>4.5864170741056256</v>
          </cell>
          <cell r="L50">
            <v>8.6520872181576038</v>
          </cell>
          <cell r="O50">
            <v>3.3934472091639183</v>
          </cell>
          <cell r="Q50">
            <v>4</v>
          </cell>
          <cell r="V50">
            <v>2</v>
          </cell>
          <cell r="X50">
            <v>4</v>
          </cell>
        </row>
        <row r="51">
          <cell r="C51">
            <v>15.223402422382266</v>
          </cell>
          <cell r="E51">
            <v>12.175953091521002</v>
          </cell>
          <cell r="G51">
            <v>16.279046898533903</v>
          </cell>
          <cell r="J51">
            <v>15.239094471607041</v>
          </cell>
          <cell r="L51">
            <v>12.175953091521002</v>
          </cell>
          <cell r="O51">
            <v>15.456175592424167</v>
          </cell>
          <cell r="Q51">
            <v>13.84542733639241</v>
          </cell>
          <cell r="S51">
            <v>17.27800354483815</v>
          </cell>
          <cell r="X51">
            <v>13.84542733639241</v>
          </cell>
        </row>
        <row r="52">
          <cell r="C52">
            <v>8.7183468131899016</v>
          </cell>
          <cell r="E52">
            <v>8.34636985247454</v>
          </cell>
          <cell r="G52">
            <v>11.756451629862088</v>
          </cell>
          <cell r="J52">
            <v>8.3119452356382943</v>
          </cell>
          <cell r="L52">
            <v>8.34636985247454</v>
          </cell>
          <cell r="O52">
            <v>9.3124038588512104</v>
          </cell>
          <cell r="P52">
            <v>10</v>
          </cell>
          <cell r="Q52">
            <v>9.6749180339135208</v>
          </cell>
          <cell r="S52">
            <v>9.4214824923910037</v>
          </cell>
          <cell r="V52">
            <v>6.6001629049069575</v>
          </cell>
          <cell r="X52">
            <v>9.9819891152228344</v>
          </cell>
        </row>
        <row r="53">
          <cell r="C53">
            <v>9.4193256347883754</v>
          </cell>
          <cell r="D53">
            <v>9.4193256347883754</v>
          </cell>
          <cell r="L53">
            <v>9.413652017346843</v>
          </cell>
          <cell r="O53">
            <v>11.292638204982476</v>
          </cell>
          <cell r="P53">
            <v>11.292638204982476</v>
          </cell>
          <cell r="X53">
            <v>11.292638204982476</v>
          </cell>
        </row>
        <row r="54">
          <cell r="C54">
            <v>14.981798252712313</v>
          </cell>
          <cell r="D54">
            <v>14.958773348914431</v>
          </cell>
          <cell r="E54">
            <v>14.691498371261208</v>
          </cell>
          <cell r="G54">
            <v>19</v>
          </cell>
          <cell r="L54">
            <v>14.932709551340158</v>
          </cell>
          <cell r="O54">
            <v>14.703089833665256</v>
          </cell>
          <cell r="P54">
            <v>15.283115669205539</v>
          </cell>
          <cell r="Q54">
            <v>12.952715342013869</v>
          </cell>
          <cell r="S54">
            <v>13</v>
          </cell>
          <cell r="X54">
            <v>14.712086226557549</v>
          </cell>
        </row>
        <row r="55">
          <cell r="C55">
            <v>10.947778693889557</v>
          </cell>
          <cell r="D55">
            <v>11.385242675603713</v>
          </cell>
          <cell r="E55">
            <v>11.232417774482451</v>
          </cell>
          <cell r="G55">
            <v>11</v>
          </cell>
          <cell r="J55">
            <v>7</v>
          </cell>
          <cell r="L55">
            <v>11.308303765771143</v>
          </cell>
          <cell r="O55">
            <v>10.637029957071162</v>
          </cell>
          <cell r="P55">
            <v>11.89926574452301</v>
          </cell>
          <cell r="Q55">
            <v>10.557756210169865</v>
          </cell>
          <cell r="S55">
            <v>8.3674161566028999</v>
          </cell>
          <cell r="V55">
            <v>9</v>
          </cell>
          <cell r="X55">
            <v>11.224718714005101</v>
          </cell>
        </row>
        <row r="56">
          <cell r="C56">
            <v>10.917095793425615</v>
          </cell>
          <cell r="E56">
            <v>9.5942155312578059</v>
          </cell>
          <cell r="G56">
            <v>11.048765500963492</v>
          </cell>
          <cell r="J56">
            <v>12.302477976849268</v>
          </cell>
          <cell r="L56">
            <v>9.5942155312578059</v>
          </cell>
          <cell r="O56">
            <v>9.5980747658432755</v>
          </cell>
          <cell r="Q56">
            <v>10.864985101402217</v>
          </cell>
          <cell r="S56">
            <v>8.6235297540433304</v>
          </cell>
          <cell r="V56">
            <v>5</v>
          </cell>
          <cell r="X56">
            <v>10.864985101402217</v>
          </cell>
        </row>
        <row r="57">
          <cell r="C57">
            <v>8.4828551874636275</v>
          </cell>
          <cell r="E57">
            <v>9.3427999213183117</v>
          </cell>
          <cell r="G57">
            <v>8.527878090998767</v>
          </cell>
          <cell r="J57">
            <v>5.5850534340004945</v>
          </cell>
          <cell r="L57">
            <v>9.2821276092287377</v>
          </cell>
          <cell r="O57">
            <v>6.8731686600609807</v>
          </cell>
          <cell r="Q57">
            <v>7.7126075311374729</v>
          </cell>
          <cell r="R57">
            <v>9.0615982025695736</v>
          </cell>
          <cell r="S57">
            <v>6.7235036938281931</v>
          </cell>
          <cell r="V57">
            <v>5.7412748226118184</v>
          </cell>
          <cell r="X57">
            <v>7.8333089537002127</v>
          </cell>
        </row>
        <row r="58">
          <cell r="C58">
            <v>5.7465003748344046</v>
          </cell>
          <cell r="E58">
            <v>5.982811986828958</v>
          </cell>
          <cell r="F58">
            <v>5.5964519239238042</v>
          </cell>
          <cell r="L58">
            <v>5.7465003748344046</v>
          </cell>
          <cell r="O58">
            <v>7.0223089853613816</v>
          </cell>
          <cell r="Q58">
            <v>8.1863591734961005</v>
          </cell>
          <cell r="R58">
            <v>6.9446017000240365</v>
          </cell>
          <cell r="S58">
            <v>11</v>
          </cell>
          <cell r="V58">
            <v>2</v>
          </cell>
          <cell r="X58">
            <v>7.1358373825163879</v>
          </cell>
        </row>
        <row r="59">
          <cell r="C59">
            <v>14.15649480730171</v>
          </cell>
          <cell r="E59">
            <v>14.15649480730171</v>
          </cell>
          <cell r="L59">
            <v>14.15649480730171</v>
          </cell>
          <cell r="O59">
            <v>9.4935484006731006</v>
          </cell>
          <cell r="Q59">
            <v>9.4935484006731006</v>
          </cell>
          <cell r="X59">
            <v>9.4935484006731006</v>
          </cell>
        </row>
        <row r="62">
          <cell r="C62">
            <v>6.7874170369644995</v>
          </cell>
          <cell r="D62">
            <v>11.421122899619716</v>
          </cell>
          <cell r="E62">
            <v>7.2268769198447664</v>
          </cell>
          <cell r="G62">
            <v>5.0491164432046984</v>
          </cell>
          <cell r="J62">
            <v>3.8740239300345829</v>
          </cell>
          <cell r="L62">
            <v>7.6873870896124128</v>
          </cell>
          <cell r="O62">
            <v>9.3950602166322685</v>
          </cell>
          <cell r="P62">
            <v>14.769145424900607</v>
          </cell>
          <cell r="Q62">
            <v>9.6828668747319746</v>
          </cell>
          <cell r="S62">
            <v>7.749525945646865</v>
          </cell>
          <cell r="X62">
            <v>10.312052880119209</v>
          </cell>
        </row>
        <row r="63">
          <cell r="C63">
            <v>12.3110885127558</v>
          </cell>
          <cell r="D63">
            <v>13.149811174098957</v>
          </cell>
          <cell r="E63">
            <v>13.490696199126116</v>
          </cell>
          <cell r="G63">
            <v>11.046763222585826</v>
          </cell>
          <cell r="L63">
            <v>13.428370469880024</v>
          </cell>
          <cell r="O63">
            <v>12.277664992233227</v>
          </cell>
          <cell r="P63">
            <v>15.22330944357005</v>
          </cell>
          <cell r="Q63">
            <v>14.158514088755302</v>
          </cell>
          <cell r="S63">
            <v>8.8773781553457471</v>
          </cell>
          <cell r="V63">
            <v>17</v>
          </cell>
          <cell r="X63">
            <v>14.602871736423017</v>
          </cell>
        </row>
        <row r="64">
          <cell r="C64">
            <v>15.853942462086259</v>
          </cell>
          <cell r="D64">
            <v>16.213091884071591</v>
          </cell>
          <cell r="E64">
            <v>15.129979654416941</v>
          </cell>
          <cell r="G64">
            <v>16.511443631587799</v>
          </cell>
          <cell r="J64">
            <v>15.239094471607041</v>
          </cell>
          <cell r="L64">
            <v>15.745618102003283</v>
          </cell>
          <cell r="O64">
            <v>15.677932980371322</v>
          </cell>
          <cell r="P64">
            <v>16.226816138722555</v>
          </cell>
          <cell r="Q64">
            <v>14.503297841590703</v>
          </cell>
          <cell r="S64">
            <v>17.231658255492079</v>
          </cell>
          <cell r="X64">
            <v>15.598142025352256</v>
          </cell>
        </row>
        <row r="65">
          <cell r="C65">
            <v>10.588381096998111</v>
          </cell>
          <cell r="D65">
            <v>11.701202393993229</v>
          </cell>
          <cell r="E65">
            <v>10.890333507003799</v>
          </cell>
          <cell r="G65">
            <v>9.8965576996308009</v>
          </cell>
          <cell r="J65">
            <v>7.6859474300999571</v>
          </cell>
          <cell r="L65">
            <v>11.100046030600909</v>
          </cell>
          <cell r="O65">
            <v>11.985274681447869</v>
          </cell>
          <cell r="P65">
            <v>12.339298101107556</v>
          </cell>
          <cell r="Q65">
            <v>12.360636694778574</v>
          </cell>
          <cell r="S65">
            <v>7.8427953059465541</v>
          </cell>
          <cell r="V65">
            <v>9</v>
          </cell>
          <cell r="X65">
            <v>12.350045873481507</v>
          </cell>
        </row>
        <row r="66">
          <cell r="C66">
            <v>11.236776663471723</v>
          </cell>
          <cell r="D66">
            <v>13.353167828783144</v>
          </cell>
          <cell r="E66">
            <v>11.078646366132443</v>
          </cell>
          <cell r="G66">
            <v>9.4462497260550169</v>
          </cell>
          <cell r="L66">
            <v>11.346560580811179</v>
          </cell>
          <cell r="O66">
            <v>12.149654288481397</v>
          </cell>
          <cell r="P66">
            <v>12.37744528006381</v>
          </cell>
          <cell r="Q66">
            <v>12.116357815583447</v>
          </cell>
          <cell r="S66">
            <v>12.063699203064164</v>
          </cell>
          <cell r="V66">
            <v>9</v>
          </cell>
          <cell r="X66">
            <v>12.193041728497288</v>
          </cell>
        </row>
        <row r="67">
          <cell r="C67">
            <v>8.0815544285524084</v>
          </cell>
          <cell r="D67">
            <v>8.5415126209757091</v>
          </cell>
          <cell r="E67">
            <v>8.4561935714973693</v>
          </cell>
          <cell r="F67">
            <v>6.4736592401731787</v>
          </cell>
          <cell r="G67">
            <v>7.5097473583675027</v>
          </cell>
          <cell r="J67">
            <v>6.6575938213123527</v>
          </cell>
          <cell r="L67">
            <v>8.5302822241017768</v>
          </cell>
          <cell r="O67">
            <v>7.7718743521149163</v>
          </cell>
          <cell r="P67">
            <v>10.901511825800965</v>
          </cell>
          <cell r="Q67">
            <v>9.0497454490011577</v>
          </cell>
          <cell r="R67">
            <v>7.5642020094049167</v>
          </cell>
          <cell r="S67">
            <v>7.1166430410319519</v>
          </cell>
          <cell r="V67">
            <v>7.25388176880488</v>
          </cell>
          <cell r="X67">
            <v>8.952325758435844</v>
          </cell>
        </row>
        <row r="68">
          <cell r="C68">
            <v>5.590542481717498</v>
          </cell>
          <cell r="E68">
            <v>5.781070972669978</v>
          </cell>
          <cell r="G68">
            <v>5.5809766939219756</v>
          </cell>
          <cell r="J68">
            <v>4.125</v>
          </cell>
          <cell r="L68">
            <v>5.90035632140955</v>
          </cell>
          <cell r="O68">
            <v>5.5938304537185211</v>
          </cell>
          <cell r="Q68">
            <v>6.2</v>
          </cell>
          <cell r="S68">
            <v>5.5349939250439197</v>
          </cell>
          <cell r="V68">
            <v>5</v>
          </cell>
          <cell r="X68">
            <v>6.3333333333333339</v>
          </cell>
        </row>
        <row r="69">
          <cell r="C69">
            <v>7.5717761301515454</v>
          </cell>
          <cell r="D69">
            <v>6.5692264927964246</v>
          </cell>
          <cell r="E69">
            <v>7.6971985248803501</v>
          </cell>
          <cell r="G69">
            <v>7.3776163719743035</v>
          </cell>
          <cell r="J69">
            <v>7.4508044478252691</v>
          </cell>
          <cell r="L69">
            <v>7.6903329408144225</v>
          </cell>
          <cell r="O69">
            <v>7.0354402655989601</v>
          </cell>
          <cell r="P69">
            <v>9</v>
          </cell>
          <cell r="Q69">
            <v>8.2692596620152656</v>
          </cell>
          <cell r="S69">
            <v>6.5532173316199973</v>
          </cell>
          <cell r="V69">
            <v>6.9264912637893632</v>
          </cell>
          <cell r="X69">
            <v>8.4958998200479172</v>
          </cell>
        </row>
        <row r="70">
          <cell r="C70">
            <v>7.8016950998680841</v>
          </cell>
          <cell r="D70">
            <v>7.4472555336945216</v>
          </cell>
          <cell r="E70">
            <v>8.0019317032795598</v>
          </cell>
          <cell r="G70">
            <v>7.5111421977631352</v>
          </cell>
          <cell r="J70">
            <v>7.1123108654774985</v>
          </cell>
          <cell r="L70">
            <v>8.0072461665906403</v>
          </cell>
          <cell r="O70">
            <v>8.6980263768559301</v>
          </cell>
          <cell r="P70">
            <v>10</v>
          </cell>
          <cell r="Q70">
            <v>9.0012152922318318</v>
          </cell>
          <cell r="S70">
            <v>5.9817999298884184</v>
          </cell>
          <cell r="V70">
            <v>9.1686976995674687</v>
          </cell>
          <cell r="X70">
            <v>9.0827622846241987</v>
          </cell>
        </row>
        <row r="71">
          <cell r="C71">
            <v>5.8309943003594666</v>
          </cell>
          <cell r="D71">
            <v>6.9417481608806968</v>
          </cell>
          <cell r="E71">
            <v>5.8427037195041658</v>
          </cell>
          <cell r="F71">
            <v>5.2602870973690443</v>
          </cell>
          <cell r="G71">
            <v>6.0729937516223229</v>
          </cell>
          <cell r="J71">
            <v>5.543015569678567</v>
          </cell>
          <cell r="L71">
            <v>6.0116601485468104</v>
          </cell>
          <cell r="O71">
            <v>6.4803298466215633</v>
          </cell>
          <cell r="P71">
            <v>8.2241801534167145</v>
          </cell>
          <cell r="Q71">
            <v>6.6079326645262766</v>
          </cell>
          <cell r="R71">
            <v>6.7251919118034786</v>
          </cell>
          <cell r="S71">
            <v>5.6548138576618863</v>
          </cell>
          <cell r="V71">
            <v>5.1740952384531704</v>
          </cell>
          <cell r="X71">
            <v>6.98114557817288</v>
          </cell>
        </row>
        <row r="72">
          <cell r="C72">
            <v>11.517720881844468</v>
          </cell>
          <cell r="D72">
            <v>11.517720881844468</v>
          </cell>
          <cell r="L72">
            <v>11.754683641394932</v>
          </cell>
          <cell r="O72">
            <v>10</v>
          </cell>
          <cell r="P72">
            <v>10</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L6"/>
  <sheetViews>
    <sheetView tabSelected="1" workbookViewId="0">
      <selection activeCell="B18" sqref="B18"/>
    </sheetView>
  </sheetViews>
  <sheetFormatPr baseColWidth="10" defaultRowHeight="11.25" x14ac:dyDescent="0.2"/>
  <cols>
    <col min="1" max="1" width="17.6640625" customWidth="1"/>
    <col min="2" max="2" width="27" bestFit="1" customWidth="1"/>
    <col min="3" max="4" width="12.1640625" bestFit="1" customWidth="1"/>
    <col min="5" max="5" width="13" bestFit="1" customWidth="1"/>
    <col min="6" max="6" width="12.1640625" bestFit="1" customWidth="1"/>
    <col min="7" max="7" width="13" bestFit="1" customWidth="1"/>
    <col min="8" max="8" width="12.1640625" bestFit="1" customWidth="1"/>
    <col min="9" max="9" width="13" bestFit="1" customWidth="1"/>
    <col min="10" max="12" width="12.1640625" bestFit="1" customWidth="1"/>
  </cols>
  <sheetData>
    <row r="1" spans="1:12" x14ac:dyDescent="0.2">
      <c r="A1" s="1"/>
      <c r="B1" s="1"/>
      <c r="C1" s="1"/>
      <c r="D1" s="1"/>
      <c r="E1" s="1"/>
      <c r="F1" s="1"/>
      <c r="G1" s="1"/>
      <c r="H1" s="1"/>
      <c r="I1" s="1"/>
      <c r="J1" s="1"/>
      <c r="K1" s="1"/>
      <c r="L1" s="1"/>
    </row>
    <row r="2" spans="1:12" x14ac:dyDescent="0.2">
      <c r="A2" s="1"/>
      <c r="B2" s="1"/>
      <c r="C2" s="1"/>
      <c r="D2" s="1"/>
      <c r="E2" s="1"/>
      <c r="F2" s="1"/>
      <c r="G2" s="7"/>
      <c r="H2" s="1"/>
      <c r="I2" s="1"/>
      <c r="J2" s="1"/>
      <c r="K2" s="1"/>
      <c r="L2" s="1"/>
    </row>
    <row r="3" spans="1:12" x14ac:dyDescent="0.2">
      <c r="A3" s="1"/>
      <c r="B3" s="1"/>
      <c r="C3" s="1"/>
      <c r="D3" s="1"/>
      <c r="E3" s="1"/>
      <c r="F3" s="1"/>
      <c r="G3" s="1"/>
      <c r="H3" s="1"/>
      <c r="I3" s="1"/>
      <c r="J3" s="1"/>
      <c r="K3" s="1"/>
      <c r="L3" s="1"/>
    </row>
    <row r="4" spans="1:12" x14ac:dyDescent="0.2">
      <c r="A4" s="1"/>
      <c r="B4" s="1"/>
      <c r="C4" s="1"/>
      <c r="D4" s="1"/>
      <c r="E4" s="1"/>
      <c r="F4" s="1"/>
      <c r="G4" s="1"/>
      <c r="H4" s="1"/>
      <c r="I4" s="1"/>
      <c r="J4" s="1"/>
      <c r="K4" s="1"/>
      <c r="L4" s="1"/>
    </row>
    <row r="5" spans="1:12" x14ac:dyDescent="0.2">
      <c r="A5" s="1"/>
      <c r="B5" s="1"/>
      <c r="C5" s="1"/>
      <c r="D5" s="1"/>
      <c r="E5" s="1"/>
      <c r="F5" s="1"/>
      <c r="G5" s="1"/>
      <c r="H5" s="1"/>
      <c r="I5" s="1"/>
      <c r="J5" s="1"/>
      <c r="K5" s="1"/>
      <c r="L5" s="1"/>
    </row>
    <row r="6" spans="1:12" x14ac:dyDescent="0.2">
      <c r="A6" s="1"/>
      <c r="B6" s="1"/>
      <c r="C6" s="1"/>
      <c r="D6" s="1"/>
      <c r="E6" s="1"/>
      <c r="F6" s="1"/>
      <c r="G6" s="1"/>
      <c r="H6" s="1"/>
      <c r="I6" s="1"/>
      <c r="J6" s="1"/>
      <c r="K6" s="1"/>
      <c r="L6" s="1"/>
    </row>
  </sheetData>
  <phoneticPr fontId="0" type="noConversion"/>
  <printOptions horizontalCentered="1" verticalCentered="1"/>
  <pageMargins left="0.54" right="0" top="0" bottom="0" header="0" footer="0"/>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R53"/>
  <sheetViews>
    <sheetView workbookViewId="0">
      <selection activeCell="A51" sqref="A51"/>
    </sheetView>
  </sheetViews>
  <sheetFormatPr baseColWidth="10" defaultRowHeight="11.25" x14ac:dyDescent="0.2"/>
  <cols>
    <col min="1" max="1" width="35.1640625" customWidth="1"/>
    <col min="2" max="2" width="11.6640625" customWidth="1"/>
    <col min="3" max="3" width="7" style="17" customWidth="1"/>
    <col min="4" max="4" width="6.5" bestFit="1" customWidth="1"/>
    <col min="5" max="5" width="11.6640625" customWidth="1"/>
    <col min="6" max="6" width="7.33203125" style="17" customWidth="1"/>
    <col min="7" max="7" width="10.5" bestFit="1" customWidth="1"/>
    <col min="8" max="8" width="13" bestFit="1" customWidth="1"/>
    <col min="9" max="9" width="6.6640625" style="17" customWidth="1"/>
    <col min="10" max="10" width="6.5" bestFit="1" customWidth="1"/>
    <col min="11" max="11" width="11" bestFit="1" customWidth="1"/>
    <col min="12" max="12" width="8.6640625" style="17" bestFit="1" customWidth="1"/>
    <col min="13" max="13" width="6.5" bestFit="1" customWidth="1"/>
    <col min="14" max="14" width="9.6640625" bestFit="1" customWidth="1"/>
    <col min="15" max="15" width="7.33203125" style="17" customWidth="1"/>
    <col min="16" max="16" width="6.1640625" customWidth="1"/>
    <col min="17" max="17" width="7.1640625" bestFit="1" customWidth="1"/>
    <col min="18" max="18" width="6.6640625" bestFit="1" customWidth="1"/>
  </cols>
  <sheetData>
    <row r="1" spans="1:18" x14ac:dyDescent="0.2">
      <c r="A1" s="275" t="s">
        <v>132</v>
      </c>
      <c r="B1" s="275"/>
      <c r="C1" s="275"/>
      <c r="D1" s="275"/>
      <c r="E1" s="275"/>
      <c r="F1" s="275"/>
      <c r="G1" s="275"/>
      <c r="H1" s="275"/>
      <c r="I1" s="275"/>
      <c r="J1" s="275"/>
      <c r="K1" s="275"/>
      <c r="L1" s="275"/>
      <c r="M1" s="275"/>
      <c r="N1" s="275"/>
      <c r="O1" s="275"/>
      <c r="P1" s="275"/>
      <c r="Q1" s="275"/>
      <c r="R1" s="275"/>
    </row>
    <row r="2" spans="1:18" x14ac:dyDescent="0.2">
      <c r="A2" s="275" t="s">
        <v>131</v>
      </c>
      <c r="B2" s="275"/>
      <c r="C2" s="275"/>
      <c r="D2" s="275"/>
      <c r="E2" s="275"/>
      <c r="F2" s="275"/>
      <c r="G2" s="275"/>
      <c r="H2" s="275"/>
      <c r="I2" s="275"/>
      <c r="J2" s="275"/>
      <c r="K2" s="275"/>
      <c r="L2" s="275"/>
      <c r="M2" s="275"/>
      <c r="N2" s="275"/>
      <c r="O2" s="275"/>
      <c r="P2" s="275"/>
      <c r="Q2" s="275"/>
      <c r="R2" s="275"/>
    </row>
    <row r="3" spans="1:18" ht="23.25" x14ac:dyDescent="0.35">
      <c r="A3" s="284" t="s">
        <v>73</v>
      </c>
      <c r="B3" s="284"/>
      <c r="C3" s="284"/>
      <c r="D3" s="284"/>
      <c r="E3" s="284"/>
      <c r="F3" s="284"/>
      <c r="G3" s="284"/>
      <c r="H3" s="284"/>
      <c r="I3" s="284"/>
      <c r="J3" s="284"/>
      <c r="K3" s="284"/>
      <c r="L3" s="284"/>
      <c r="M3" s="284"/>
      <c r="N3" s="284"/>
      <c r="O3" s="284"/>
      <c r="P3" s="284"/>
      <c r="Q3" s="284"/>
      <c r="R3" s="284"/>
    </row>
    <row r="4" spans="1:18" ht="13.5" customHeight="1" x14ac:dyDescent="0.2">
      <c r="A4" s="276" t="s">
        <v>27</v>
      </c>
      <c r="B4" s="279" t="s">
        <v>19</v>
      </c>
      <c r="C4" s="280"/>
      <c r="D4" s="280"/>
      <c r="E4" s="282" t="s">
        <v>18</v>
      </c>
      <c r="F4" s="280"/>
      <c r="G4" s="280"/>
      <c r="H4" s="283" t="s">
        <v>133</v>
      </c>
      <c r="I4" s="283"/>
      <c r="J4" s="283"/>
      <c r="K4" s="283"/>
      <c r="L4" s="283"/>
      <c r="M4" s="283"/>
      <c r="N4" s="283"/>
      <c r="O4" s="283"/>
      <c r="P4" s="283"/>
      <c r="Q4" s="276" t="s">
        <v>134</v>
      </c>
      <c r="R4" s="276" t="s">
        <v>20</v>
      </c>
    </row>
    <row r="5" spans="1:18" ht="15.75" customHeight="1" x14ac:dyDescent="0.35">
      <c r="A5" s="277"/>
      <c r="B5" s="281"/>
      <c r="C5" s="281"/>
      <c r="D5" s="281"/>
      <c r="E5" s="281"/>
      <c r="F5" s="281"/>
      <c r="G5" s="281"/>
      <c r="H5" s="279" t="s">
        <v>0</v>
      </c>
      <c r="I5" s="279"/>
      <c r="J5" s="279"/>
      <c r="K5" s="279" t="s">
        <v>21</v>
      </c>
      <c r="L5" s="279"/>
      <c r="M5" s="279"/>
      <c r="N5" s="279" t="s">
        <v>22</v>
      </c>
      <c r="O5" s="279"/>
      <c r="P5" s="279"/>
      <c r="Q5" s="277"/>
      <c r="R5" s="277"/>
    </row>
    <row r="6" spans="1:18" x14ac:dyDescent="0.2">
      <c r="A6" s="278"/>
      <c r="B6" s="10" t="s">
        <v>4</v>
      </c>
      <c r="C6" s="20" t="s">
        <v>56</v>
      </c>
      <c r="D6" s="10" t="s">
        <v>23</v>
      </c>
      <c r="E6" s="10" t="s">
        <v>4</v>
      </c>
      <c r="F6" s="20" t="s">
        <v>56</v>
      </c>
      <c r="G6" s="10" t="s">
        <v>23</v>
      </c>
      <c r="H6" s="10" t="s">
        <v>4</v>
      </c>
      <c r="I6" s="20" t="s">
        <v>56</v>
      </c>
      <c r="J6" s="10" t="s">
        <v>23</v>
      </c>
      <c r="K6" s="10" t="s">
        <v>4</v>
      </c>
      <c r="L6" s="20" t="s">
        <v>56</v>
      </c>
      <c r="M6" s="10" t="s">
        <v>23</v>
      </c>
      <c r="N6" s="10" t="s">
        <v>4</v>
      </c>
      <c r="O6" s="20" t="s">
        <v>56</v>
      </c>
      <c r="P6" s="10" t="s">
        <v>23</v>
      </c>
      <c r="Q6" s="278"/>
      <c r="R6" s="278"/>
    </row>
    <row r="7" spans="1:18" x14ac:dyDescent="0.2">
      <c r="A7" s="11"/>
      <c r="B7" s="11"/>
      <c r="C7" s="18"/>
      <c r="D7" s="18"/>
      <c r="E7" s="18"/>
      <c r="F7" s="18"/>
      <c r="G7" s="18"/>
      <c r="H7" s="18"/>
      <c r="I7" s="18"/>
      <c r="J7" s="18"/>
      <c r="K7" s="18"/>
      <c r="L7" s="18"/>
      <c r="M7" s="18"/>
      <c r="N7" s="18"/>
      <c r="O7" s="18"/>
      <c r="P7" s="18"/>
      <c r="Q7" s="18"/>
      <c r="R7" s="18"/>
    </row>
    <row r="8" spans="1:18" ht="12" customHeight="1" x14ac:dyDescent="0.2">
      <c r="A8" s="208" t="s">
        <v>50</v>
      </c>
      <c r="B8" s="66">
        <f>[1]CUADRO1!C8</f>
        <v>4559924.6302313088</v>
      </c>
      <c r="C8" s="65">
        <f>SUM(C11,C15)</f>
        <v>99.999999999999943</v>
      </c>
      <c r="D8" s="65">
        <f>[1]CUADRO1!E8</f>
        <v>6.5812783686525895</v>
      </c>
      <c r="E8" s="66">
        <f>[1]CUADRO1!F8</f>
        <v>3144545.7620127653</v>
      </c>
      <c r="F8" s="65">
        <f>SUM(F11,F15)</f>
        <v>100.00000000000122</v>
      </c>
      <c r="G8" s="65">
        <f>[1]CUADRO1!H8</f>
        <v>7.5234145383254614</v>
      </c>
      <c r="H8" s="66">
        <f>[1]CUADRO1!I8</f>
        <v>2337252.7171059581</v>
      </c>
      <c r="I8" s="65">
        <f>SUM(I11,I15)</f>
        <v>100.00000000000333</v>
      </c>
      <c r="J8" s="65">
        <f>[1]CUADRO1!K8</f>
        <v>7.7549521642976122</v>
      </c>
      <c r="K8" s="66">
        <f>[1]CUADRO1!L8</f>
        <v>2173399.2164419214</v>
      </c>
      <c r="L8" s="65">
        <f>SUM(L11,L15)</f>
        <v>100.00000000000354</v>
      </c>
      <c r="M8" s="65">
        <f>[1]CUADRO1!N8</f>
        <v>7.7327387086679682</v>
      </c>
      <c r="N8" s="66">
        <f>[1]CUADRO1!O8</f>
        <v>163853.50066402974</v>
      </c>
      <c r="O8" s="65">
        <f>SUM(O11,O15)</f>
        <v>100.00000000000034</v>
      </c>
      <c r="P8" s="65">
        <f>[1]CUADRO1!Q8</f>
        <v>8.0521202366237361</v>
      </c>
      <c r="Q8" s="65">
        <f>IF(ISNUMBER(N8/H8*100),N8/H8*100,0)</f>
        <v>7.0105170683860418</v>
      </c>
      <c r="R8" s="65">
        <f>[1]CUADRO1!T8</f>
        <v>3.3636025667636127</v>
      </c>
    </row>
    <row r="9" spans="1:18" ht="12" customHeight="1" x14ac:dyDescent="0.2">
      <c r="A9" s="207"/>
      <c r="B9" s="66"/>
      <c r="C9" s="65"/>
      <c r="D9" s="65"/>
      <c r="E9" s="66"/>
      <c r="F9" s="65"/>
      <c r="G9" s="65"/>
      <c r="H9" s="66"/>
      <c r="I9" s="65"/>
      <c r="J9" s="65"/>
      <c r="K9" s="66"/>
      <c r="L9" s="65"/>
      <c r="M9" s="65"/>
      <c r="N9" s="66"/>
      <c r="O9" s="65"/>
      <c r="P9" s="65"/>
      <c r="Q9" s="65"/>
      <c r="R9" s="65"/>
    </row>
    <row r="10" spans="1:18" x14ac:dyDescent="0.2">
      <c r="A10" s="208" t="s">
        <v>30</v>
      </c>
      <c r="B10" s="74"/>
      <c r="C10" s="65"/>
      <c r="D10" s="238"/>
      <c r="E10" s="74"/>
      <c r="F10" s="65"/>
      <c r="G10" s="238"/>
      <c r="H10" s="74"/>
      <c r="I10" s="65"/>
      <c r="J10" s="238"/>
      <c r="K10" s="74"/>
      <c r="L10" s="65"/>
      <c r="M10" s="238"/>
      <c r="N10" s="74"/>
      <c r="O10" s="65"/>
      <c r="P10" s="238"/>
      <c r="Q10" s="65"/>
      <c r="R10" s="238"/>
    </row>
    <row r="11" spans="1:18" x14ac:dyDescent="0.2">
      <c r="A11" s="206" t="s">
        <v>46</v>
      </c>
      <c r="B11" s="247">
        <f>[1]CUADRO1!C9</f>
        <v>2474175.0847856663</v>
      </c>
      <c r="C11" s="67">
        <f>IF(ISNUMBER(B11/B$8*100),B11/B$8*100,0)</f>
        <v>54.259122363172928</v>
      </c>
      <c r="D11" s="251">
        <f>[1]CUADRO1!E9</f>
        <v>7.6770540210665139</v>
      </c>
      <c r="E11" s="247">
        <f>[1]CUADRO1!F9</f>
        <v>1763743.3036875704</v>
      </c>
      <c r="F11" s="67">
        <f>IF(ISNUMBER(E11/E$8*100),E11/E$8*100,0)</f>
        <v>56.08896919212367</v>
      </c>
      <c r="G11" s="251">
        <f>[1]CUADRO1!H9</f>
        <v>8.7734433875141757</v>
      </c>
      <c r="H11" s="247">
        <f>[1]CUADRO1!I9</f>
        <v>1330004.75590323</v>
      </c>
      <c r="I11" s="67">
        <f>IF(ISNUMBER(H11/H$8*100),H11/H$8*100,0)</f>
        <v>56.904619092712984</v>
      </c>
      <c r="J11" s="251">
        <f>[1]CUADRO1!K9</f>
        <v>8.995308270535503</v>
      </c>
      <c r="K11" s="247">
        <f>[1]CUADRO1!L9</f>
        <v>1221383.3535722061</v>
      </c>
      <c r="L11" s="67">
        <f>IF(ISNUMBER(K11/K$8*100),K11/K$8*100,0)</f>
        <v>56.19691699216385</v>
      </c>
      <c r="M11" s="251">
        <f>[1]CUADRO1!N9</f>
        <v>8.9988267763908603</v>
      </c>
      <c r="N11" s="247">
        <f>[1]CUADRO1!O9</f>
        <v>108621.40233101955</v>
      </c>
      <c r="O11" s="67">
        <f>IF(ISNUMBER(N11/N$8*100),N11/N$8*100,0)</f>
        <v>66.291780090643414</v>
      </c>
      <c r="P11" s="251">
        <f>[1]CUADRO1!Q9</f>
        <v>8.9555670439063118</v>
      </c>
      <c r="Q11" s="68">
        <f>IF(ISNUMBER(N11/H11*100),N11/H11*100,0)</f>
        <v>8.1669935275722239</v>
      </c>
      <c r="R11" s="251">
        <f>[1]CUADRO1!T9</f>
        <v>3.5124361515892994</v>
      </c>
    </row>
    <row r="12" spans="1:18" x14ac:dyDescent="0.2">
      <c r="A12" s="205" t="s">
        <v>43</v>
      </c>
      <c r="B12" s="247">
        <f>[1]CUADRO1!C11</f>
        <v>527539.86364720331</v>
      </c>
      <c r="C12" s="67">
        <f>IF(ISNUMBER(B12/B$8*100),B12/B$8*100,0)</f>
        <v>11.569047877452375</v>
      </c>
      <c r="D12" s="251">
        <f>[1]CUADRO1!E11</f>
        <v>8.4404378622021845</v>
      </c>
      <c r="E12" s="247">
        <f>[1]CUADRO1!F11</f>
        <v>395916.57425506791</v>
      </c>
      <c r="F12" s="67">
        <f>IF(ISNUMBER(E12/E$8*100),E12/E$8*100,0)</f>
        <v>12.590580777608054</v>
      </c>
      <c r="G12" s="251">
        <f>[1]CUADRO1!H11</f>
        <v>9.6987951807228896</v>
      </c>
      <c r="H12" s="247">
        <f>[1]CUADRO1!I11</f>
        <v>286012.4359952326</v>
      </c>
      <c r="I12" s="67">
        <f>IF(ISNUMBER(H12/H$8*100),H12/H$8*100,0)</f>
        <v>12.23712069738783</v>
      </c>
      <c r="J12" s="251">
        <f>[1]CUADRO1!K11</f>
        <v>9.9364583333333538</v>
      </c>
      <c r="K12" s="247">
        <f>[1]CUADRO1!L11</f>
        <v>263246.57878426672</v>
      </c>
      <c r="L12" s="67">
        <f>IF(ISNUMBER(K12/K$8*100),K12/K$8*100,0)</f>
        <v>12.112205470250812</v>
      </c>
      <c r="M12" s="251">
        <f>[1]CUADRO1!N11</f>
        <v>9.8795045045045278</v>
      </c>
      <c r="N12" s="247">
        <f>[1]CUADRO1!O11</f>
        <v>22765.857210965249</v>
      </c>
      <c r="O12" s="67">
        <f>IF(ISNUMBER(N12/N$8*100),N12/N$8*100,0)</f>
        <v>13.894031631124601</v>
      </c>
      <c r="P12" s="251">
        <f>[1]CUADRO1!Q11</f>
        <v>10.638888888888888</v>
      </c>
      <c r="Q12" s="68">
        <f>IF(ISNUMBER(N12/H12*100),N12/H12*100,0)</f>
        <v>7.9597438243366181</v>
      </c>
      <c r="R12" s="251">
        <f>[1]CUADRO1!T11</f>
        <v>3.4225761638041643</v>
      </c>
    </row>
    <row r="13" spans="1:18" x14ac:dyDescent="0.2">
      <c r="A13" s="205" t="s">
        <v>44</v>
      </c>
      <c r="B13" s="247">
        <f>[1]CUADRO1!C12</f>
        <v>293964.93451824063</v>
      </c>
      <c r="C13" s="67">
        <f t="shared" ref="C13:C15" si="0">IF(ISNUMBER(B13/B$8*100),B13/B$8*100,0)</f>
        <v>6.4467059952990677</v>
      </c>
      <c r="D13" s="251">
        <f>[1]CUADRO1!E12</f>
        <v>7.9468085106383084</v>
      </c>
      <c r="E13" s="247">
        <f>[1]CUADRO1!F12</f>
        <v>206496.84050514441</v>
      </c>
      <c r="F13" s="67">
        <f t="shared" ref="F13:F15" si="1">IF(ISNUMBER(E13/E$8*100),E13/E$8*100,0)</f>
        <v>6.5668257399749086</v>
      </c>
      <c r="G13" s="251">
        <f>[1]CUADRO1!H12</f>
        <v>8.9999999999999947</v>
      </c>
      <c r="H13" s="247">
        <f>[1]CUADRO1!I12</f>
        <v>161109.61646398451</v>
      </c>
      <c r="I13" s="67">
        <f t="shared" ref="I13:I15" si="2">IF(ISNUMBER(H13/H$8*100),H13/H$8*100,0)</f>
        <v>6.8931192286076053</v>
      </c>
      <c r="J13" s="251">
        <f>[1]CUADRO1!K12</f>
        <v>9.2247899159663742</v>
      </c>
      <c r="K13" s="247">
        <f>[1]CUADRO1!L12</f>
        <v>150889.97661365711</v>
      </c>
      <c r="L13" s="67">
        <f t="shared" ref="L13:L15" si="3">IF(ISNUMBER(K13/K$8*100),K13/K$8*100,0)</f>
        <v>6.942579875439522</v>
      </c>
      <c r="M13" s="251">
        <f>[1]CUADRO1!N12</f>
        <v>9.2471910112359463</v>
      </c>
      <c r="N13" s="247">
        <f>[1]CUADRO1!O12</f>
        <v>10219.639850327332</v>
      </c>
      <c r="O13" s="67">
        <f t="shared" ref="O13:O15" si="4">IF(ISNUMBER(N13/N$8*100),N13/N$8*100,0)</f>
        <v>6.2370592077138447</v>
      </c>
      <c r="P13" s="251">
        <f>[1]CUADRO1!Q12</f>
        <v>8.9032258064516121</v>
      </c>
      <c r="Q13" s="68">
        <f t="shared" ref="Q13:Q15" si="5">IF(ISNUMBER(N13/H13*100),N13/H13*100,0)</f>
        <v>6.3432835820895246</v>
      </c>
      <c r="R13" s="251">
        <f>[1]CUADRO1!T12</f>
        <v>3.7359235611103574</v>
      </c>
    </row>
    <row r="14" spans="1:18" x14ac:dyDescent="0.2">
      <c r="A14" s="205" t="s">
        <v>61</v>
      </c>
      <c r="B14" s="247">
        <f>[1]CUADRO1!C13</f>
        <v>1652670.2866201866</v>
      </c>
      <c r="C14" s="67">
        <f t="shared" si="0"/>
        <v>36.2433684904207</v>
      </c>
      <c r="D14" s="251">
        <f>[1]CUADRO1!E13</f>
        <v>7.3868850001643622</v>
      </c>
      <c r="E14" s="247">
        <f>[1]CUADRO1!F13</f>
        <v>1161329.8889273631</v>
      </c>
      <c r="F14" s="67">
        <f t="shared" si="1"/>
        <v>36.931562674540871</v>
      </c>
      <c r="G14" s="251">
        <f>[1]CUADRO1!H13</f>
        <v>8.4324071700482452</v>
      </c>
      <c r="H14" s="247">
        <f>[1]CUADRO1!I13</f>
        <v>882882.70344403409</v>
      </c>
      <c r="I14" s="67">
        <f t="shared" si="2"/>
        <v>37.774379166718461</v>
      </c>
      <c r="J14" s="251">
        <f>[1]CUADRO1!K13</f>
        <v>8.6576127721340246</v>
      </c>
      <c r="K14" s="247">
        <f>[1]CUADRO1!L13</f>
        <v>807246.79817430582</v>
      </c>
      <c r="L14" s="67">
        <f t="shared" si="3"/>
        <v>37.142131646474596</v>
      </c>
      <c r="M14" s="251">
        <f>[1]CUADRO1!N13</f>
        <v>8.6723529905075818</v>
      </c>
      <c r="N14" s="247">
        <f>[1]CUADRO1!O13</f>
        <v>75635.905269727169</v>
      </c>
      <c r="O14" s="67">
        <f t="shared" si="4"/>
        <v>46.160689251805096</v>
      </c>
      <c r="P14" s="251">
        <f>[1]CUADRO1!Q13</f>
        <v>8.5014292788488763</v>
      </c>
      <c r="Q14" s="68">
        <f t="shared" si="5"/>
        <v>8.5669257053829835</v>
      </c>
      <c r="R14" s="251">
        <f>[1]CUADRO1!T13</f>
        <v>3.5092791714050495</v>
      </c>
    </row>
    <row r="15" spans="1:18" x14ac:dyDescent="0.2">
      <c r="A15" s="206" t="s">
        <v>45</v>
      </c>
      <c r="B15" s="247">
        <f>[1]CUADRO1!C14</f>
        <v>2085749.5454456399</v>
      </c>
      <c r="C15" s="67">
        <f t="shared" si="0"/>
        <v>45.740877636827022</v>
      </c>
      <c r="D15" s="251">
        <f>[1]CUADRO1!E14</f>
        <v>5.2256480218280972</v>
      </c>
      <c r="E15" s="247">
        <f>[1]CUADRO1!F14</f>
        <v>1380802.4583252335</v>
      </c>
      <c r="F15" s="67">
        <f t="shared" si="1"/>
        <v>43.911030807877559</v>
      </c>
      <c r="G15" s="251">
        <f>[1]CUADRO1!H14</f>
        <v>5.8704663212435317</v>
      </c>
      <c r="H15" s="247">
        <f>[1]CUADRO1!I14</f>
        <v>1007247.9612028057</v>
      </c>
      <c r="I15" s="67">
        <f t="shared" si="2"/>
        <v>43.095380907290334</v>
      </c>
      <c r="J15" s="251">
        <f>[1]CUADRO1!K14</f>
        <v>6.0415444770283404</v>
      </c>
      <c r="K15" s="247">
        <f>[1]CUADRO1!L14</f>
        <v>952015.86286979215</v>
      </c>
      <c r="L15" s="67">
        <f t="shared" si="3"/>
        <v>43.803083007839689</v>
      </c>
      <c r="M15" s="251">
        <f>[1]CUADRO1!N14</f>
        <v>6.0356220960247802</v>
      </c>
      <c r="N15" s="247">
        <f>[1]CUADRO1!O14</f>
        <v>55232.098333010748</v>
      </c>
      <c r="O15" s="67">
        <f t="shared" si="4"/>
        <v>33.70821990935692</v>
      </c>
      <c r="P15" s="251">
        <f>[1]CUADRO1!Q14</f>
        <v>6.1467889908256872</v>
      </c>
      <c r="Q15" s="68">
        <f t="shared" si="5"/>
        <v>5.4834658853074574</v>
      </c>
      <c r="R15" s="251">
        <f>[1]CUADRO1!T14</f>
        <v>3.0821225603405318</v>
      </c>
    </row>
    <row r="16" spans="1:18" x14ac:dyDescent="0.2">
      <c r="A16" s="45"/>
      <c r="B16" s="76"/>
      <c r="C16" s="67"/>
      <c r="D16" s="77"/>
      <c r="E16" s="76"/>
      <c r="F16" s="67"/>
      <c r="G16" s="77"/>
      <c r="H16" s="76"/>
      <c r="I16" s="67"/>
      <c r="J16" s="77"/>
      <c r="K16" s="76"/>
      <c r="L16" s="67"/>
      <c r="M16" s="77"/>
      <c r="N16" s="76"/>
      <c r="O16" s="67"/>
      <c r="P16" s="77"/>
      <c r="Q16" s="67"/>
      <c r="R16" s="77"/>
    </row>
    <row r="17" spans="1:18" x14ac:dyDescent="0.2">
      <c r="A17" s="208" t="s">
        <v>75</v>
      </c>
      <c r="B17" s="74"/>
      <c r="C17" s="65"/>
      <c r="D17" s="238"/>
      <c r="E17" s="74"/>
      <c r="F17" s="65"/>
      <c r="G17" s="238"/>
      <c r="H17" s="74"/>
      <c r="I17" s="65"/>
      <c r="J17" s="238"/>
      <c r="K17" s="74"/>
      <c r="L17" s="65"/>
      <c r="M17" s="238"/>
      <c r="N17" s="74"/>
      <c r="O17" s="65"/>
      <c r="P17" s="238"/>
      <c r="Q17" s="65"/>
      <c r="R17" s="238"/>
    </row>
    <row r="18" spans="1:18" x14ac:dyDescent="0.2">
      <c r="A18" s="205" t="s">
        <v>31</v>
      </c>
      <c r="B18" s="247">
        <f>[1]CUADRO1!C15</f>
        <v>908392.16063600068</v>
      </c>
      <c r="C18" s="67">
        <f t="shared" ref="C18:C22" si="6">IF(ISNUMBER(B18/B$8*100),B18/B$8*100,0)</f>
        <v>19.921209982585196</v>
      </c>
      <c r="D18" s="251">
        <f>[1]CUADRO1!E15</f>
        <v>0</v>
      </c>
      <c r="E18" s="247">
        <f>[1]CUADRO1!F15</f>
        <v>308149.24327499681</v>
      </c>
      <c r="F18" s="67">
        <f t="shared" ref="F18:F22" si="7">IF(ISNUMBER(E18/E$8*100),E18/E$8*100,0)</f>
        <v>9.7994835056162835</v>
      </c>
      <c r="G18" s="251">
        <f>[1]CUADRO1!H15</f>
        <v>0</v>
      </c>
      <c r="H18" s="247">
        <f>[1]CUADRO1!I15</f>
        <v>157723.53117340562</v>
      </c>
      <c r="I18" s="67">
        <f t="shared" ref="I18:I22" si="8">IF(ISNUMBER(H18/H$8*100),H18/H$8*100,0)</f>
        <v>6.7482446386329427</v>
      </c>
      <c r="J18" s="251">
        <f>[1]CUADRO1!K15</f>
        <v>0</v>
      </c>
      <c r="K18" s="247">
        <f>[1]CUADRO1!L15</f>
        <v>147138.96131377813</v>
      </c>
      <c r="L18" s="67">
        <f t="shared" ref="L18:L22" si="9">IF(ISNUMBER(K18/K$8*100),K18/K$8*100,0)</f>
        <v>6.7699923787890093</v>
      </c>
      <c r="M18" s="251">
        <f>[1]CUADRO1!N15</f>
        <v>0</v>
      </c>
      <c r="N18" s="247">
        <f>[1]CUADRO1!O15</f>
        <v>10584.569859627603</v>
      </c>
      <c r="O18" s="67">
        <f t="shared" ref="O18:O22" si="10">IF(ISNUMBER(N18/N$8*100),N18/N$8*100,0)</f>
        <v>6.4597764568549136</v>
      </c>
      <c r="P18" s="251">
        <f>[1]CUADRO1!Q15</f>
        <v>0</v>
      </c>
      <c r="Q18" s="68">
        <f t="shared" ref="Q18" si="11">IF(ISNUMBER(N18/H18*100),N18/H18*100,0)</f>
        <v>6.7108374894235876</v>
      </c>
      <c r="R18" s="251">
        <f>[1]CUADRO1!T15</f>
        <v>3.4487008979825378</v>
      </c>
    </row>
    <row r="19" spans="1:18" x14ac:dyDescent="0.2">
      <c r="A19" s="205" t="s">
        <v>32</v>
      </c>
      <c r="B19" s="247">
        <f>[1]CUADRO1!C16</f>
        <v>2431465.8654619073</v>
      </c>
      <c r="C19" s="67">
        <f t="shared" si="6"/>
        <v>53.322501195344707</v>
      </c>
      <c r="D19" s="251">
        <f>[1]CUADRO1!E16</f>
        <v>4.4973664971172607</v>
      </c>
      <c r="E19" s="247">
        <f>[1]CUADRO1!F16</f>
        <v>1639377.1150732229</v>
      </c>
      <c r="F19" s="67">
        <f t="shared" si="7"/>
        <v>52.133988154266454</v>
      </c>
      <c r="G19" s="251">
        <f>[1]CUADRO1!H16</f>
        <v>5.0146015674269728</v>
      </c>
      <c r="H19" s="247">
        <f>[1]CUADRO1!I16</f>
        <v>1242760.0361303699</v>
      </c>
      <c r="I19" s="67">
        <f t="shared" si="8"/>
        <v>53.171829774111245</v>
      </c>
      <c r="J19" s="251">
        <f>[1]CUADRO1!K16</f>
        <v>5.1175670525306849</v>
      </c>
      <c r="K19" s="247">
        <f>[1]CUADRO1!L16</f>
        <v>1160093.2638783094</v>
      </c>
      <c r="L19" s="67">
        <f t="shared" si="9"/>
        <v>53.376906327292303</v>
      </c>
      <c r="M19" s="251">
        <f>[1]CUADRO1!N16</f>
        <v>5.1063117652188703</v>
      </c>
      <c r="N19" s="247">
        <f>[1]CUADRO1!O16</f>
        <v>82666.77225206884</v>
      </c>
      <c r="O19" s="67">
        <f t="shared" si="10"/>
        <v>50.451636319672744</v>
      </c>
      <c r="P19" s="251">
        <f>[1]CUADRO1!Q16</f>
        <v>5.2755166450662418</v>
      </c>
      <c r="Q19" s="68">
        <f t="shared" ref="Q19:Q22" si="12">IF(ISNUMBER(N19/H19*100),N19/H19*100,0)</f>
        <v>6.6518692143876441</v>
      </c>
      <c r="R19" s="251">
        <f>[1]CUADRO1!T16</f>
        <v>2.7732371805158125</v>
      </c>
    </row>
    <row r="20" spans="1:18" x14ac:dyDescent="0.2">
      <c r="A20" s="205" t="s">
        <v>33</v>
      </c>
      <c r="B20" s="247">
        <f>[1]CUADRO1!C17</f>
        <v>837261.15902416129</v>
      </c>
      <c r="C20" s="67">
        <f t="shared" si="6"/>
        <v>18.361293813351693</v>
      </c>
      <c r="D20" s="251">
        <f>[1]CUADRO1!E17</f>
        <v>10.457747177277721</v>
      </c>
      <c r="E20" s="247">
        <f>[1]CUADRO1!F17</f>
        <v>818072.21693752031</v>
      </c>
      <c r="F20" s="67">
        <f t="shared" si="7"/>
        <v>26.015592675423093</v>
      </c>
      <c r="G20" s="251">
        <f>[1]CUADRO1!H17</f>
        <v>10.541405515984696</v>
      </c>
      <c r="H20" s="247">
        <f>[1]CUADRO1!I17</f>
        <v>643971.95172352274</v>
      </c>
      <c r="I20" s="67">
        <f t="shared" si="8"/>
        <v>27.55251697903272</v>
      </c>
      <c r="J20" s="251">
        <f>[1]CUADRO1!K17</f>
        <v>10.640005694762285</v>
      </c>
      <c r="K20" s="247">
        <f>[1]CUADRO1!L17</f>
        <v>596163.22171843576</v>
      </c>
      <c r="L20" s="67">
        <f t="shared" si="9"/>
        <v>27.429991563833195</v>
      </c>
      <c r="M20" s="251">
        <f>[1]CUADRO1!N17</f>
        <v>10.622588197411792</v>
      </c>
      <c r="N20" s="247">
        <f>[1]CUADRO1!O17</f>
        <v>47808.730005088786</v>
      </c>
      <c r="O20" s="67">
        <f t="shared" si="10"/>
        <v>29.177728770725064</v>
      </c>
      <c r="P20" s="251">
        <f>[1]CUADRO1!Q17</f>
        <v>10.856934537554812</v>
      </c>
      <c r="Q20" s="68">
        <f t="shared" si="12"/>
        <v>7.4240391801434491</v>
      </c>
      <c r="R20" s="251">
        <f>[1]CUADRO1!T17</f>
        <v>4.2598745566107228</v>
      </c>
    </row>
    <row r="21" spans="1:18" x14ac:dyDescent="0.2">
      <c r="A21" s="205" t="s">
        <v>34</v>
      </c>
      <c r="B21" s="247">
        <f>[1]CUADRO1!C18</f>
        <v>294308.0343260974</v>
      </c>
      <c r="C21" s="67">
        <f t="shared" si="6"/>
        <v>6.4542302382565513</v>
      </c>
      <c r="D21" s="251">
        <f>[1]CUADRO1!E18</f>
        <v>16.224904837633726</v>
      </c>
      <c r="E21" s="247">
        <f>[1]CUADRO1!F18</f>
        <v>294308.0343260974</v>
      </c>
      <c r="F21" s="67">
        <f t="shared" si="7"/>
        <v>9.3593178983573218</v>
      </c>
      <c r="G21" s="251">
        <f>[1]CUADRO1!H18</f>
        <v>16.224904837633726</v>
      </c>
      <c r="H21" s="247">
        <f>[1]CUADRO1!I18</f>
        <v>225994.67691472705</v>
      </c>
      <c r="I21" s="67">
        <f t="shared" si="8"/>
        <v>9.6692443765584333</v>
      </c>
      <c r="J21" s="251">
        <f>[1]CUADRO1!K18</f>
        <v>16.205659138261538</v>
      </c>
      <c r="K21" s="247">
        <f>[1]CUADRO1!L18</f>
        <v>205701.18889565603</v>
      </c>
      <c r="L21" s="67">
        <f t="shared" si="9"/>
        <v>9.4644917205965537</v>
      </c>
      <c r="M21" s="251">
        <f>[1]CUADRO1!N18</f>
        <v>16.24207827474973</v>
      </c>
      <c r="N21" s="247">
        <f>[1]CUADRO1!O18</f>
        <v>20293.488019070726</v>
      </c>
      <c r="O21" s="67">
        <f t="shared" si="10"/>
        <v>12.385141566600472</v>
      </c>
      <c r="P21" s="251">
        <f>[1]CUADRO1!Q18</f>
        <v>15.747975014677506</v>
      </c>
      <c r="Q21" s="68">
        <f t="shared" si="12"/>
        <v>8.9796309789756332</v>
      </c>
      <c r="R21" s="251">
        <f>[1]CUADRO1!T18</f>
        <v>3.3150368376102555</v>
      </c>
    </row>
    <row r="22" spans="1:18" x14ac:dyDescent="0.2">
      <c r="A22" s="205" t="s">
        <v>38</v>
      </c>
      <c r="B22" s="247">
        <f>[1]CUADRO1!C19</f>
        <v>88497.410783144849</v>
      </c>
      <c r="C22" s="67">
        <f t="shared" si="6"/>
        <v>1.940764770461912</v>
      </c>
      <c r="D22" s="251">
        <f>[1]CUADRO1!E19</f>
        <v>0</v>
      </c>
      <c r="E22" s="247">
        <f>[1]CUADRO1!F19</f>
        <v>84639.152400936044</v>
      </c>
      <c r="F22" s="67">
        <f t="shared" si="7"/>
        <v>2.6916177663371035</v>
      </c>
      <c r="G22" s="251">
        <f>[1]CUADRO1!H19</f>
        <v>0</v>
      </c>
      <c r="H22" s="247">
        <f>[1]CUADRO1!I19</f>
        <v>66802.52116398247</v>
      </c>
      <c r="I22" s="67">
        <f t="shared" si="8"/>
        <v>2.8581642316667812</v>
      </c>
      <c r="J22" s="251">
        <f>[1]CUADRO1!K19</f>
        <v>0</v>
      </c>
      <c r="K22" s="247">
        <f>[1]CUADRO1!L19</f>
        <v>64302.580635807688</v>
      </c>
      <c r="L22" s="67">
        <f t="shared" si="9"/>
        <v>2.9586180094919534</v>
      </c>
      <c r="M22" s="251">
        <f>[1]CUADRO1!N19</f>
        <v>0</v>
      </c>
      <c r="N22" s="247">
        <f>[1]CUADRO1!O19</f>
        <v>2499.9405281747718</v>
      </c>
      <c r="O22" s="67">
        <f t="shared" si="10"/>
        <v>1.5257168861474169</v>
      </c>
      <c r="P22" s="251">
        <f>[1]CUADRO1!Q19</f>
        <v>0</v>
      </c>
      <c r="Q22" s="68">
        <f t="shared" si="12"/>
        <v>3.7422846991628971</v>
      </c>
      <c r="R22" s="251">
        <f>[1]CUADRO1!T19</f>
        <v>5.6124577570190173</v>
      </c>
    </row>
    <row r="23" spans="1:18" x14ac:dyDescent="0.2">
      <c r="A23" s="205"/>
      <c r="B23" s="76"/>
      <c r="C23" s="67"/>
      <c r="D23" s="77"/>
      <c r="E23" s="76"/>
      <c r="F23" s="67"/>
      <c r="G23" s="77"/>
      <c r="H23" s="76"/>
      <c r="I23" s="67"/>
      <c r="J23" s="77"/>
      <c r="K23" s="76"/>
      <c r="L23" s="67"/>
      <c r="M23" s="77"/>
      <c r="N23" s="76"/>
      <c r="O23" s="67"/>
      <c r="P23" s="77"/>
      <c r="Q23" s="67"/>
      <c r="R23" s="77"/>
    </row>
    <row r="24" spans="1:18" x14ac:dyDescent="0.2">
      <c r="A24" s="208" t="s">
        <v>15</v>
      </c>
      <c r="B24" s="74"/>
      <c r="C24" s="65"/>
      <c r="D24" s="238"/>
      <c r="E24" s="74"/>
      <c r="F24" s="65"/>
      <c r="G24" s="238"/>
      <c r="H24" s="74"/>
      <c r="I24" s="65"/>
      <c r="J24" s="238"/>
      <c r="K24" s="74"/>
      <c r="L24" s="65"/>
      <c r="M24" s="238"/>
      <c r="N24" s="74"/>
      <c r="O24" s="65"/>
      <c r="P24" s="238"/>
      <c r="Q24" s="65"/>
      <c r="R24" s="238"/>
    </row>
    <row r="25" spans="1:18" ht="12" customHeight="1" x14ac:dyDescent="0.2">
      <c r="A25" s="205" t="s">
        <v>35</v>
      </c>
      <c r="B25" s="247">
        <f>[1]CUADRO1!C20</f>
        <v>414768.74810456822</v>
      </c>
      <c r="C25" s="67">
        <f t="shared" ref="C25:C31" si="13">IF(ISNUMBER(B25/B$8*100),B25/B$8*100,0)</f>
        <v>9.0959562216169445</v>
      </c>
      <c r="D25" s="251">
        <f>[1]CUADRO1!E20</f>
        <v>7.82523691344326</v>
      </c>
      <c r="E25" s="247">
        <f>[1]CUADRO1!F20</f>
        <v>414768.74810456822</v>
      </c>
      <c r="F25" s="67">
        <f t="shared" ref="F25:F31" si="14">IF(ISNUMBER(E25/E$8*100),E25/E$8*100,0)</f>
        <v>13.19010055808768</v>
      </c>
      <c r="G25" s="251">
        <f>[1]CUADRO1!H20</f>
        <v>7.82523691344326</v>
      </c>
      <c r="H25" s="247">
        <f>[1]CUADRO1!I20</f>
        <v>229854.16455098518</v>
      </c>
      <c r="I25" s="67">
        <f t="shared" ref="I25:I31" si="15">IF(ISNUMBER(H25/H$8*100),H25/H$8*100,0)</f>
        <v>9.8343736160288255</v>
      </c>
      <c r="J25" s="251">
        <f>[1]CUADRO1!K20</f>
        <v>7.4073889857648663</v>
      </c>
      <c r="K25" s="247">
        <f>[1]CUADRO1!L20</f>
        <v>204026.16558337238</v>
      </c>
      <c r="L25" s="67">
        <f t="shared" ref="L25:L31" si="16">IF(ISNUMBER(K25/K$8*100),K25/K$8*100,0)</f>
        <v>9.3874224321008199</v>
      </c>
      <c r="M25" s="251">
        <f>[1]CUADRO1!N20</f>
        <v>7.3696817450891272</v>
      </c>
      <c r="N25" s="247">
        <f>[1]CUADRO1!O20</f>
        <v>25827.998967612792</v>
      </c>
      <c r="O25" s="67">
        <f t="shared" ref="O25:O31" si="17">IF(ISNUMBER(N25/N$8*100),N25/N$8*100,0)</f>
        <v>15.762860642551249</v>
      </c>
      <c r="P25" s="251">
        <f>[1]CUADRO1!Q20</f>
        <v>7.7102479997088738</v>
      </c>
      <c r="Q25" s="68">
        <f t="shared" ref="Q25" si="18">IF(ISNUMBER(N25/H25*100),N25/H25*100,0)</f>
        <v>11.236689584488143</v>
      </c>
      <c r="R25" s="251">
        <f>[1]CUADRO1!T20</f>
        <v>2.9299865075551201</v>
      </c>
    </row>
    <row r="26" spans="1:18" x14ac:dyDescent="0.2">
      <c r="A26" s="205" t="s">
        <v>36</v>
      </c>
      <c r="B26" s="247">
        <f>[1]CUADRO1!C21</f>
        <v>546434.01336677547</v>
      </c>
      <c r="C26" s="67">
        <f t="shared" si="13"/>
        <v>11.983400114643054</v>
      </c>
      <c r="D26" s="251">
        <f>[1]CUADRO1!E21</f>
        <v>8.3627242452206865</v>
      </c>
      <c r="E26" s="247">
        <f>[1]CUADRO1!F21</f>
        <v>546434.01336677547</v>
      </c>
      <c r="F26" s="67">
        <f t="shared" si="14"/>
        <v>17.377200229295223</v>
      </c>
      <c r="G26" s="251">
        <f>[1]CUADRO1!H21</f>
        <v>8.3627242452206865</v>
      </c>
      <c r="H26" s="247">
        <f>[1]CUADRO1!I21</f>
        <v>425007.29400019895</v>
      </c>
      <c r="I26" s="67">
        <f t="shared" si="15"/>
        <v>18.184053906094206</v>
      </c>
      <c r="J26" s="251">
        <f>[1]CUADRO1!K21</f>
        <v>8.3789863849047741</v>
      </c>
      <c r="K26" s="247">
        <f>[1]CUADRO1!L21</f>
        <v>375365.61515193281</v>
      </c>
      <c r="L26" s="67">
        <f t="shared" si="16"/>
        <v>17.270900454562831</v>
      </c>
      <c r="M26" s="251">
        <f>[1]CUADRO1!N21</f>
        <v>8.252971471564976</v>
      </c>
      <c r="N26" s="247">
        <f>[1]CUADRO1!O21</f>
        <v>49641.678848266405</v>
      </c>
      <c r="O26" s="67">
        <f t="shared" si="17"/>
        <v>30.296379782604237</v>
      </c>
      <c r="P26" s="251">
        <f>[1]CUADRO1!Q21</f>
        <v>9.348663667779407</v>
      </c>
      <c r="Q26" s="68">
        <f t="shared" ref="Q26:Q31" si="19">IF(ISNUMBER(N26/H26*100),N26/H26*100,0)</f>
        <v>11.680194563494521</v>
      </c>
      <c r="R26" s="251">
        <f>[1]CUADRO1!T21</f>
        <v>4.1775537988129914</v>
      </c>
    </row>
    <row r="27" spans="1:18" x14ac:dyDescent="0.2">
      <c r="A27" s="205" t="s">
        <v>37</v>
      </c>
      <c r="B27" s="247">
        <f>[1]CUADRO1!C22</f>
        <v>330397.32767500356</v>
      </c>
      <c r="C27" s="67">
        <f t="shared" si="13"/>
        <v>7.245675191307793</v>
      </c>
      <c r="D27" s="251">
        <f>[1]CUADRO1!E22</f>
        <v>9.0213458918057761</v>
      </c>
      <c r="E27" s="247">
        <f>[1]CUADRO1!F22</f>
        <v>330397.32767500356</v>
      </c>
      <c r="F27" s="67">
        <f t="shared" si="14"/>
        <v>10.506996961733588</v>
      </c>
      <c r="G27" s="251">
        <f>[1]CUADRO1!H22</f>
        <v>9.0213458918057761</v>
      </c>
      <c r="H27" s="247">
        <f>[1]CUADRO1!I22</f>
        <v>282492.17224444007</v>
      </c>
      <c r="I27" s="67">
        <f t="shared" si="15"/>
        <v>12.086505245107965</v>
      </c>
      <c r="J27" s="251">
        <f>[1]CUADRO1!K22</f>
        <v>9.1079821230876519</v>
      </c>
      <c r="K27" s="247">
        <f>[1]CUADRO1!L22</f>
        <v>261527.92220418932</v>
      </c>
      <c r="L27" s="67">
        <f t="shared" si="16"/>
        <v>12.033128576918211</v>
      </c>
      <c r="M27" s="251">
        <f>[1]CUADRO1!N22</f>
        <v>9.1255803253993211</v>
      </c>
      <c r="N27" s="247">
        <f>[1]CUADRO1!O22</f>
        <v>20964.250040250641</v>
      </c>
      <c r="O27" s="67">
        <f t="shared" si="17"/>
        <v>12.794508481839753</v>
      </c>
      <c r="P27" s="251">
        <f>[1]CUADRO1!Q22</f>
        <v>8.8634112510687242</v>
      </c>
      <c r="Q27" s="68">
        <f t="shared" si="19"/>
        <v>7.4211790980566743</v>
      </c>
      <c r="R27" s="251">
        <f>[1]CUADRO1!T22</f>
        <v>3.8826116465209477</v>
      </c>
    </row>
    <row r="28" spans="1:18" x14ac:dyDescent="0.2">
      <c r="A28" s="205" t="s">
        <v>39</v>
      </c>
      <c r="B28" s="247">
        <f>[1]CUADRO1!C23</f>
        <v>355201.74655253999</v>
      </c>
      <c r="C28" s="67">
        <f t="shared" si="13"/>
        <v>7.7896407365514255</v>
      </c>
      <c r="D28" s="251">
        <f>[1]CUADRO1!E23</f>
        <v>8.1116515908582532</v>
      </c>
      <c r="E28" s="247">
        <f>[1]CUADRO1!F23</f>
        <v>355201.74655253999</v>
      </c>
      <c r="F28" s="67">
        <f t="shared" si="14"/>
        <v>11.295804654634187</v>
      </c>
      <c r="G28" s="251">
        <f>[1]CUADRO1!H23</f>
        <v>8.1116515908582532</v>
      </c>
      <c r="H28" s="247">
        <f>[1]CUADRO1!I23</f>
        <v>311077.49821204267</v>
      </c>
      <c r="I28" s="67">
        <f t="shared" si="15"/>
        <v>13.309536274589348</v>
      </c>
      <c r="J28" s="251">
        <f>[1]CUADRO1!K23</f>
        <v>8.2668442445809003</v>
      </c>
      <c r="K28" s="247">
        <f>[1]CUADRO1!L23</f>
        <v>297211.69449390506</v>
      </c>
      <c r="L28" s="67">
        <f t="shared" si="16"/>
        <v>13.674970168640774</v>
      </c>
      <c r="M28" s="251">
        <f>[1]CUADRO1!N23</f>
        <v>8.2453898210270289</v>
      </c>
      <c r="N28" s="247">
        <f>[1]CUADRO1!O23</f>
        <v>13865.80371813782</v>
      </c>
      <c r="O28" s="67">
        <f t="shared" si="17"/>
        <v>8.462317656898092</v>
      </c>
      <c r="P28" s="251">
        <f>[1]CUADRO1!Q23</f>
        <v>8.6966894412155451</v>
      </c>
      <c r="Q28" s="68">
        <f t="shared" si="19"/>
        <v>4.4573470591197637</v>
      </c>
      <c r="R28" s="251">
        <f>[1]CUADRO1!T23</f>
        <v>2.4623943362631082</v>
      </c>
    </row>
    <row r="29" spans="1:18" x14ac:dyDescent="0.2">
      <c r="A29" s="205" t="s">
        <v>40</v>
      </c>
      <c r="B29" s="247">
        <f>[1]CUADRO1!C24</f>
        <v>453139.10582964658</v>
      </c>
      <c r="C29" s="67">
        <f t="shared" si="13"/>
        <v>9.9374253430732793</v>
      </c>
      <c r="D29" s="251">
        <f>[1]CUADRO1!E24</f>
        <v>7.4005933409535061</v>
      </c>
      <c r="E29" s="247">
        <f>[1]CUADRO1!F24</f>
        <v>453139.10582964658</v>
      </c>
      <c r="F29" s="67">
        <f t="shared" si="14"/>
        <v>14.410319967472843</v>
      </c>
      <c r="G29" s="251">
        <f>[1]CUADRO1!H24</f>
        <v>7.4005933409535061</v>
      </c>
      <c r="H29" s="247">
        <f>[1]CUADRO1!I24</f>
        <v>397683.9119139305</v>
      </c>
      <c r="I29" s="67">
        <f t="shared" si="15"/>
        <v>17.015015492477517</v>
      </c>
      <c r="J29" s="251">
        <f>[1]CUADRO1!K24</f>
        <v>7.6556897609895325</v>
      </c>
      <c r="K29" s="247">
        <f>[1]CUADRO1!L24</f>
        <v>378917.56416927429</v>
      </c>
      <c r="L29" s="67">
        <f t="shared" si="16"/>
        <v>17.434328737340827</v>
      </c>
      <c r="M29" s="251">
        <f>[1]CUADRO1!N24</f>
        <v>7.7475991217381148</v>
      </c>
      <c r="N29" s="247">
        <f>[1]CUADRO1!O24</f>
        <v>18766.347744655868</v>
      </c>
      <c r="O29" s="67">
        <f t="shared" si="17"/>
        <v>11.453125913455438</v>
      </c>
      <c r="P29" s="251">
        <f>[1]CUADRO1!Q24</f>
        <v>5.8417453307250318</v>
      </c>
      <c r="Q29" s="68">
        <f t="shared" si="19"/>
        <v>4.7189104669432567</v>
      </c>
      <c r="R29" s="251">
        <f>[1]CUADRO1!T24</f>
        <v>2.3286590055414109</v>
      </c>
    </row>
    <row r="30" spans="1:18" x14ac:dyDescent="0.2">
      <c r="A30" s="205" t="s">
        <v>41</v>
      </c>
      <c r="B30" s="247">
        <f>[1]CUADRO1!C25</f>
        <v>540589.71405871294</v>
      </c>
      <c r="C30" s="67">
        <f t="shared" si="13"/>
        <v>11.855233537737019</v>
      </c>
      <c r="D30" s="251">
        <f>[1]CUADRO1!E25</f>
        <v>6.7291510663621619</v>
      </c>
      <c r="E30" s="247">
        <f>[1]CUADRO1!F25</f>
        <v>540589.71405871294</v>
      </c>
      <c r="F30" s="67">
        <f t="shared" si="14"/>
        <v>17.191345109021135</v>
      </c>
      <c r="G30" s="251">
        <f>[1]CUADRO1!H25</f>
        <v>6.7291510663621619</v>
      </c>
      <c r="H30" s="247">
        <f>[1]CUADRO1!I25</f>
        <v>440723.67905000021</v>
      </c>
      <c r="I30" s="67">
        <f t="shared" si="15"/>
        <v>18.856483760802501</v>
      </c>
      <c r="J30" s="251">
        <f>[1]CUADRO1!K25</f>
        <v>7.0276995994620064</v>
      </c>
      <c r="K30" s="247">
        <f>[1]CUADRO1!L25</f>
        <v>425407.14969763247</v>
      </c>
      <c r="L30" s="67">
        <f t="shared" si="16"/>
        <v>19.573355252886664</v>
      </c>
      <c r="M30" s="251">
        <f>[1]CUADRO1!N25</f>
        <v>7.0294501894395216</v>
      </c>
      <c r="N30" s="247">
        <f>[1]CUADRO1!O25</f>
        <v>15316.529352367383</v>
      </c>
      <c r="O30" s="67">
        <f t="shared" si="17"/>
        <v>9.3476973578812128</v>
      </c>
      <c r="P30" s="251">
        <f>[1]CUADRO1!Q25</f>
        <v>6.9724887471987831</v>
      </c>
      <c r="Q30" s="68">
        <f t="shared" si="19"/>
        <v>3.4753134629350644</v>
      </c>
      <c r="R30" s="251">
        <f>[1]CUADRO1!T25</f>
        <v>2.6666088291995478</v>
      </c>
    </row>
    <row r="31" spans="1:18" x14ac:dyDescent="0.2">
      <c r="A31" s="205" t="s">
        <v>108</v>
      </c>
      <c r="B31" s="247">
        <f>[1]CUADRO1!C26</f>
        <v>504015.10642560851</v>
      </c>
      <c r="C31" s="67">
        <f t="shared" si="13"/>
        <v>11.053145551663244</v>
      </c>
      <c r="D31" s="251">
        <f>[1]CUADRO1!E26</f>
        <v>5.6494079475280721</v>
      </c>
      <c r="E31" s="247">
        <f>[1]CUADRO1!F26</f>
        <v>504015.10642560851</v>
      </c>
      <c r="F31" s="67">
        <f t="shared" si="14"/>
        <v>16.028232519758205</v>
      </c>
      <c r="G31" s="251">
        <f>[1]CUADRO1!H26</f>
        <v>5.6494079475280721</v>
      </c>
      <c r="H31" s="247">
        <f>[1]CUADRO1!I26</f>
        <v>250413.99713442943</v>
      </c>
      <c r="I31" s="67">
        <f t="shared" si="15"/>
        <v>10.714031704902583</v>
      </c>
      <c r="J31" s="251">
        <f>[1]CUADRO1!K26</f>
        <v>5.998557552405086</v>
      </c>
      <c r="K31" s="247">
        <f>[1]CUADRO1!L26</f>
        <v>230943.10514168988</v>
      </c>
      <c r="L31" s="67">
        <f t="shared" si="16"/>
        <v>10.625894377553314</v>
      </c>
      <c r="M31" s="251">
        <f>[1]CUADRO1!N26</f>
        <v>5.927332379317936</v>
      </c>
      <c r="N31" s="247">
        <f>[1]CUADRO1!O26</f>
        <v>19470.891992739558</v>
      </c>
      <c r="O31" s="67">
        <f t="shared" si="17"/>
        <v>11.883110164770464</v>
      </c>
      <c r="P31" s="251">
        <f>[1]CUADRO1!Q26</f>
        <v>6.7793697222204603</v>
      </c>
      <c r="Q31" s="68">
        <f t="shared" si="19"/>
        <v>7.7754806901976101</v>
      </c>
      <c r="R31" s="251">
        <f>[1]CUADRO1!T26</f>
        <v>3.5571875855968811</v>
      </c>
    </row>
    <row r="32" spans="1:18" x14ac:dyDescent="0.2">
      <c r="B32" s="247"/>
      <c r="C32" s="67"/>
      <c r="D32" s="251"/>
      <c r="E32" s="247"/>
      <c r="F32" s="67"/>
      <c r="G32" s="251"/>
      <c r="H32" s="247"/>
      <c r="I32" s="67"/>
      <c r="J32" s="251"/>
      <c r="K32" s="247"/>
      <c r="L32" s="67"/>
      <c r="M32" s="251"/>
      <c r="N32" s="247"/>
      <c r="O32" s="67"/>
      <c r="P32" s="251"/>
      <c r="Q32" s="68"/>
      <c r="R32" s="251"/>
    </row>
    <row r="33" spans="1:18" x14ac:dyDescent="0.2">
      <c r="A33" s="205"/>
      <c r="B33" s="76"/>
      <c r="C33" s="71"/>
      <c r="D33" s="71"/>
      <c r="E33" s="76"/>
      <c r="F33" s="71"/>
      <c r="G33" s="71"/>
      <c r="H33" s="76"/>
      <c r="I33" s="71"/>
      <c r="J33" s="71"/>
      <c r="K33" s="76"/>
      <c r="L33" s="71"/>
      <c r="M33" s="71"/>
      <c r="N33" s="76"/>
      <c r="O33" s="71"/>
      <c r="P33" s="71"/>
      <c r="Q33" s="71"/>
      <c r="R33" s="71"/>
    </row>
    <row r="34" spans="1:18" x14ac:dyDescent="0.2">
      <c r="A34" s="208" t="s">
        <v>12</v>
      </c>
      <c r="B34" s="74"/>
      <c r="C34" s="65"/>
      <c r="D34" s="65"/>
      <c r="E34" s="74"/>
      <c r="F34" s="65"/>
      <c r="G34" s="65"/>
      <c r="H34" s="74"/>
      <c r="I34" s="65"/>
      <c r="J34" s="65"/>
      <c r="K34" s="74"/>
      <c r="L34" s="65"/>
      <c r="M34" s="65"/>
      <c r="N34" s="74"/>
      <c r="O34" s="65"/>
      <c r="P34" s="65"/>
      <c r="Q34" s="65"/>
      <c r="R34" s="65"/>
    </row>
    <row r="35" spans="1:18" x14ac:dyDescent="0.2">
      <c r="A35" s="205" t="s">
        <v>32</v>
      </c>
      <c r="B35" s="81"/>
      <c r="C35" s="82"/>
      <c r="D35" s="82"/>
      <c r="E35" s="81"/>
      <c r="F35" s="82"/>
      <c r="G35" s="82"/>
      <c r="H35" s="247">
        <f>[1]CUADRO1!I27</f>
        <v>704279.75113471411</v>
      </c>
      <c r="I35" s="67">
        <f>IF(ISNUMBER(H35/H$8*100),H35/H$8*100,0)</f>
        <v>30.132802755141086</v>
      </c>
      <c r="J35" s="251">
        <f>[1]CUADRO1!K27</f>
        <v>5.63560799424791</v>
      </c>
      <c r="K35" s="247">
        <f>[1]CUADRO1!L27</f>
        <v>704279.75113471411</v>
      </c>
      <c r="L35" s="67">
        <f>IF(ISNUMBER(K35/K$8*100),K35/K$8*100,0)</f>
        <v>32.404527700515722</v>
      </c>
      <c r="M35" s="251">
        <f>[1]CUADRO1!N27</f>
        <v>5.63560799424791</v>
      </c>
      <c r="N35" s="247">
        <f>[1]CUADRO1!O27</f>
        <v>0</v>
      </c>
      <c r="O35" s="67">
        <f>IF(ISNUMBER(N35/N$8*100),N35/N$8*100,0)</f>
        <v>0</v>
      </c>
      <c r="P35" s="251">
        <f>[1]CUADRO1!Q27</f>
        <v>0</v>
      </c>
      <c r="Q35" s="68">
        <f>IF(ISNUMBER(N35/H35*100),N35/H35*100,0)</f>
        <v>0</v>
      </c>
      <c r="R35" s="251">
        <f>[1]CUADRO1!T27</f>
        <v>0</v>
      </c>
    </row>
    <row r="36" spans="1:18" x14ac:dyDescent="0.2">
      <c r="A36" s="205" t="s">
        <v>33</v>
      </c>
      <c r="B36" s="81"/>
      <c r="C36" s="82"/>
      <c r="D36" s="82"/>
      <c r="E36" s="81"/>
      <c r="F36" s="82"/>
      <c r="G36" s="82"/>
      <c r="H36" s="247">
        <f>[1]CUADRO1!I28</f>
        <v>275073.79231653688</v>
      </c>
      <c r="I36" s="67">
        <f>IF(ISNUMBER(H36/H$8*100),H36/H$8*100,0)</f>
        <v>11.769107820618551</v>
      </c>
      <c r="J36" s="251">
        <f>[1]CUADRO1!K28</f>
        <v>8.5335436174537573</v>
      </c>
      <c r="K36" s="247">
        <f>[1]CUADRO1!L28</f>
        <v>275073.79231653688</v>
      </c>
      <c r="L36" s="67">
        <f>IF(ISNUMBER(K36/K$8*100),K36/K$8*100,0)</f>
        <v>12.656385915462923</v>
      </c>
      <c r="M36" s="251">
        <f>[1]CUADRO1!N28</f>
        <v>8.5335436174537573</v>
      </c>
      <c r="N36" s="247">
        <f>[1]CUADRO1!O28</f>
        <v>0</v>
      </c>
      <c r="O36" s="67">
        <f>IF(ISNUMBER(N36/N$8*100),N36/N$8*100,0)</f>
        <v>0</v>
      </c>
      <c r="P36" s="251">
        <f>[1]CUADRO1!Q28</f>
        <v>0</v>
      </c>
      <c r="Q36" s="68">
        <f>IF(ISNUMBER(N36/H36*100),N36/H36*100,0)</f>
        <v>0</v>
      </c>
      <c r="R36" s="251">
        <f>[1]CUADRO1!T28</f>
        <v>0</v>
      </c>
    </row>
    <row r="37" spans="1:18" x14ac:dyDescent="0.2">
      <c r="A37" s="205" t="s">
        <v>42</v>
      </c>
      <c r="B37" s="81"/>
      <c r="C37" s="82"/>
      <c r="D37" s="82"/>
      <c r="E37" s="81"/>
      <c r="F37" s="82"/>
      <c r="G37" s="82"/>
      <c r="H37" s="247">
        <f>[1]CUADRO1!I29</f>
        <v>1132884.705363676</v>
      </c>
      <c r="I37" s="67">
        <f>IF(ISNUMBER(H37/H$8*100),H37/H$8*100,0)</f>
        <v>48.470783543101007</v>
      </c>
      <c r="J37" s="251">
        <f>[1]CUADRO1!K29</f>
        <v>8.7265052199321396</v>
      </c>
      <c r="K37" s="247">
        <f>[1]CUADRO1!L29</f>
        <v>1132884.705363676</v>
      </c>
      <c r="L37" s="67">
        <f>IF(ISNUMBER(K37/K$8*100),K37/K$8*100,0)</f>
        <v>52.125016738449226</v>
      </c>
      <c r="M37" s="251">
        <f>[1]CUADRO1!N29</f>
        <v>8.7265052199321396</v>
      </c>
      <c r="N37" s="247">
        <f>[1]CUADRO1!O29</f>
        <v>0</v>
      </c>
      <c r="O37" s="67">
        <f>IF(ISNUMBER(N37/N$8*100),N37/N$8*100,0)</f>
        <v>0</v>
      </c>
      <c r="P37" s="251">
        <f>[1]CUADRO1!Q29</f>
        <v>0</v>
      </c>
      <c r="Q37" s="68">
        <f>IF(ISNUMBER(N37/H37*100),N37/H37*100,0)</f>
        <v>0</v>
      </c>
      <c r="R37" s="251">
        <f>[1]CUADRO1!T29</f>
        <v>0</v>
      </c>
    </row>
    <row r="38" spans="1:18" x14ac:dyDescent="0.2">
      <c r="A38" s="205" t="s">
        <v>38</v>
      </c>
      <c r="B38" s="81"/>
      <c r="C38" s="82"/>
      <c r="D38" s="82"/>
      <c r="E38" s="81"/>
      <c r="F38" s="82"/>
      <c r="G38" s="82"/>
      <c r="H38" s="247">
        <f>[1]CUADRO1!I30</f>
        <v>61160.967627055928</v>
      </c>
      <c r="I38" s="67">
        <f>IF(ISNUMBER(H38/H$8*100),H38/H$8*100,0)</f>
        <v>2.6167888127556398</v>
      </c>
      <c r="J38" s="251">
        <f>[1]CUADRO1!K30</f>
        <v>8.2320414089888967</v>
      </c>
      <c r="K38" s="247">
        <f>[1]CUADRO1!L30</f>
        <v>61160.967627055928</v>
      </c>
      <c r="L38" s="67">
        <f>IF(ISNUMBER(K38/K$8*100),K38/K$8*100,0)</f>
        <v>2.8140696455749503</v>
      </c>
      <c r="M38" s="251">
        <f>[1]CUADRO1!N30</f>
        <v>8.2320414089888967</v>
      </c>
      <c r="N38" s="247">
        <f>[1]CUADRO1!O30</f>
        <v>0</v>
      </c>
      <c r="O38" s="67">
        <f>IF(ISNUMBER(N38/N$8*100),N38/N$8*100,0)</f>
        <v>0</v>
      </c>
      <c r="P38" s="251">
        <f>[1]CUADRO1!Q30</f>
        <v>0</v>
      </c>
      <c r="Q38" s="68">
        <f>IF(ISNUMBER(N38/H38*100),N38/H38*100,0)</f>
        <v>0</v>
      </c>
      <c r="R38" s="251">
        <f>[1]CUADRO1!T30</f>
        <v>0</v>
      </c>
    </row>
    <row r="39" spans="1:18" x14ac:dyDescent="0.2">
      <c r="A39" s="205" t="s">
        <v>62</v>
      </c>
      <c r="B39" s="81"/>
      <c r="C39" s="82"/>
      <c r="D39" s="82"/>
      <c r="E39" s="81"/>
      <c r="F39" s="82"/>
      <c r="G39" s="82"/>
      <c r="H39" s="247">
        <f>[1]CUADRO1!I31</f>
        <v>35918.135638291424</v>
      </c>
      <c r="I39" s="67">
        <f>IF(ISNUMBER(H39/H$8*100),H39/H$8*100,0)</f>
        <v>1.536767306993063</v>
      </c>
      <c r="J39" s="251">
        <f>[1]CUADRO1!K31</f>
        <v>9.2225489847642734</v>
      </c>
      <c r="K39" s="247">
        <f>[1]CUADRO1!L31</f>
        <v>0</v>
      </c>
      <c r="L39" s="67">
        <f>IF(ISNUMBER(K39/K$8*100),K39/K$8*100,0)</f>
        <v>0</v>
      </c>
      <c r="M39" s="251">
        <f>[1]CUADRO1!N31</f>
        <v>0</v>
      </c>
      <c r="N39" s="247">
        <f>[1]CUADRO1!O31</f>
        <v>35918.135638291424</v>
      </c>
      <c r="O39" s="67">
        <f>IF(ISNUMBER(N39/N$8*100),N39/N$8*100,0)</f>
        <v>21.920883894900161</v>
      </c>
      <c r="P39" s="251">
        <f>[1]CUADRO1!Q31</f>
        <v>9.2225489847642734</v>
      </c>
      <c r="Q39" s="68">
        <f>IF(ISNUMBER(N39/H39*100),N39/H39*100,0)</f>
        <v>100</v>
      </c>
      <c r="R39" s="251">
        <f>[1]CUADRO1!T31</f>
        <v>4.1029208978995477</v>
      </c>
    </row>
    <row r="40" spans="1:18" x14ac:dyDescent="0.2">
      <c r="A40" s="209"/>
      <c r="B40" s="210"/>
      <c r="C40" s="211"/>
      <c r="D40" s="212"/>
      <c r="E40" s="210"/>
      <c r="F40" s="211"/>
      <c r="G40" s="212"/>
      <c r="H40" s="210"/>
      <c r="I40" s="211"/>
      <c r="J40" s="212"/>
      <c r="K40" s="210"/>
      <c r="L40" s="211"/>
      <c r="M40" s="212"/>
      <c r="N40" s="210"/>
      <c r="O40" s="211"/>
      <c r="P40" s="212"/>
      <c r="Q40" s="213"/>
      <c r="R40" s="213"/>
    </row>
    <row r="41" spans="1:18" x14ac:dyDescent="0.2">
      <c r="A41" s="2" t="s">
        <v>109</v>
      </c>
      <c r="F41" s="19"/>
      <c r="I41" s="19"/>
      <c r="L41" s="19"/>
    </row>
    <row r="42" spans="1:18" x14ac:dyDescent="0.2">
      <c r="A42" s="245" t="s">
        <v>77</v>
      </c>
      <c r="B42" s="5"/>
      <c r="F42" s="19"/>
      <c r="I42" s="19"/>
      <c r="L42" s="19"/>
    </row>
    <row r="43" spans="1:18" x14ac:dyDescent="0.2">
      <c r="A43" s="2" t="s">
        <v>51</v>
      </c>
      <c r="B43" s="5"/>
      <c r="F43" s="19"/>
      <c r="I43" s="19"/>
      <c r="L43" s="19"/>
    </row>
    <row r="44" spans="1:18" x14ac:dyDescent="0.2">
      <c r="A44" s="2" t="s">
        <v>140</v>
      </c>
      <c r="B44" s="5"/>
      <c r="F44" s="19"/>
      <c r="I44" s="19"/>
      <c r="L44" s="19"/>
    </row>
    <row r="45" spans="1:18" x14ac:dyDescent="0.2">
      <c r="A45" s="2" t="s">
        <v>52</v>
      </c>
      <c r="F45" s="19"/>
      <c r="I45" s="19"/>
      <c r="L45" s="19"/>
    </row>
    <row r="46" spans="1:18" x14ac:dyDescent="0.2">
      <c r="A46" s="2" t="s">
        <v>57</v>
      </c>
      <c r="F46" s="19"/>
      <c r="I46" s="19"/>
      <c r="L46" s="19"/>
    </row>
    <row r="47" spans="1:18" x14ac:dyDescent="0.2">
      <c r="A47" s="2" t="s">
        <v>58</v>
      </c>
      <c r="F47" s="19"/>
      <c r="I47" s="19"/>
      <c r="L47" s="19"/>
    </row>
    <row r="48" spans="1:18" x14ac:dyDescent="0.2">
      <c r="E48" s="8"/>
      <c r="F48" s="19"/>
      <c r="G48" s="3"/>
      <c r="I48" s="19"/>
      <c r="L48" s="19"/>
    </row>
    <row r="49" spans="2:12" x14ac:dyDescent="0.2">
      <c r="F49" s="19"/>
      <c r="I49" s="19"/>
      <c r="L49" s="19"/>
    </row>
    <row r="50" spans="2:12" x14ac:dyDescent="0.2">
      <c r="B50" s="8"/>
      <c r="F50" s="19"/>
      <c r="I50" s="19"/>
      <c r="L50" s="19"/>
    </row>
    <row r="52" spans="2:12" x14ac:dyDescent="0.2">
      <c r="B52" s="8"/>
    </row>
    <row r="53" spans="2:12" x14ac:dyDescent="0.2">
      <c r="B53" s="8"/>
    </row>
  </sheetData>
  <mergeCells count="12">
    <mergeCell ref="A1:R1"/>
    <mergeCell ref="A2:R2"/>
    <mergeCell ref="A4:A6"/>
    <mergeCell ref="B4:D5"/>
    <mergeCell ref="Q4:Q6"/>
    <mergeCell ref="R4:R6"/>
    <mergeCell ref="E4:G5"/>
    <mergeCell ref="H4:P4"/>
    <mergeCell ref="H5:J5"/>
    <mergeCell ref="K5:M5"/>
    <mergeCell ref="N5:P5"/>
    <mergeCell ref="A3:R3"/>
  </mergeCells>
  <phoneticPr fontId="0" type="noConversion"/>
  <printOptions horizontalCentered="1"/>
  <pageMargins left="1.4648818897637796" right="0.27559055118110237" top="0.31496062992125984" bottom="0.39370078740157483" header="0" footer="0.19685039370078741"/>
  <pageSetup paperSize="9" scale="90" firstPageNumber="14" orientation="landscape" useFirstPageNumber="1" r:id="rId1"/>
  <headerFooter alignWithMargins="0">
    <oddFooter>&amp;L&amp;Z&amp;F+&amp;F+&amp;A&amp;C&amp;P&amp;R&amp;D+&amp;T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Q115"/>
  <sheetViews>
    <sheetView topLeftCell="B1" workbookViewId="0">
      <selection activeCell="A36" sqref="A36:A44"/>
    </sheetView>
  </sheetViews>
  <sheetFormatPr baseColWidth="10" defaultColWidth="12" defaultRowHeight="11.25" x14ac:dyDescent="0.2"/>
  <cols>
    <col min="1" max="1" width="48.33203125" style="50" customWidth="1"/>
    <col min="2" max="2" width="14.6640625" style="50" bestFit="1" customWidth="1"/>
    <col min="3" max="3" width="9.1640625" style="56" bestFit="1" customWidth="1"/>
    <col min="4" max="4" width="14.6640625" style="50" bestFit="1" customWidth="1"/>
    <col min="5" max="5" width="8.6640625" style="56" bestFit="1" customWidth="1"/>
    <col min="6" max="6" width="12.6640625" style="50" bestFit="1" customWidth="1"/>
    <col min="7" max="7" width="8.6640625" style="56" bestFit="1" customWidth="1"/>
    <col min="8" max="8" width="14.5" style="50" bestFit="1" customWidth="1"/>
    <col min="9" max="9" width="8.6640625" style="56" bestFit="1" customWidth="1"/>
    <col min="10" max="10" width="11.6640625" style="50" bestFit="1" customWidth="1"/>
    <col min="11" max="11" width="9.33203125" style="56" bestFit="1" customWidth="1"/>
    <col min="12" max="12" width="14.6640625" style="50" bestFit="1" customWidth="1"/>
    <col min="13" max="13" width="8.6640625" style="56" bestFit="1" customWidth="1"/>
    <col min="14" max="14" width="12.6640625" style="50" bestFit="1" customWidth="1"/>
    <col min="15" max="15" width="8.6640625" style="56" bestFit="1" customWidth="1"/>
    <col min="16" max="16384" width="12" style="50"/>
  </cols>
  <sheetData>
    <row r="1" spans="1:17" x14ac:dyDescent="0.2">
      <c r="A1" s="285" t="s">
        <v>80</v>
      </c>
      <c r="B1" s="285"/>
      <c r="C1" s="285"/>
      <c r="D1" s="285"/>
      <c r="E1" s="285"/>
      <c r="F1" s="285"/>
      <c r="G1" s="285"/>
      <c r="H1" s="285"/>
      <c r="I1" s="285"/>
      <c r="J1" s="285"/>
      <c r="K1" s="285"/>
      <c r="L1" s="285"/>
      <c r="M1" s="285"/>
      <c r="N1" s="285"/>
      <c r="O1" s="285"/>
      <c r="P1" s="285"/>
      <c r="Q1" s="285"/>
    </row>
    <row r="2" spans="1:17" x14ac:dyDescent="0.2">
      <c r="A2" s="285" t="s">
        <v>54</v>
      </c>
      <c r="B2" s="285"/>
      <c r="C2" s="285"/>
      <c r="D2" s="285"/>
      <c r="E2" s="285"/>
      <c r="F2" s="285"/>
      <c r="G2" s="285"/>
      <c r="H2" s="285"/>
      <c r="I2" s="285"/>
      <c r="J2" s="285"/>
      <c r="K2" s="285"/>
      <c r="L2" s="285"/>
      <c r="M2" s="285"/>
      <c r="N2" s="285"/>
      <c r="O2" s="285"/>
      <c r="P2" s="285"/>
      <c r="Q2" s="285"/>
    </row>
    <row r="3" spans="1:17" x14ac:dyDescent="0.2">
      <c r="A3" s="285" t="s">
        <v>28</v>
      </c>
      <c r="B3" s="285"/>
      <c r="C3" s="285"/>
      <c r="D3" s="285"/>
      <c r="E3" s="285"/>
      <c r="F3" s="285"/>
      <c r="G3" s="285"/>
      <c r="H3" s="285"/>
      <c r="I3" s="285"/>
      <c r="J3" s="285"/>
      <c r="K3" s="285"/>
      <c r="L3" s="285"/>
      <c r="M3" s="285"/>
      <c r="N3" s="285"/>
      <c r="O3" s="285"/>
      <c r="P3" s="285"/>
      <c r="Q3" s="285"/>
    </row>
    <row r="4" spans="1:17" customFormat="1" ht="23.25" x14ac:dyDescent="0.35">
      <c r="A4" s="284" t="s">
        <v>73</v>
      </c>
      <c r="B4" s="284"/>
      <c r="C4" s="284"/>
      <c r="D4" s="284"/>
      <c r="E4" s="284"/>
      <c r="F4" s="284"/>
      <c r="G4" s="284"/>
      <c r="H4" s="284"/>
      <c r="I4" s="284"/>
      <c r="J4" s="284"/>
      <c r="K4" s="284"/>
      <c r="L4" s="284"/>
      <c r="M4" s="284"/>
      <c r="N4" s="284"/>
      <c r="O4" s="284"/>
      <c r="P4" s="284"/>
      <c r="Q4" s="284"/>
    </row>
    <row r="5" spans="1:17" ht="12" customHeight="1" x14ac:dyDescent="0.2">
      <c r="A5" s="291" t="s">
        <v>27</v>
      </c>
      <c r="B5" s="294" t="s">
        <v>5</v>
      </c>
      <c r="C5" s="294"/>
      <c r="D5" s="290" t="s">
        <v>6</v>
      </c>
      <c r="E5" s="290"/>
      <c r="F5" s="290"/>
      <c r="G5" s="290"/>
      <c r="H5" s="290"/>
      <c r="I5" s="290"/>
      <c r="J5" s="290"/>
      <c r="K5" s="290"/>
      <c r="L5" s="294" t="s">
        <v>1</v>
      </c>
      <c r="M5" s="294"/>
      <c r="N5" s="287" t="s">
        <v>2</v>
      </c>
      <c r="O5" s="287"/>
      <c r="P5" s="287" t="s">
        <v>111</v>
      </c>
      <c r="Q5" s="287"/>
    </row>
    <row r="6" spans="1:17" ht="13.5" x14ac:dyDescent="0.35">
      <c r="A6" s="292"/>
      <c r="B6" s="295"/>
      <c r="C6" s="295"/>
      <c r="D6" s="296" t="s">
        <v>3</v>
      </c>
      <c r="E6" s="296"/>
      <c r="F6" s="296" t="s">
        <v>71</v>
      </c>
      <c r="G6" s="296"/>
      <c r="H6" s="296" t="s">
        <v>9</v>
      </c>
      <c r="I6" s="296"/>
      <c r="J6" s="296" t="s">
        <v>72</v>
      </c>
      <c r="K6" s="296"/>
      <c r="L6" s="295"/>
      <c r="M6" s="295"/>
      <c r="N6" s="288"/>
      <c r="O6" s="288"/>
      <c r="P6" s="288"/>
      <c r="Q6" s="288"/>
    </row>
    <row r="7" spans="1:17" x14ac:dyDescent="0.2">
      <c r="A7" s="293"/>
      <c r="B7" s="51" t="s">
        <v>7</v>
      </c>
      <c r="C7" s="52" t="s">
        <v>56</v>
      </c>
      <c r="D7" s="51" t="s">
        <v>7</v>
      </c>
      <c r="E7" s="52" t="s">
        <v>56</v>
      </c>
      <c r="F7" s="51" t="s">
        <v>7</v>
      </c>
      <c r="G7" s="52" t="s">
        <v>56</v>
      </c>
      <c r="H7" s="51" t="s">
        <v>7</v>
      </c>
      <c r="I7" s="52" t="s">
        <v>56</v>
      </c>
      <c r="J7" s="51" t="s">
        <v>7</v>
      </c>
      <c r="K7" s="52" t="s">
        <v>56</v>
      </c>
      <c r="L7" s="51" t="s">
        <v>7</v>
      </c>
      <c r="M7" s="52" t="s">
        <v>56</v>
      </c>
      <c r="N7" s="51" t="s">
        <v>7</v>
      </c>
      <c r="O7" s="52" t="s">
        <v>56</v>
      </c>
      <c r="P7" s="51" t="s">
        <v>7</v>
      </c>
      <c r="Q7" s="52" t="s">
        <v>56</v>
      </c>
    </row>
    <row r="8" spans="1:17" x14ac:dyDescent="0.2">
      <c r="A8" s="83"/>
      <c r="B8" s="84"/>
      <c r="C8" s="85"/>
      <c r="D8" s="85"/>
      <c r="E8" s="85"/>
      <c r="F8" s="73"/>
      <c r="G8" s="47"/>
      <c r="H8" s="85"/>
      <c r="I8" s="85"/>
      <c r="J8" s="85"/>
      <c r="K8" s="85"/>
      <c r="L8" s="85"/>
      <c r="M8" s="85"/>
      <c r="N8" s="85"/>
      <c r="O8" s="85"/>
    </row>
    <row r="9" spans="1:17" x14ac:dyDescent="0.2">
      <c r="A9" s="218" t="s">
        <v>76</v>
      </c>
      <c r="B9" s="74">
        <f>[1]CUADRO2!B6</f>
        <v>2173399.2164419214</v>
      </c>
      <c r="C9" s="47">
        <f>SUM(E9,M9,O9,Q9)</f>
        <v>100.00000000000341</v>
      </c>
      <c r="D9" s="74">
        <f t="shared" ref="D9:D50" si="0">F9+H9+J9</f>
        <v>1290847.7237645576</v>
      </c>
      <c r="E9" s="47">
        <f>IF(ISNUMBER(D9/$B$9*100),D9/$B$9*100,0)</f>
        <v>59.393033456495324</v>
      </c>
      <c r="F9" s="74">
        <f>[1]CUADRO2!D6</f>
        <v>95515.808526392502</v>
      </c>
      <c r="G9" s="47">
        <f>IF(ISNUMBER(F9/$B$9*100),F9/$B$9*100,0)</f>
        <v>4.3947659410111379</v>
      </c>
      <c r="H9" s="74">
        <f>[1]CUADRO2!F6</f>
        <v>1187394.5346961473</v>
      </c>
      <c r="I9" s="47">
        <f>IF(ISNUMBER(H9/$B$9*100),H9/$B$9*100,0)</f>
        <v>54.633061690343041</v>
      </c>
      <c r="J9" s="74">
        <f>[1]CUADRO2!H6</f>
        <v>7937.3805420177778</v>
      </c>
      <c r="K9" s="47">
        <f>IF(ISNUMBER(J9/$B$9*100),J9/$B$9*100,0)</f>
        <v>0.36520582514113942</v>
      </c>
      <c r="L9" s="74">
        <f>[1]CUADRO2!J6</f>
        <v>552812.1986467957</v>
      </c>
      <c r="M9" s="47">
        <f>IF(ISNUMBER(L9/$B$9*100),L9/$B$9*100,0)</f>
        <v>25.435373053635598</v>
      </c>
      <c r="N9" s="74">
        <f>[1]CUADRO2!L6</f>
        <v>102349.69657382158</v>
      </c>
      <c r="O9" s="47">
        <f>IF(ISNUMBER(N9/$B$9*100),N9/$B$9*100,0)</f>
        <v>4.7091991107541942</v>
      </c>
      <c r="P9" s="74">
        <f>[1]CUADRO2!N6</f>
        <v>227389.59745682069</v>
      </c>
      <c r="Q9" s="47">
        <f>IF(ISNUMBER(P9/$B$9*100),P9/$B$9*100,0)</f>
        <v>10.462394379118296</v>
      </c>
    </row>
    <row r="10" spans="1:17" s="55" customFormat="1" x14ac:dyDescent="0.2">
      <c r="A10" s="216"/>
      <c r="B10" s="74"/>
      <c r="C10" s="47"/>
      <c r="D10" s="74"/>
      <c r="E10" s="47"/>
      <c r="F10" s="86"/>
      <c r="G10" s="47"/>
      <c r="H10" s="86"/>
      <c r="I10" s="47"/>
      <c r="J10" s="86"/>
      <c r="K10" s="47"/>
      <c r="L10" s="86"/>
      <c r="M10" s="47"/>
      <c r="N10" s="86"/>
      <c r="O10" s="47"/>
      <c r="P10" s="86"/>
      <c r="Q10" s="47"/>
    </row>
    <row r="11" spans="1:17" x14ac:dyDescent="0.2">
      <c r="A11" s="219" t="s">
        <v>30</v>
      </c>
      <c r="B11" s="74"/>
      <c r="C11" s="47"/>
      <c r="D11" s="74"/>
      <c r="E11" s="47"/>
      <c r="F11" s="74"/>
      <c r="G11" s="47"/>
      <c r="H11" s="74"/>
      <c r="I11" s="47"/>
      <c r="J11" s="74"/>
      <c r="K11" s="47"/>
      <c r="L11" s="74"/>
      <c r="M11" s="47"/>
      <c r="N11" s="74"/>
      <c r="O11" s="47"/>
      <c r="P11" s="74"/>
      <c r="Q11" s="47"/>
    </row>
    <row r="12" spans="1:17" x14ac:dyDescent="0.2">
      <c r="A12" s="220" t="s">
        <v>47</v>
      </c>
      <c r="B12" s="48">
        <f>SUM(B13:B15)</f>
        <v>1221383.3535722296</v>
      </c>
      <c r="C12" s="49">
        <f>IF(ISNUMBER(B12/B$9*100),B12/B$9*100,0)</f>
        <v>56.196916992164937</v>
      </c>
      <c r="D12" s="48">
        <f>SUM(D13:D15)</f>
        <v>781953.5047726098</v>
      </c>
      <c r="E12" s="49">
        <f>IF(ISNUMBER(D12/D$9*100),D12/D$9*100,0)</f>
        <v>60.576742738652655</v>
      </c>
      <c r="F12" s="48">
        <f>SUM(F13:F15)</f>
        <v>72326.759607952859</v>
      </c>
      <c r="G12" s="49">
        <f>IF(ISNUMBER(F12/F$9*100),F12/F$9*100,0)</f>
        <v>75.722292177391608</v>
      </c>
      <c r="H12" s="48">
        <f>SUM(H13:H15)</f>
        <v>703375.84090761666</v>
      </c>
      <c r="I12" s="49">
        <f>IF(ISNUMBER(H12/H$9*100),H12/H$9*100,0)</f>
        <v>59.236910761730059</v>
      </c>
      <c r="J12" s="48">
        <f>SUM(J13:J15)</f>
        <v>6250.904257040349</v>
      </c>
      <c r="K12" s="49">
        <f>IF(ISNUMBER(J12/J$9*100),J12/J$9*100,0)</f>
        <v>78.752734909838324</v>
      </c>
      <c r="L12" s="48">
        <f>SUM(L13:L15)</f>
        <v>298154.27961520164</v>
      </c>
      <c r="M12" s="49">
        <f>IF(ISNUMBER(L12/L$9*100),L12/L$9*100,0)</f>
        <v>53.934099201327356</v>
      </c>
      <c r="N12" s="48">
        <f>SUM(N13:N15)</f>
        <v>49225.693597032521</v>
      </c>
      <c r="O12" s="49">
        <f>IF(ISNUMBER(N12/N$9*100),N12/N$9*100,0)</f>
        <v>48.095593093944927</v>
      </c>
      <c r="P12" s="48">
        <f>SUM(P13:P15)</f>
        <v>92049.875587381743</v>
      </c>
      <c r="Q12" s="49">
        <f>IF(ISNUMBER(P12/P$9*100),P12/P$9*100,0)</f>
        <v>40.481128695810817</v>
      </c>
    </row>
    <row r="13" spans="1:17" x14ac:dyDescent="0.2">
      <c r="A13" s="224" t="s">
        <v>43</v>
      </c>
      <c r="B13" s="252">
        <f>[1]CUADRO2!B7</f>
        <v>263246.57878426672</v>
      </c>
      <c r="C13" s="49">
        <f>IF(ISNUMBER(B13/B$9*100),B13/B$9*100,0)</f>
        <v>12.112205470250812</v>
      </c>
      <c r="D13" s="48">
        <f t="shared" si="0"/>
        <v>175846.62121573024</v>
      </c>
      <c r="E13" s="49">
        <f>IF(ISNUMBER(D13/D$9*100),D13/D$9*100,0)</f>
        <v>13.622568950495632</v>
      </c>
      <c r="F13" s="252">
        <f>[1]CUADRO2!D7</f>
        <v>26691.005005959258</v>
      </c>
      <c r="G13" s="49">
        <f>IF(ISNUMBER(F13/F$9*100),F13/F$9*100,0)</f>
        <v>27.944070638928963</v>
      </c>
      <c r="H13" s="252">
        <f>[1]CUADRO2!F7</f>
        <v>147847.23361143965</v>
      </c>
      <c r="I13" s="49">
        <f>IF(ISNUMBER(H13/H$9*100),H13/H$9*100,0)</f>
        <v>12.451399201468748</v>
      </c>
      <c r="J13" s="252">
        <f>[1]CUADRO2!H7</f>
        <v>1308.3825983313352</v>
      </c>
      <c r="K13" s="49">
        <f>IF(ISNUMBER(J13/J$9*100),J13/J$9*100,0)</f>
        <v>16.483808372361704</v>
      </c>
      <c r="L13" s="252">
        <f>[1]CUADRO2!J7</f>
        <v>60447.276042907732</v>
      </c>
      <c r="M13" s="49">
        <f>IF(ISNUMBER(L13/L$9*100),L13/L$9*100,0)</f>
        <v>10.934504736124477</v>
      </c>
      <c r="N13" s="252">
        <f>[1]CUADRO2!L7</f>
        <v>9158.6781883193526</v>
      </c>
      <c r="O13" s="49">
        <f>IF(ISNUMBER(N13/N$9*100),N13/N$9*100,0)</f>
        <v>8.9484175282468854</v>
      </c>
      <c r="P13" s="252">
        <f>[1]CUADRO2!N7</f>
        <v>17794.003337306171</v>
      </c>
      <c r="Q13" s="49">
        <f>IF(ISNUMBER(P13/P$9*100),P13/P$9*100,0)</f>
        <v>7.8253374544475802</v>
      </c>
    </row>
    <row r="14" spans="1:17" x14ac:dyDescent="0.2">
      <c r="A14" s="224" t="s">
        <v>44</v>
      </c>
      <c r="B14" s="252">
        <f>[1]CUADRO2!B8</f>
        <v>150889.97661365711</v>
      </c>
      <c r="C14" s="49">
        <f>IF(ISNUMBER(B14/B$9*100),B14/B$9*100,0)</f>
        <v>6.942579875439522</v>
      </c>
      <c r="D14" s="48">
        <f>F14+H14+J14</f>
        <v>99190.622076706757</v>
      </c>
      <c r="E14" s="49">
        <f>IF(ISNUMBER(D14/D$9*100),D14/D$9*100,0)</f>
        <v>7.6841458717866935</v>
      </c>
      <c r="F14" s="252">
        <f>[1]CUADRO2!D8</f>
        <v>2104.0434985968027</v>
      </c>
      <c r="G14" s="49">
        <f>IF(ISNUMBER(F14/F$9*100),F14/F$9*100,0)</f>
        <v>2.2028222668663511</v>
      </c>
      <c r="H14" s="252">
        <f>[1]CUADRO2!F8</f>
        <v>96786.000935453267</v>
      </c>
      <c r="I14" s="49">
        <f>IF(ISNUMBER(H14/H$9*100),H14/H$9*100,0)</f>
        <v>8.1511240036337771</v>
      </c>
      <c r="J14" s="252">
        <f>[1]CUADRO2!H8</f>
        <v>300.57764265668612</v>
      </c>
      <c r="K14" s="49">
        <f>IF(ISNUMBER(J14/J$9*100),J14/J$9*100,0)</f>
        <v>3.7868619384635887</v>
      </c>
      <c r="L14" s="252">
        <f>[1]CUADRO2!J8</f>
        <v>39075.093545369156</v>
      </c>
      <c r="M14" s="49">
        <f>IF(ISNUMBER(L14/L$9*100),L14/L$9*100,0)</f>
        <v>7.0684210010233723</v>
      </c>
      <c r="N14" s="252">
        <f>[1]CUADRO2!L8</f>
        <v>5109.8199251636652</v>
      </c>
      <c r="O14" s="49">
        <f>IF(ISNUMBER(N14/N$9*100),N14/N$9*100,0)</f>
        <v>4.9925110637510439</v>
      </c>
      <c r="P14" s="252">
        <f>[1]CUADRO2!N8</f>
        <v>7514.4410664171555</v>
      </c>
      <c r="Q14" s="49">
        <f>IF(ISNUMBER(P14/P$9*100),P14/P$9*100,0)</f>
        <v>3.3046547205590979</v>
      </c>
    </row>
    <row r="15" spans="1:17" x14ac:dyDescent="0.2">
      <c r="A15" s="224" t="s">
        <v>61</v>
      </c>
      <c r="B15" s="252">
        <f>[1]CUADRO2!B9</f>
        <v>807246.79817430582</v>
      </c>
      <c r="C15" s="49">
        <f>IF(ISNUMBER(B15/B$9*100),B15/B$9*100,0)</f>
        <v>37.142131646474596</v>
      </c>
      <c r="D15" s="48">
        <f>F15+H15+J15</f>
        <v>506916.26148017286</v>
      </c>
      <c r="E15" s="49">
        <f>IF(ISNUMBER(D15/D$9*100),D15/D$9*100,0)</f>
        <v>39.270027916370339</v>
      </c>
      <c r="F15" s="252">
        <f>[1]CUADRO2!D9</f>
        <v>43531.711103396796</v>
      </c>
      <c r="G15" s="49">
        <f>IF(ISNUMBER(F15/F$9*100),F15/F$9*100,0)</f>
        <v>45.575399271596289</v>
      </c>
      <c r="H15" s="252">
        <f>[1]CUADRO2!F9</f>
        <v>458742.60636072373</v>
      </c>
      <c r="I15" s="49">
        <f>IF(ISNUMBER(H15/H$9*100),H15/H$9*100,0)</f>
        <v>38.63438755662753</v>
      </c>
      <c r="J15" s="252">
        <f>[1]CUADRO2!H9</f>
        <v>4641.9440160523272</v>
      </c>
      <c r="K15" s="49">
        <f>IF(ISNUMBER(J15/J$9*100),J15/J$9*100,0)</f>
        <v>58.482064599013029</v>
      </c>
      <c r="L15" s="252">
        <f>[1]CUADRO2!J9</f>
        <v>198631.91002692477</v>
      </c>
      <c r="M15" s="49">
        <f>IF(ISNUMBER(L15/L$9*100),L15/L$9*100,0)</f>
        <v>35.931173464179508</v>
      </c>
      <c r="N15" s="252">
        <f>[1]CUADRO2!L9</f>
        <v>34957.195483549505</v>
      </c>
      <c r="O15" s="49">
        <f>IF(ISNUMBER(N15/N$9*100),N15/N$9*100,0)</f>
        <v>34.154664501947003</v>
      </c>
      <c r="P15" s="252">
        <f>[1]CUADRO2!N9</f>
        <v>66741.431183658424</v>
      </c>
      <c r="Q15" s="49">
        <f>IF(ISNUMBER(P15/P$9*100),P15/P$9*100,0)</f>
        <v>29.351136520804143</v>
      </c>
    </row>
    <row r="16" spans="1:17" x14ac:dyDescent="0.2">
      <c r="A16" s="220" t="s">
        <v>45</v>
      </c>
      <c r="B16" s="252">
        <f>[1]CUADRO2!B10</f>
        <v>952015.86286979215</v>
      </c>
      <c r="C16" s="49">
        <f>IF(ISNUMBER(B16/B$9*100),B16/B$9*100,0)</f>
        <v>43.803083007839689</v>
      </c>
      <c r="D16" s="48">
        <f>F16+H16+J16</f>
        <v>508894.21899194905</v>
      </c>
      <c r="E16" s="49">
        <f>IF(ISNUMBER(D16/D$9*100),D16/D$9*100,0)</f>
        <v>39.42325726134743</v>
      </c>
      <c r="F16" s="252">
        <f>[1]CUADRO2!D10</f>
        <v>23189.048918439636</v>
      </c>
      <c r="G16" s="49">
        <f>IF(ISNUMBER(F16/F$9*100),F16/F$9*100,0)</f>
        <v>24.277707822608381</v>
      </c>
      <c r="H16" s="252">
        <f>[1]CUADRO2!F10</f>
        <v>484018.69378853193</v>
      </c>
      <c r="I16" s="49">
        <f>IF(ISNUMBER(H16/H$9*100),H16/H$9*100,0)</f>
        <v>40.763089238270048</v>
      </c>
      <c r="J16" s="252">
        <f>[1]CUADRO2!H10</f>
        <v>1686.4762849774295</v>
      </c>
      <c r="K16" s="49">
        <f>IF(ISNUMBER(J16/J$9*100),J16/J$9*100,0)</f>
        <v>21.247265090161683</v>
      </c>
      <c r="L16" s="252">
        <f>[1]CUADRO2!J10</f>
        <v>254657.91903159049</v>
      </c>
      <c r="M16" s="49">
        <f>IF(ISNUMBER(L16/L$9*100),L16/L$9*100,0)</f>
        <v>46.065900798671997</v>
      </c>
      <c r="N16" s="252">
        <f>[1]CUADRO2!L10</f>
        <v>53124.002976788965</v>
      </c>
      <c r="O16" s="49">
        <f>IF(ISNUMBER(N16/N$9*100),N16/N$9*100,0)</f>
        <v>51.90440690605498</v>
      </c>
      <c r="P16" s="252">
        <f>[1]CUADRO2!N10</f>
        <v>135339.72186943959</v>
      </c>
      <c r="Q16" s="49">
        <f>IF(ISNUMBER(P16/P$9*100),P16/P$9*100,0)</f>
        <v>59.518871304189467</v>
      </c>
    </row>
    <row r="17" spans="1:17" x14ac:dyDescent="0.2">
      <c r="A17" s="219"/>
      <c r="B17" s="76"/>
      <c r="C17" s="49"/>
      <c r="D17" s="76">
        <f t="shared" si="0"/>
        <v>0</v>
      </c>
      <c r="E17" s="49"/>
      <c r="F17" s="76"/>
      <c r="G17" s="49"/>
      <c r="H17" s="76"/>
      <c r="I17" s="49"/>
      <c r="J17" s="76"/>
      <c r="K17" s="49"/>
      <c r="L17" s="76"/>
      <c r="M17" s="49"/>
      <c r="N17" s="76"/>
      <c r="O17" s="49"/>
      <c r="P17" s="76"/>
      <c r="Q17" s="49"/>
    </row>
    <row r="18" spans="1:17" x14ac:dyDescent="0.2">
      <c r="A18" s="219" t="s">
        <v>11</v>
      </c>
      <c r="B18" s="74"/>
      <c r="C18" s="47"/>
      <c r="D18" s="74"/>
      <c r="E18" s="47"/>
      <c r="F18" s="74"/>
      <c r="G18" s="47"/>
      <c r="H18" s="74"/>
      <c r="I18" s="47"/>
      <c r="J18" s="74"/>
      <c r="K18" s="47"/>
      <c r="L18" s="74"/>
      <c r="M18" s="47"/>
      <c r="N18" s="74"/>
      <c r="O18" s="47"/>
      <c r="P18" s="74"/>
      <c r="Q18" s="47"/>
    </row>
    <row r="19" spans="1:17" x14ac:dyDescent="0.2">
      <c r="A19" s="221" t="s">
        <v>31</v>
      </c>
      <c r="B19" s="252">
        <f>[1]CUADRO2!B11</f>
        <v>147138.96131377813</v>
      </c>
      <c r="C19" s="49">
        <f>IF(ISNUMBER(B19/B$9*100),B19/B$9*100,0)</f>
        <v>6.7699923787890093</v>
      </c>
      <c r="D19" s="48">
        <f t="shared" si="0"/>
        <v>66740.624820213998</v>
      </c>
      <c r="E19" s="49">
        <f>IF(ISNUMBER(D19/D$9*100),D19/D$9*100,0)</f>
        <v>5.1702941866431225</v>
      </c>
      <c r="F19" s="252">
        <f>[1]CUADRO2!D11</f>
        <v>1870.6367606542883</v>
      </c>
      <c r="G19" s="49">
        <f>IF(ISNUMBER(F19/F$9*100),F19/F$9*100,0)</f>
        <v>1.9584577563800891</v>
      </c>
      <c r="H19" s="252">
        <f>[1]CUADRO2!F11</f>
        <v>62188.201541543225</v>
      </c>
      <c r="I19" s="49">
        <f>IF(ISNUMBER(H19/H$9*100),H19/H$9*100,0)</f>
        <v>5.2373663280720004</v>
      </c>
      <c r="J19" s="252">
        <f>[1]CUADRO2!H11</f>
        <v>2681.7865180164822</v>
      </c>
      <c r="K19" s="49">
        <f>IF(ISNUMBER(J19/J$9*100),J19/J$9*100,0)</f>
        <v>33.786795326493689</v>
      </c>
      <c r="L19" s="252">
        <f>[1]CUADRO2!J11</f>
        <v>46942.094003372389</v>
      </c>
      <c r="M19" s="49">
        <f>IF(ISNUMBER(L19/L$9*100),L19/L$9*100,0)</f>
        <v>8.491508349178952</v>
      </c>
      <c r="N19" s="252">
        <f>[1]CUADRO2!L11</f>
        <v>6313.8196298734838</v>
      </c>
      <c r="O19" s="49">
        <f>IF(ISNUMBER(N19/N$9*100),N19/N$9*100,0)</f>
        <v>6.1688699050705305</v>
      </c>
      <c r="P19" s="252">
        <f>[1]CUADRO2!N11</f>
        <v>27142.422860317718</v>
      </c>
      <c r="Q19" s="49">
        <f>IF(ISNUMBER(P19/P$9*100),P19/P$9*100,0)</f>
        <v>11.936527951975389</v>
      </c>
    </row>
    <row r="20" spans="1:17" x14ac:dyDescent="0.2">
      <c r="A20" s="221" t="s">
        <v>32</v>
      </c>
      <c r="B20" s="252">
        <f>[1]CUADRO2!B12</f>
        <v>1160093.2638783094</v>
      </c>
      <c r="C20" s="49">
        <f>IF(ISNUMBER(B20/B$9*100),B20/B$9*100,0)</f>
        <v>53.376906327292303</v>
      </c>
      <c r="D20" s="48">
        <f>F20+H20+J20</f>
        <v>647795.84759011958</v>
      </c>
      <c r="E20" s="49">
        <f>IF(ISNUMBER(D20/D$9*100),D20/D$9*100,0)</f>
        <v>50.183754107023816</v>
      </c>
      <c r="F20" s="252">
        <f>[1]CUADRO2!D12</f>
        <v>18535.415684960841</v>
      </c>
      <c r="G20" s="49">
        <f>IF(ISNUMBER(F20/F$9*100),F20/F$9*100,0)</f>
        <v>19.405599943007566</v>
      </c>
      <c r="H20" s="252">
        <f>[1]CUADRO2!F12</f>
        <v>625955.58666356537</v>
      </c>
      <c r="I20" s="49">
        <f>IF(ISNUMBER(H20/H$9*100),H20/H$9*100,0)</f>
        <v>52.716731328374067</v>
      </c>
      <c r="J20" s="252">
        <f>[1]CUADRO2!H12</f>
        <v>3304.8452415934748</v>
      </c>
      <c r="K20" s="49">
        <f>IF(ISNUMBER(J20/J$9*100),J20/J$9*100,0)</f>
        <v>41.636472184982878</v>
      </c>
      <c r="L20" s="252">
        <f>[1]CUADRO2!J12</f>
        <v>309322.6585567813</v>
      </c>
      <c r="M20" s="49">
        <f>IF(ISNUMBER(L20/L$9*100),L20/L$9*100,0)</f>
        <v>55.954383661206904</v>
      </c>
      <c r="N20" s="252">
        <f>[1]CUADRO2!L12</f>
        <v>55737.517261601046</v>
      </c>
      <c r="O20" s="49">
        <f>IF(ISNUMBER(N20/N$9*100),N20/N$9*100,0)</f>
        <v>54.457921349477914</v>
      </c>
      <c r="P20" s="252">
        <f>[1]CUADRO2!N12</f>
        <v>147237.24046981824</v>
      </c>
      <c r="Q20" s="49">
        <f>IF(ISNUMBER(P20/P$9*100),P20/P$9*100,0)</f>
        <v>64.751088931311955</v>
      </c>
    </row>
    <row r="21" spans="1:17" x14ac:dyDescent="0.2">
      <c r="A21" s="221" t="s">
        <v>33</v>
      </c>
      <c r="B21" s="252">
        <f>[1]CUADRO2!B13</f>
        <v>596163.22171843576</v>
      </c>
      <c r="C21" s="49">
        <f>IF(ISNUMBER(B21/B$9*100),B21/B$9*100,0)</f>
        <v>27.429991563833195</v>
      </c>
      <c r="D21" s="48">
        <f>F21+H21+J21</f>
        <v>389287.69975643308</v>
      </c>
      <c r="E21" s="49">
        <f>IF(ISNUMBER(D21/D$9*100),D21/D$9*100,0)</f>
        <v>30.157523043937029</v>
      </c>
      <c r="F21" s="252">
        <f>[1]CUADRO2!D13</f>
        <v>31389.319062154722</v>
      </c>
      <c r="G21" s="49">
        <f>IF(ISNUMBER(F21/F$9*100),F21/F$9*100,0)</f>
        <v>32.862956976887617</v>
      </c>
      <c r="H21" s="252">
        <f>[1]CUADRO2!F13</f>
        <v>356209.30843153677</v>
      </c>
      <c r="I21" s="49">
        <f>IF(ISNUMBER(H21/H$9*100),H21/H$9*100,0)</f>
        <v>29.999237660521171</v>
      </c>
      <c r="J21" s="252">
        <f>[1]CUADRO2!H13</f>
        <v>1689.0722627415551</v>
      </c>
      <c r="K21" s="49">
        <f>IF(ISNUMBER(J21/J$9*100),J21/J$9*100,0)</f>
        <v>21.279970814051111</v>
      </c>
      <c r="L21" s="252">
        <f>[1]CUADRO2!J13</f>
        <v>133634.08803493183</v>
      </c>
      <c r="M21" s="49">
        <f>IF(ISNUMBER(L21/L$9*100),L21/L$9*100,0)</f>
        <v>24.173505642974007</v>
      </c>
      <c r="N21" s="252">
        <f>[1]CUADRO2!L13</f>
        <v>31946.17280694878</v>
      </c>
      <c r="O21" s="49">
        <f>IF(ISNUMBER(N21/N$9*100),N21/N$9*100,0)</f>
        <v>31.212767478902119</v>
      </c>
      <c r="P21" s="252">
        <f>[1]CUADRO2!N13</f>
        <v>41295.261120123854</v>
      </c>
      <c r="Q21" s="49">
        <f>IF(ISNUMBER(P21/P$9*100),P21/P$9*100,0)</f>
        <v>18.160576201365352</v>
      </c>
    </row>
    <row r="22" spans="1:17" x14ac:dyDescent="0.2">
      <c r="A22" s="221" t="s">
        <v>34</v>
      </c>
      <c r="B22" s="252">
        <f>[1]CUADRO2!B14</f>
        <v>205701.18889565603</v>
      </c>
      <c r="C22" s="49">
        <f>IF(ISNUMBER(B22/B$9*100),B22/B$9*100,0)</f>
        <v>9.4644917205965537</v>
      </c>
      <c r="D22" s="48">
        <f>F22+H22+J22</f>
        <v>142834.88399520828</v>
      </c>
      <c r="E22" s="49">
        <f>IF(ISNUMBER(D22/D$9*100),D22/D$9*100,0)</f>
        <v>11.065200129001463</v>
      </c>
      <c r="F22" s="252">
        <f>[1]CUADRO2!D14</f>
        <v>39883.397715988998</v>
      </c>
      <c r="G22" s="49">
        <f>IF(ISNUMBER(F22/F$9*100),F22/F$9*100,0)</f>
        <v>41.755808102664595</v>
      </c>
      <c r="H22" s="252">
        <f>[1]CUADRO2!F14</f>
        <v>102689.809759553</v>
      </c>
      <c r="I22" s="49">
        <f>IF(ISNUMBER(H22/H$9*100),H22/H$9*100,0)</f>
        <v>8.648331010368949</v>
      </c>
      <c r="J22" s="252">
        <f>[1]CUADRO2!H14</f>
        <v>261.67651966626704</v>
      </c>
      <c r="K22" s="49">
        <f>IF(ISNUMBER(J22/J$9*100),J22/J$9*100,0)</f>
        <v>3.2967616744723407</v>
      </c>
      <c r="L22" s="252">
        <f>[1]CUADRO2!J14</f>
        <v>50361.410379358727</v>
      </c>
      <c r="M22" s="49">
        <f>IF(ISNUMBER(L22/L$9*100),L22/L$9*100,0)</f>
        <v>9.1100396305718601</v>
      </c>
      <c r="N22" s="252">
        <f>[1]CUADRO2!L14</f>
        <v>7629.990161497195</v>
      </c>
      <c r="O22" s="49">
        <f>IF(ISNUMBER(N22/N$9*100),N22/N$9*100,0)</f>
        <v>7.4548244078026418</v>
      </c>
      <c r="P22" s="252">
        <f>[1]CUADRO2!N14</f>
        <v>4874.9043595910762</v>
      </c>
      <c r="Q22" s="49">
        <f>IF(ISNUMBER(P22/P$9*100),P22/P$9*100,0)</f>
        <v>2.1438554859646906</v>
      </c>
    </row>
    <row r="23" spans="1:17" x14ac:dyDescent="0.2">
      <c r="A23" s="220" t="s">
        <v>38</v>
      </c>
      <c r="B23" s="252">
        <f>[1]CUADRO2!B15</f>
        <v>64302.580635807688</v>
      </c>
      <c r="C23" s="49">
        <f>IF(ISNUMBER(B23/B$9*100),B23/B$9*100,0)</f>
        <v>2.9586180094919534</v>
      </c>
      <c r="D23" s="48">
        <f>F23+H23+J23</f>
        <v>44188.667602587237</v>
      </c>
      <c r="E23" s="49">
        <f>IF(ISNUMBER(D23/D$9*100),D23/D$9*100,0)</f>
        <v>3.4232285333949251</v>
      </c>
      <c r="F23" s="252">
        <f>[1]CUADRO2!D15</f>
        <v>3837.0393026336251</v>
      </c>
      <c r="G23" s="49">
        <f>IF(ISNUMBER(F23/F$9*100),F23/F$9*100,0)</f>
        <v>4.0171772210601056</v>
      </c>
      <c r="H23" s="252">
        <f>[1]CUADRO2!F15</f>
        <v>40351.628299953612</v>
      </c>
      <c r="I23" s="49">
        <f>IF(ISNUMBER(H23/H$9*100),H23/H$9*100,0)</f>
        <v>3.3983336726642035</v>
      </c>
      <c r="J23" s="252">
        <v>0</v>
      </c>
      <c r="K23" s="49">
        <f>IF(ISNUMBER(J23/J$9*100),J23/J$9*100,0)</f>
        <v>0</v>
      </c>
      <c r="L23" s="252">
        <f>[1]CUADRO2!J15</f>
        <v>12551.947672349259</v>
      </c>
      <c r="M23" s="49">
        <f>IF(ISNUMBER(L23/L$9*100),L23/L$9*100,0)</f>
        <v>2.2705627160678818</v>
      </c>
      <c r="N23" s="252">
        <f>[1]CUADRO2!L15</f>
        <v>722.19671390104349</v>
      </c>
      <c r="O23" s="49">
        <f>IF(ISNUMBER(N23/N$9*100),N23/N$9*100,0)</f>
        <v>0.70561685874676339</v>
      </c>
      <c r="P23" s="252">
        <f>[1]CUADRO2!N15</f>
        <v>6839.7686469701421</v>
      </c>
      <c r="Q23" s="49">
        <f>IF(ISNUMBER(P23/P$9*100),P23/P$9*100,0)</f>
        <v>3.0079514293827598</v>
      </c>
    </row>
    <row r="24" spans="1:17" x14ac:dyDescent="0.2">
      <c r="A24"/>
      <c r="B24" s="76"/>
      <c r="C24" s="77"/>
      <c r="D24" s="76">
        <f t="shared" si="0"/>
        <v>0</v>
      </c>
      <c r="E24" s="77"/>
      <c r="F24" s="76"/>
      <c r="G24" s="77"/>
      <c r="H24" s="76"/>
      <c r="I24" s="77"/>
      <c r="J24" s="76"/>
      <c r="K24" s="77"/>
      <c r="L24" s="76"/>
      <c r="M24" s="77"/>
      <c r="N24" s="76"/>
      <c r="O24" s="77"/>
      <c r="P24" s="76"/>
      <c r="Q24" s="77"/>
    </row>
    <row r="25" spans="1:17" x14ac:dyDescent="0.2">
      <c r="A25" s="223" t="s">
        <v>15</v>
      </c>
      <c r="B25" s="74"/>
      <c r="C25" s="47"/>
      <c r="D25" s="74"/>
      <c r="E25" s="47"/>
      <c r="F25" s="74"/>
      <c r="G25" s="47"/>
      <c r="H25" s="74"/>
      <c r="I25" s="47"/>
      <c r="J25" s="74"/>
      <c r="K25" s="47"/>
      <c r="L25" s="74"/>
      <c r="M25" s="47"/>
      <c r="N25" s="74"/>
      <c r="O25" s="47"/>
      <c r="P25" s="74"/>
      <c r="Q25" s="47"/>
    </row>
    <row r="26" spans="1:17" x14ac:dyDescent="0.2">
      <c r="A26" s="205" t="s">
        <v>107</v>
      </c>
      <c r="B26" s="252">
        <v>0</v>
      </c>
      <c r="C26" s="49">
        <f>IF(ISNUMBER(B26/B$9*100),B26/B$9*100,0)</f>
        <v>0</v>
      </c>
      <c r="D26" s="75">
        <f t="shared" si="0"/>
        <v>0</v>
      </c>
      <c r="E26" s="49">
        <f>IF(ISNUMBER(D26/D$9*100),D26/D$9*100,0)</f>
        <v>0</v>
      </c>
      <c r="F26" s="252">
        <v>0</v>
      </c>
      <c r="G26" s="49">
        <f>IF(ISNUMBER(F26/F$9*100),F26/F$9*100,0)</f>
        <v>0</v>
      </c>
      <c r="H26" s="252">
        <v>0</v>
      </c>
      <c r="I26" s="49">
        <f>IF(ISNUMBER(H26/H$9*100),H26/H$9*100,0)</f>
        <v>0</v>
      </c>
      <c r="J26" s="252">
        <v>0</v>
      </c>
      <c r="K26" s="49">
        <f>IF(ISNUMBER(J26/J$9*100),J26/J$9*100,0)</f>
        <v>0</v>
      </c>
      <c r="L26" s="252">
        <v>0</v>
      </c>
      <c r="M26" s="49">
        <f>IF(ISNUMBER(L26/L$9*100),L26/L$9*100,0)</f>
        <v>0</v>
      </c>
      <c r="N26" s="252">
        <v>0</v>
      </c>
      <c r="O26" s="49">
        <f>IF(ISNUMBER(N26/N$9*100),N26/N$9*100,0)</f>
        <v>0</v>
      </c>
      <c r="P26" s="252">
        <v>0</v>
      </c>
      <c r="Q26" s="49">
        <f>IF(ISNUMBER(P26/P$9*100),P26/P$9*100,0)</f>
        <v>0</v>
      </c>
    </row>
    <row r="27" spans="1:17" x14ac:dyDescent="0.2">
      <c r="A27" s="205" t="s">
        <v>35</v>
      </c>
      <c r="B27" s="252">
        <f>[1]CUADRO2!B16</f>
        <v>204026.16558337238</v>
      </c>
      <c r="C27" s="49">
        <f t="shared" ref="C27:C33" si="1">IF(ISNUMBER(B27/B$9*100),B27/B$9*100,0)</f>
        <v>9.3874224321008199</v>
      </c>
      <c r="D27" s="75">
        <f t="shared" ref="D27:D33" si="2">F27+H27+J27</f>
        <v>118970.18775702805</v>
      </c>
      <c r="E27" s="49">
        <f t="shared" ref="E27:E33" si="3">IF(ISNUMBER(D27/D$9*100),D27/D$9*100,0)</f>
        <v>9.2164385904535582</v>
      </c>
      <c r="F27" s="252">
        <f>[1]CUADRO2!D16</f>
        <v>0</v>
      </c>
      <c r="G27" s="49">
        <f t="shared" ref="G27:G33" si="4">IF(ISNUMBER(F27/F$9*100),F27/F$9*100,0)</f>
        <v>0</v>
      </c>
      <c r="H27" s="252">
        <f>[1]CUADRO2!F16</f>
        <v>117614.06301399868</v>
      </c>
      <c r="I27" s="49">
        <f t="shared" ref="I27:I33" si="5">IF(ISNUMBER(H27/H$9*100),H27/H$9*100,0)</f>
        <v>9.9052218599015163</v>
      </c>
      <c r="J27" s="252">
        <f>[1]CUADRO2!H16</f>
        <v>1356.1247430293708</v>
      </c>
      <c r="K27" s="49">
        <f t="shared" ref="K27:K33" si="6">IF(ISNUMBER(J27/J$9*100),J27/J$9*100,0)</f>
        <v>17.085293263319183</v>
      </c>
      <c r="L27" s="252">
        <f>[1]CUADRO2!J16</f>
        <v>12464.333843980938</v>
      </c>
      <c r="M27" s="49">
        <f t="shared" ref="M27:M33" si="7">IF(ISNUMBER(L27/L$9*100),L27/L$9*100,0)</f>
        <v>2.2547139651570323</v>
      </c>
      <c r="N27" s="252">
        <f>[1]CUADRO2!L16</f>
        <v>49399.145190248477</v>
      </c>
      <c r="O27" s="49">
        <f t="shared" ref="O27:Q33" si="8">IF(ISNUMBER(N27/N$9*100),N27/N$9*100,0)</f>
        <v>48.2650626664227</v>
      </c>
      <c r="P27" s="252">
        <f>[1]CUADRO2!N16</f>
        <v>23192.498792115603</v>
      </c>
      <c r="Q27" s="49">
        <f t="shared" si="8"/>
        <v>10.19945461512137</v>
      </c>
    </row>
    <row r="28" spans="1:17" x14ac:dyDescent="0.2">
      <c r="A28" s="205" t="s">
        <v>36</v>
      </c>
      <c r="B28" s="252">
        <f>[1]CUADRO2!B17</f>
        <v>375365.61515193281</v>
      </c>
      <c r="C28" s="49">
        <f t="shared" si="1"/>
        <v>17.270900454562831</v>
      </c>
      <c r="D28" s="75">
        <f t="shared" si="2"/>
        <v>274449.31223617319</v>
      </c>
      <c r="E28" s="49">
        <f t="shared" si="3"/>
        <v>21.26116870205141</v>
      </c>
      <c r="F28" s="252">
        <f>[1]CUADRO2!D17</f>
        <v>8280.3481814319166</v>
      </c>
      <c r="G28" s="49">
        <f t="shared" si="4"/>
        <v>8.6690866246961917</v>
      </c>
      <c r="H28" s="252">
        <f>[1]CUADRO2!F17</f>
        <v>265003.24483133224</v>
      </c>
      <c r="I28" s="49">
        <f t="shared" si="5"/>
        <v>22.318044852644213</v>
      </c>
      <c r="J28" s="252">
        <f>[1]CUADRO2!H17</f>
        <v>1165.7192234090207</v>
      </c>
      <c r="K28" s="49">
        <f t="shared" si="6"/>
        <v>14.686447465106427</v>
      </c>
      <c r="L28" s="252">
        <f>[1]CUADRO2!J17</f>
        <v>33045.458359155731</v>
      </c>
      <c r="M28" s="49">
        <f t="shared" si="7"/>
        <v>5.9777006440968981</v>
      </c>
      <c r="N28" s="252">
        <f>[1]CUADRO2!L17</f>
        <v>17827.052984102062</v>
      </c>
      <c r="O28" s="49">
        <f t="shared" si="8"/>
        <v>17.417787820449448</v>
      </c>
      <c r="P28" s="252">
        <f>[1]CUADRO2!N17</f>
        <v>50043.791572499751</v>
      </c>
      <c r="Q28" s="49">
        <f t="shared" si="8"/>
        <v>22.007951169359291</v>
      </c>
    </row>
    <row r="29" spans="1:17" x14ac:dyDescent="0.2">
      <c r="A29" s="205" t="s">
        <v>37</v>
      </c>
      <c r="B29" s="252">
        <f>[1]CUADRO2!B18</f>
        <v>261527.92220418932</v>
      </c>
      <c r="C29" s="49">
        <f t="shared" si="1"/>
        <v>12.033128576918211</v>
      </c>
      <c r="D29" s="75">
        <f t="shared" si="2"/>
        <v>184672.90857685186</v>
      </c>
      <c r="E29" s="49">
        <f t="shared" si="3"/>
        <v>14.306327940702557</v>
      </c>
      <c r="F29" s="252">
        <f>[1]CUADRO2!D18</f>
        <v>14196.558126845335</v>
      </c>
      <c r="G29" s="49">
        <f t="shared" si="4"/>
        <v>14.863045548028426</v>
      </c>
      <c r="H29" s="252">
        <f>[1]CUADRO2!F18</f>
        <v>170476.35045000652</v>
      </c>
      <c r="I29" s="49">
        <f t="shared" si="5"/>
        <v>14.357178298250394</v>
      </c>
      <c r="J29" s="252">
        <f>[1]CUADRO2!H18</f>
        <v>0</v>
      </c>
      <c r="K29" s="49">
        <f t="shared" si="6"/>
        <v>0</v>
      </c>
      <c r="L29" s="252">
        <f>[1]CUADRO2!J18</f>
        <v>44056.994908046749</v>
      </c>
      <c r="M29" s="49">
        <f t="shared" si="7"/>
        <v>7.9696133724783751</v>
      </c>
      <c r="N29" s="252">
        <f>[1]CUADRO2!L18</f>
        <v>8584.7397174289163</v>
      </c>
      <c r="O29" s="49">
        <f t="shared" si="8"/>
        <v>8.3876552689504216</v>
      </c>
      <c r="P29" s="252">
        <f>[1]CUADRO2!N18</f>
        <v>24213.279001862269</v>
      </c>
      <c r="Q29" s="49">
        <f t="shared" si="8"/>
        <v>10.648367063695673</v>
      </c>
    </row>
    <row r="30" spans="1:17" x14ac:dyDescent="0.2">
      <c r="A30" s="205" t="s">
        <v>39</v>
      </c>
      <c r="B30" s="252">
        <f>[1]CUADRO2!B19</f>
        <v>297211.69449390506</v>
      </c>
      <c r="C30" s="49">
        <f t="shared" si="1"/>
        <v>13.674970168640774</v>
      </c>
      <c r="D30" s="75">
        <f t="shared" si="2"/>
        <v>191335.29983072914</v>
      </c>
      <c r="E30" s="49">
        <f t="shared" si="3"/>
        <v>14.822453207162914</v>
      </c>
      <c r="F30" s="252">
        <f>[1]CUADRO2!D19</f>
        <v>10821.664435530749</v>
      </c>
      <c r="G30" s="49">
        <f t="shared" si="4"/>
        <v>11.329710340608754</v>
      </c>
      <c r="H30" s="252">
        <f>[1]CUADRO2!F19</f>
        <v>179086.2396521231</v>
      </c>
      <c r="I30" s="49">
        <f t="shared" si="5"/>
        <v>15.08228599838983</v>
      </c>
      <c r="J30" s="252">
        <f>[1]CUADRO2!H19</f>
        <v>1427.3957430752878</v>
      </c>
      <c r="K30" s="49">
        <f t="shared" si="6"/>
        <v>17.983209139578769</v>
      </c>
      <c r="L30" s="252">
        <f>[1]CUADRO2!J19</f>
        <v>66032.950959796333</v>
      </c>
      <c r="M30" s="49">
        <f t="shared" si="7"/>
        <v>11.944915673249513</v>
      </c>
      <c r="N30" s="252">
        <f>[1]CUADRO2!L19</f>
        <v>3474.6865380430354</v>
      </c>
      <c r="O30" s="49">
        <f t="shared" si="8"/>
        <v>3.3949163059187519</v>
      </c>
      <c r="P30" s="252">
        <f>[1]CUADRO2!N19</f>
        <v>36368.75716533685</v>
      </c>
      <c r="Q30" s="49">
        <f t="shared" si="8"/>
        <v>15.99402856247325</v>
      </c>
    </row>
    <row r="31" spans="1:17" x14ac:dyDescent="0.2">
      <c r="A31" s="205" t="s">
        <v>40</v>
      </c>
      <c r="B31" s="252">
        <f>[1]CUADRO2!B20</f>
        <v>378917.56416927429</v>
      </c>
      <c r="C31" s="49">
        <f t="shared" si="1"/>
        <v>17.434328737340827</v>
      </c>
      <c r="D31" s="75">
        <f t="shared" si="2"/>
        <v>223934.52767259255</v>
      </c>
      <c r="E31" s="49">
        <f t="shared" si="3"/>
        <v>17.34786555764472</v>
      </c>
      <c r="F31" s="252">
        <f>[1]CUADRO2!D20</f>
        <v>12627.561366760203</v>
      </c>
      <c r="G31" s="49">
        <f t="shared" si="4"/>
        <v>13.220388919464584</v>
      </c>
      <c r="H31" s="252">
        <f>[1]CUADRO2!F20</f>
        <v>209719.62801117898</v>
      </c>
      <c r="I31" s="49">
        <f t="shared" si="5"/>
        <v>17.662168881790073</v>
      </c>
      <c r="J31" s="252">
        <f>[1]CUADRO2!H20</f>
        <v>1587.3382946533782</v>
      </c>
      <c r="K31" s="49">
        <f t="shared" si="6"/>
        <v>19.998263737646848</v>
      </c>
      <c r="L31" s="252">
        <f>[1]CUADRO2!J20</f>
        <v>110104.05673806612</v>
      </c>
      <c r="M31" s="49">
        <f t="shared" si="7"/>
        <v>19.917081607024038</v>
      </c>
      <c r="N31" s="252">
        <f>[1]CUADRO2!L20</f>
        <v>7860.9175864436111</v>
      </c>
      <c r="O31" s="49">
        <f t="shared" si="8"/>
        <v>7.6804503086863392</v>
      </c>
      <c r="P31" s="252">
        <f>[1]CUADRO2!N20</f>
        <v>37018.062172170168</v>
      </c>
      <c r="Q31" s="49">
        <f t="shared" si="8"/>
        <v>16.279575928797524</v>
      </c>
    </row>
    <row r="32" spans="1:17" x14ac:dyDescent="0.2">
      <c r="A32" s="205" t="s">
        <v>41</v>
      </c>
      <c r="B32" s="252">
        <f>[1]CUADRO2!B21</f>
        <v>425407.14969763247</v>
      </c>
      <c r="C32" s="49">
        <f t="shared" si="1"/>
        <v>19.573355252886664</v>
      </c>
      <c r="D32" s="75">
        <f t="shared" si="2"/>
        <v>206869.84947740848</v>
      </c>
      <c r="E32" s="49">
        <f t="shared" si="3"/>
        <v>16.025891022537081</v>
      </c>
      <c r="F32" s="252">
        <f>[1]CUADRO2!D21</f>
        <v>33515.547415630288</v>
      </c>
      <c r="G32" s="49">
        <f t="shared" si="4"/>
        <v>35.089005613525664</v>
      </c>
      <c r="H32" s="252">
        <f>[1]CUADRO2!F21</f>
        <v>171215.17604359376</v>
      </c>
      <c r="I32" s="49">
        <f t="shared" si="5"/>
        <v>14.419400716494582</v>
      </c>
      <c r="J32" s="252">
        <f>[1]CUADRO2!H21</f>
        <v>2139.1260181844536</v>
      </c>
      <c r="K32" s="49">
        <f t="shared" si="6"/>
        <v>26.950024719876442</v>
      </c>
      <c r="L32" s="252">
        <f>[1]CUADRO2!J21</f>
        <v>169498.02848156917</v>
      </c>
      <c r="M32" s="49">
        <f t="shared" si="7"/>
        <v>30.661050696145242</v>
      </c>
      <c r="N32" s="252">
        <f>[1]CUADRO2!L21</f>
        <v>7769.9362591387435</v>
      </c>
      <c r="O32" s="49">
        <f t="shared" si="8"/>
        <v>7.591557688238515</v>
      </c>
      <c r="P32" s="252">
        <f>[1]CUADRO2!N21</f>
        <v>41269.335479515234</v>
      </c>
      <c r="Q32" s="49">
        <f t="shared" si="8"/>
        <v>18.149174782435647</v>
      </c>
    </row>
    <row r="33" spans="1:17" x14ac:dyDescent="0.2">
      <c r="A33" s="205" t="s">
        <v>108</v>
      </c>
      <c r="B33" s="252">
        <f>[1]CUADRO2!B22</f>
        <v>230943.10514168988</v>
      </c>
      <c r="C33" s="49">
        <f t="shared" si="1"/>
        <v>10.625894377553314</v>
      </c>
      <c r="D33" s="75">
        <f t="shared" si="2"/>
        <v>90615.638213774058</v>
      </c>
      <c r="E33" s="49">
        <f t="shared" si="3"/>
        <v>7.0198549794477358</v>
      </c>
      <c r="F33" s="252">
        <f>[1]CUADRO2!D22</f>
        <v>16074.129000194007</v>
      </c>
      <c r="G33" s="49">
        <f t="shared" si="4"/>
        <v>16.828762953676378</v>
      </c>
      <c r="H33" s="252">
        <f>[1]CUADRO2!F22</f>
        <v>74279.832693913791</v>
      </c>
      <c r="I33" s="49">
        <f t="shared" si="5"/>
        <v>6.2556993925293662</v>
      </c>
      <c r="J33" s="252">
        <f>[1]CUADRO2!H22</f>
        <v>261.67651966626704</v>
      </c>
      <c r="K33" s="49">
        <f t="shared" si="6"/>
        <v>3.2967616744723407</v>
      </c>
      <c r="L33" s="252">
        <f>[1]CUADRO2!J22</f>
        <v>117610.37535617898</v>
      </c>
      <c r="M33" s="49">
        <f t="shared" si="7"/>
        <v>21.2749240418486</v>
      </c>
      <c r="N33" s="252">
        <f>[1]CUADRO2!L22</f>
        <v>7433.2182984167121</v>
      </c>
      <c r="O33" s="49">
        <f t="shared" si="8"/>
        <v>7.2625699413337959</v>
      </c>
      <c r="P33" s="252">
        <f>[1]CUADRO2!N22</f>
        <v>15283.87327332046</v>
      </c>
      <c r="Q33" s="49">
        <f t="shared" si="8"/>
        <v>6.721447878117087</v>
      </c>
    </row>
    <row r="34" spans="1:17" x14ac:dyDescent="0.2">
      <c r="A34" s="222"/>
      <c r="B34" s="76"/>
      <c r="C34" s="49"/>
      <c r="D34" s="76">
        <f t="shared" si="0"/>
        <v>0</v>
      </c>
      <c r="E34" s="49"/>
      <c r="F34" s="76"/>
      <c r="G34" s="49"/>
      <c r="H34" s="76"/>
      <c r="I34" s="49"/>
      <c r="J34" s="76"/>
      <c r="K34" s="49"/>
      <c r="L34" s="76"/>
      <c r="M34" s="49"/>
      <c r="N34" s="76"/>
      <c r="O34" s="49"/>
      <c r="P34" s="76"/>
      <c r="Q34" s="49"/>
    </row>
    <row r="35" spans="1:17" x14ac:dyDescent="0.2">
      <c r="A35" s="219" t="s">
        <v>68</v>
      </c>
      <c r="B35" s="74"/>
      <c r="C35" s="47"/>
      <c r="D35" s="74"/>
      <c r="E35" s="47"/>
      <c r="F35" s="74"/>
      <c r="G35" s="47"/>
      <c r="H35" s="74"/>
      <c r="I35" s="47"/>
      <c r="J35" s="74"/>
      <c r="K35" s="47"/>
      <c r="L35" s="74"/>
      <c r="M35" s="47"/>
      <c r="N35" s="74"/>
      <c r="O35" s="47"/>
      <c r="P35" s="74"/>
      <c r="Q35" s="47"/>
    </row>
    <row r="36" spans="1:17" x14ac:dyDescent="0.2">
      <c r="A36" s="261" t="s">
        <v>63</v>
      </c>
      <c r="B36" s="75">
        <f>SUM(B37:B39)</f>
        <v>1220865.0873572521</v>
      </c>
      <c r="C36" s="49">
        <f t="shared" ref="C36:C44" si="9">IF(ISNUMBER(B36/B$9*100),B36/B$9*100,0)</f>
        <v>56.173071110052852</v>
      </c>
      <c r="D36" s="75">
        <f t="shared" si="0"/>
        <v>848807.02046578343</v>
      </c>
      <c r="E36" s="49">
        <f t="shared" ref="E36:E44" si="10">IF(ISNUMBER(D36/D$9*100),D36/D$9*100,0)</f>
        <v>65.755782408661574</v>
      </c>
      <c r="F36" s="75">
        <f>SUM(F37:F39)</f>
        <v>29039.509503170557</v>
      </c>
      <c r="G36" s="49">
        <f t="shared" ref="G36:G44" si="11">IF(ISNUMBER(F36/F$9*100),F36/F$9*100,0)</f>
        <v>30.402830642580479</v>
      </c>
      <c r="H36" s="75">
        <f>SUM(H37:H39)</f>
        <v>812835.90709242597</v>
      </c>
      <c r="I36" s="49">
        <f t="shared" ref="I36:I44" si="12">IF(ISNUMBER(H36/H$9*100),H36/H$9*100,0)</f>
        <v>68.455419268072475</v>
      </c>
      <c r="J36" s="75">
        <f>SUM(J37:J39)</f>
        <v>6931.6038701868474</v>
      </c>
      <c r="K36" s="49">
        <f t="shared" ref="K36:K44" si="13">IF(ISNUMBER(J36/J$9*100),J36/J$9*100,0)</f>
        <v>87.32860713296165</v>
      </c>
      <c r="L36" s="75">
        <f>SUM(L37:L39)</f>
        <v>270471.00195452676</v>
      </c>
      <c r="M36" s="49">
        <f t="shared" ref="M36:M44" si="14">IF(ISNUMBER(L36/L$9*100),L36/L$9*100,0)</f>
        <v>48.926380896912306</v>
      </c>
      <c r="N36" s="75">
        <f>SUM(N37:N39)</f>
        <v>0</v>
      </c>
      <c r="O36" s="49">
        <f t="shared" ref="O36:Q44" si="15">IF(ISNUMBER(N36/N$9*100),N36/N$9*100,0)</f>
        <v>0</v>
      </c>
      <c r="P36" s="75">
        <f>SUM(P37:P39)</f>
        <v>101587.06493693744</v>
      </c>
      <c r="Q36" s="49">
        <f t="shared" si="15"/>
        <v>44.675335227781446</v>
      </c>
    </row>
    <row r="37" spans="1:17" x14ac:dyDescent="0.2">
      <c r="A37" s="259" t="s">
        <v>129</v>
      </c>
      <c r="B37" s="252">
        <f>[1]CUADRO2!B23</f>
        <v>524027.73707995925</v>
      </c>
      <c r="C37" s="49">
        <f t="shared" si="9"/>
        <v>24.110974786208246</v>
      </c>
      <c r="D37" s="75">
        <f t="shared" si="0"/>
        <v>329030.67325856414</v>
      </c>
      <c r="E37" s="49">
        <f t="shared" si="10"/>
        <v>25.489503308647208</v>
      </c>
      <c r="F37" s="252">
        <f>[1]CUADRO2!D23</f>
        <v>8868.3196753588036</v>
      </c>
      <c r="G37" s="49">
        <f t="shared" si="11"/>
        <v>9.2846616828965534</v>
      </c>
      <c r="H37" s="252">
        <f>[1]CUADRO2!F23</f>
        <v>317378.83309710067</v>
      </c>
      <c r="I37" s="49">
        <f t="shared" si="12"/>
        <v>26.729012457373109</v>
      </c>
      <c r="J37" s="252">
        <f>[1]CUADRO2!H23</f>
        <v>2783.5204861046586</v>
      </c>
      <c r="K37" s="49">
        <f t="shared" si="13"/>
        <v>35.068502402897948</v>
      </c>
      <c r="L37" s="252">
        <f>[1]CUADRO2!J23</f>
        <v>144488.93329825639</v>
      </c>
      <c r="M37" s="49">
        <f t="shared" si="14"/>
        <v>26.137073974117143</v>
      </c>
      <c r="N37" s="252">
        <f>[1]CUADRO2!L24</f>
        <v>0</v>
      </c>
      <c r="O37" s="49">
        <f t="shared" si="15"/>
        <v>0</v>
      </c>
      <c r="P37" s="252">
        <f>[1]CUADRO2!N23</f>
        <v>50508.130523133244</v>
      </c>
      <c r="Q37" s="49">
        <f t="shared" si="15"/>
        <v>22.212155299990933</v>
      </c>
    </row>
    <row r="38" spans="1:17" x14ac:dyDescent="0.2">
      <c r="A38" s="259" t="s">
        <v>130</v>
      </c>
      <c r="B38" s="252">
        <f>[1]CUADRO2!B24</f>
        <v>696837.35027729289</v>
      </c>
      <c r="C38" s="49">
        <f t="shared" si="9"/>
        <v>32.062096323844614</v>
      </c>
      <c r="D38" s="75">
        <f t="shared" si="0"/>
        <v>519776.34720721928</v>
      </c>
      <c r="E38" s="49">
        <f t="shared" si="10"/>
        <v>40.266279100014366</v>
      </c>
      <c r="F38" s="252">
        <f>[1]CUADRO2!D24</f>
        <v>20171.189827811755</v>
      </c>
      <c r="G38" s="49">
        <f t="shared" si="11"/>
        <v>21.118168959683928</v>
      </c>
      <c r="H38" s="252">
        <f>[1]CUADRO2!F24</f>
        <v>495457.07399532537</v>
      </c>
      <c r="I38" s="49">
        <f t="shared" si="12"/>
        <v>41.726406810699373</v>
      </c>
      <c r="J38" s="252">
        <f>[1]CUADRO2!H24</f>
        <v>4148.0833840821888</v>
      </c>
      <c r="K38" s="49">
        <f t="shared" si="13"/>
        <v>52.260104730063702</v>
      </c>
      <c r="L38" s="252">
        <f>[1]CUADRO2!J24</f>
        <v>125982.06865627039</v>
      </c>
      <c r="M38" s="49">
        <f t="shared" si="14"/>
        <v>22.78930692279517</v>
      </c>
      <c r="N38" s="252">
        <f>[1]CUADRO2!L24</f>
        <v>0</v>
      </c>
      <c r="O38" s="49">
        <f t="shared" si="15"/>
        <v>0</v>
      </c>
      <c r="P38" s="252">
        <f>[1]CUADRO2!N24</f>
        <v>51078.934413804192</v>
      </c>
      <c r="Q38" s="49">
        <f t="shared" si="15"/>
        <v>22.463179927790513</v>
      </c>
    </row>
    <row r="39" spans="1:17" x14ac:dyDescent="0.2">
      <c r="A39" s="259" t="s">
        <v>135</v>
      </c>
      <c r="B39" s="272">
        <f>[1]CUADRO2!B25</f>
        <v>0</v>
      </c>
      <c r="C39" s="49">
        <f t="shared" si="9"/>
        <v>0</v>
      </c>
      <c r="D39" s="75">
        <f t="shared" si="0"/>
        <v>0</v>
      </c>
      <c r="E39" s="49">
        <f t="shared" si="10"/>
        <v>0</v>
      </c>
      <c r="F39" s="252">
        <f>[1]CUADRO2!D25</f>
        <v>0</v>
      </c>
      <c r="G39" s="49">
        <f t="shared" si="11"/>
        <v>0</v>
      </c>
      <c r="H39" s="252">
        <f>[1]CUADRO2!F25</f>
        <v>0</v>
      </c>
      <c r="I39" s="49">
        <f>[1]CUADRO2!H25</f>
        <v>0</v>
      </c>
      <c r="J39" s="252">
        <f>[1]CUADRO2!H25</f>
        <v>0</v>
      </c>
      <c r="K39" s="49">
        <f t="shared" si="13"/>
        <v>0</v>
      </c>
      <c r="L39" s="252">
        <f>[1]CUADRO2!J25</f>
        <v>0</v>
      </c>
      <c r="M39" s="49">
        <f t="shared" si="14"/>
        <v>0</v>
      </c>
      <c r="N39" s="252">
        <f>[1]CUADRO2!L25</f>
        <v>0</v>
      </c>
      <c r="O39" s="49">
        <f t="shared" si="15"/>
        <v>0</v>
      </c>
      <c r="P39" s="252">
        <f>[1]CUADRO2!N25</f>
        <v>0</v>
      </c>
      <c r="Q39" s="49">
        <f t="shared" si="15"/>
        <v>0</v>
      </c>
    </row>
    <row r="40" spans="1:17" x14ac:dyDescent="0.2">
      <c r="A40" s="261" t="s">
        <v>64</v>
      </c>
      <c r="B40" s="252">
        <f>[1]CUADRO2!B26</f>
        <v>246382.01463058169</v>
      </c>
      <c r="C40" s="49">
        <f t="shared" si="9"/>
        <v>11.336252114507268</v>
      </c>
      <c r="D40" s="75">
        <f t="shared" si="0"/>
        <v>185724.52488843742</v>
      </c>
      <c r="E40" s="49">
        <f t="shared" si="10"/>
        <v>14.387795048884664</v>
      </c>
      <c r="F40" s="252">
        <f>[1]CUADRO2!D26</f>
        <v>30784.107209153903</v>
      </c>
      <c r="G40" s="49">
        <f t="shared" si="11"/>
        <v>32.229332174524572</v>
      </c>
      <c r="H40" s="252">
        <f>[1]CUADRO2!F26</f>
        <v>154940.41767928351</v>
      </c>
      <c r="I40" s="49">
        <f t="shared" si="12"/>
        <v>13.048773019570328</v>
      </c>
      <c r="J40" s="252">
        <f>[1]CUADRO2!H26</f>
        <v>0</v>
      </c>
      <c r="K40" s="49">
        <f t="shared" si="13"/>
        <v>0</v>
      </c>
      <c r="L40" s="252">
        <f>[1]CUADRO2!J26</f>
        <v>51799.636505576367</v>
      </c>
      <c r="M40" s="49">
        <f t="shared" si="14"/>
        <v>9.3702050411286848</v>
      </c>
      <c r="N40" s="252">
        <f>[1]CUADRO2!L26</f>
        <v>0</v>
      </c>
      <c r="O40" s="49">
        <f t="shared" si="15"/>
        <v>0</v>
      </c>
      <c r="P40" s="252">
        <f>[1]CUADRO2!N26</f>
        <v>8857.8532365669253</v>
      </c>
      <c r="Q40" s="49">
        <f t="shared" si="15"/>
        <v>3.895452270304034</v>
      </c>
    </row>
    <row r="41" spans="1:17" x14ac:dyDescent="0.2">
      <c r="A41" s="261" t="s">
        <v>65</v>
      </c>
      <c r="B41" s="252">
        <f>[1]CUADRO2!B27</f>
        <v>37321.96378375082</v>
      </c>
      <c r="C41" s="49">
        <f t="shared" si="9"/>
        <v>1.7172162160272939</v>
      </c>
      <c r="D41" s="48">
        <f t="shared" si="0"/>
        <v>20059.55719016595</v>
      </c>
      <c r="E41" s="49">
        <f t="shared" si="10"/>
        <v>1.5539832329459708</v>
      </c>
      <c r="F41" s="252">
        <f>[1]CUADRO2!D27</f>
        <v>4183.0492389018127</v>
      </c>
      <c r="G41" s="49">
        <f t="shared" si="11"/>
        <v>4.3794313249685484</v>
      </c>
      <c r="H41" s="252">
        <f>[1]CUADRO2!F27</f>
        <v>15876.507951264139</v>
      </c>
      <c r="I41" s="49">
        <f t="shared" si="12"/>
        <v>1.3370878412647331</v>
      </c>
      <c r="J41" s="252">
        <f>[1]CUADRO2!H27</f>
        <v>0</v>
      </c>
      <c r="K41" s="49">
        <f t="shared" si="13"/>
        <v>0</v>
      </c>
      <c r="L41" s="252">
        <f>[1]CUADRO2!J27</f>
        <v>16167.958370221777</v>
      </c>
      <c r="M41" s="49">
        <f t="shared" si="14"/>
        <v>2.9246746742923908</v>
      </c>
      <c r="N41" s="252">
        <f>[1]CUADRO2!L27</f>
        <v>0</v>
      </c>
      <c r="O41" s="49">
        <f t="shared" si="15"/>
        <v>0</v>
      </c>
      <c r="P41" s="252">
        <f>[1]CUADRO2!N27</f>
        <v>1094.4482233631038</v>
      </c>
      <c r="Q41" s="49">
        <f t="shared" si="15"/>
        <v>0.48130971495779618</v>
      </c>
    </row>
    <row r="42" spans="1:17" x14ac:dyDescent="0.2">
      <c r="A42" s="261" t="s">
        <v>66</v>
      </c>
      <c r="B42" s="252">
        <f>[1]CUADRO2!B28</f>
        <v>10952.235954576925</v>
      </c>
      <c r="C42" s="49">
        <f t="shared" si="9"/>
        <v>0.50392196112534104</v>
      </c>
      <c r="D42" s="75">
        <f t="shared" si="0"/>
        <v>5908.5480217001414</v>
      </c>
      <c r="E42" s="49">
        <f t="shared" si="10"/>
        <v>0.45772618357096184</v>
      </c>
      <c r="F42" s="252">
        <f>[1]CUADRO2!D28</f>
        <v>1046.7060786650682</v>
      </c>
      <c r="G42" s="49">
        <f t="shared" si="11"/>
        <v>1.0958459074089784</v>
      </c>
      <c r="H42" s="252">
        <f>[1]CUADRO2!F28</f>
        <v>4861.8419430350732</v>
      </c>
      <c r="I42" s="49">
        <f t="shared" si="12"/>
        <v>0.40945463373546792</v>
      </c>
      <c r="J42" s="252">
        <f>[1]CUADRO2!H28</f>
        <v>0</v>
      </c>
      <c r="K42" s="49">
        <f t="shared" si="13"/>
        <v>0</v>
      </c>
      <c r="L42" s="252">
        <f>[1]CUADRO2!J28</f>
        <v>4210.9162291799475</v>
      </c>
      <c r="M42" s="49">
        <f t="shared" si="14"/>
        <v>0.76172635833428815</v>
      </c>
      <c r="N42" s="252">
        <f>[1]CUADRO2!L27</f>
        <v>0</v>
      </c>
      <c r="O42" s="49">
        <f t="shared" si="15"/>
        <v>0</v>
      </c>
      <c r="P42" s="252">
        <f>[1]CUADRO2!N28</f>
        <v>832.77170369683688</v>
      </c>
      <c r="Q42" s="49">
        <f t="shared" si="15"/>
        <v>0.36623122298062599</v>
      </c>
    </row>
    <row r="43" spans="1:17" x14ac:dyDescent="0.2">
      <c r="A43" s="261" t="s">
        <v>67</v>
      </c>
      <c r="B43" s="252">
        <f>[1]CUADRO2!B29</f>
        <v>13196.628342260896</v>
      </c>
      <c r="C43" s="49">
        <f t="shared" si="9"/>
        <v>0.6071884190639002</v>
      </c>
      <c r="D43" s="75">
        <f t="shared" si="0"/>
        <v>3525.3108624966271</v>
      </c>
      <c r="E43" s="49">
        <f t="shared" si="10"/>
        <v>0.27310044380878662</v>
      </c>
      <c r="F43" s="252">
        <f>[1]CUADRO2!D29</f>
        <v>0</v>
      </c>
      <c r="G43" s="49">
        <f t="shared" si="11"/>
        <v>0</v>
      </c>
      <c r="H43" s="252">
        <f>[1]CUADRO2!F29</f>
        <v>3525.3108624966271</v>
      </c>
      <c r="I43" s="49">
        <f t="shared" si="12"/>
        <v>0.29689465122885622</v>
      </c>
      <c r="J43" s="252">
        <f>[1]CUADRO2!H29</f>
        <v>0</v>
      </c>
      <c r="K43" s="49">
        <f t="shared" si="13"/>
        <v>0</v>
      </c>
      <c r="L43" s="252">
        <f>[1]CUADRO2!J29</f>
        <v>9409.6409600980005</v>
      </c>
      <c r="M43" s="49">
        <f t="shared" si="14"/>
        <v>1.7021406154081695</v>
      </c>
      <c r="N43" s="252">
        <f>[1]CUADRO2!L29</f>
        <v>0</v>
      </c>
      <c r="O43" s="49">
        <f t="shared" si="15"/>
        <v>0</v>
      </c>
      <c r="P43" s="252">
        <f>[1]CUADRO2!N29</f>
        <v>261.67651966626704</v>
      </c>
      <c r="Q43" s="49">
        <f t="shared" si="15"/>
        <v>0.11507849197717021</v>
      </c>
    </row>
    <row r="44" spans="1:17" x14ac:dyDescent="0.2">
      <c r="A44" s="261" t="s">
        <v>136</v>
      </c>
      <c r="B44" s="252">
        <f>[1]CUADRO2!B30</f>
        <v>644681.28637357603</v>
      </c>
      <c r="C44" s="49">
        <f t="shared" si="9"/>
        <v>29.662350179226888</v>
      </c>
      <c r="D44" s="75">
        <f t="shared" si="0"/>
        <v>226822.76233597749</v>
      </c>
      <c r="E44" s="49">
        <f t="shared" si="10"/>
        <v>17.571612682128297</v>
      </c>
      <c r="F44" s="252">
        <f>[1]CUADRO2!D30</f>
        <v>30462.436496501137</v>
      </c>
      <c r="G44" s="49">
        <f t="shared" si="11"/>
        <v>31.892559950517395</v>
      </c>
      <c r="H44" s="252">
        <f>[1]CUADRO2!F30</f>
        <v>195354.5491676454</v>
      </c>
      <c r="I44" s="49">
        <f t="shared" si="12"/>
        <v>16.452370586128424</v>
      </c>
      <c r="J44" s="252">
        <f>[1]CUADRO2!H30</f>
        <v>1005.7766718309305</v>
      </c>
      <c r="K44" s="49">
        <f t="shared" si="13"/>
        <v>12.671392867038348</v>
      </c>
      <c r="L44" s="252">
        <f>[1]CUADRO2!J30</f>
        <v>200753.04462719141</v>
      </c>
      <c r="M44" s="49">
        <f t="shared" si="14"/>
        <v>36.314872413923901</v>
      </c>
      <c r="N44" s="252">
        <f>[1]CUADRO2!L30</f>
        <v>102349.69657382158</v>
      </c>
      <c r="O44" s="49">
        <f t="shared" si="15"/>
        <v>100</v>
      </c>
      <c r="P44" s="252">
        <f>[1]CUADRO2!N30</f>
        <v>114755.78283659001</v>
      </c>
      <c r="Q44" s="49">
        <f t="shared" si="15"/>
        <v>50.466593071998879</v>
      </c>
    </row>
    <row r="45" spans="1:17" x14ac:dyDescent="0.2">
      <c r="A45" s="217"/>
      <c r="B45" s="76"/>
      <c r="C45" s="77"/>
      <c r="D45" s="76"/>
      <c r="E45" s="77"/>
      <c r="F45" s="76"/>
      <c r="G45" s="77"/>
      <c r="H45" s="76"/>
      <c r="I45" s="77"/>
      <c r="J45" s="76"/>
      <c r="K45" s="77"/>
      <c r="L45" s="76"/>
      <c r="M45" s="77"/>
      <c r="N45" s="76"/>
      <c r="O45" s="77"/>
    </row>
    <row r="46" spans="1:17" x14ac:dyDescent="0.2">
      <c r="A46" s="219" t="s">
        <v>12</v>
      </c>
      <c r="B46" s="74"/>
      <c r="C46" s="47"/>
      <c r="D46" s="74"/>
      <c r="E46" s="47"/>
      <c r="F46" s="74"/>
      <c r="G46" s="47"/>
      <c r="H46" s="74"/>
      <c r="I46" s="47"/>
      <c r="J46" s="74"/>
      <c r="K46" s="47"/>
      <c r="L46" s="74"/>
      <c r="M46" s="47"/>
      <c r="N46" s="74"/>
      <c r="O46" s="47"/>
    </row>
    <row r="47" spans="1:17" x14ac:dyDescent="0.2">
      <c r="A47" s="217" t="s">
        <v>32</v>
      </c>
      <c r="B47" s="252">
        <f>[1]CUADRO2!B31</f>
        <v>704279.75113471411</v>
      </c>
      <c r="C47" s="49">
        <f>IF(ISNUMBER(B47/B$9*100),B47/B$9*100,0)</f>
        <v>32.404527700515722</v>
      </c>
      <c r="D47" s="48">
        <f t="shared" si="0"/>
        <v>359000.98210947082</v>
      </c>
      <c r="E47" s="49">
        <f>IF(ISNUMBER(D47/D$9*100),D47/D$9*100,0)</f>
        <v>27.811257323404497</v>
      </c>
      <c r="F47" s="252">
        <f>[1]CUADRO2!D31</f>
        <v>0</v>
      </c>
      <c r="G47" s="49">
        <f>IF(ISNUMBER(F47/F$9*100),F47/F$9*100,0)</f>
        <v>0</v>
      </c>
      <c r="H47" s="252">
        <f>[1]CUADRO2!F31</f>
        <v>359000.98210947082</v>
      </c>
      <c r="I47" s="49">
        <f>IF(ISNUMBER(H47/H$9*100),H47/H$9*100,0)</f>
        <v>30.234346850968009</v>
      </c>
      <c r="J47" s="252">
        <f>[1]CUADRO2!H31</f>
        <v>0</v>
      </c>
      <c r="K47" s="49">
        <f>IF(ISNUMBER(J47/J$9*100),J47/J$9*100,0)</f>
        <v>0</v>
      </c>
      <c r="L47" s="252">
        <f>[1]CUADRO2!J31</f>
        <v>199964.56562872737</v>
      </c>
      <c r="M47" s="49">
        <f>IF(ISNUMBER(L47/L$9*100),L47/L$9*100,0)</f>
        <v>36.17224187856413</v>
      </c>
      <c r="N47" s="252">
        <f>[1]CUADRO2!L31</f>
        <v>48553.727964483616</v>
      </c>
      <c r="O47" s="49">
        <f>IF(ISNUMBER(N47/N$9*100),N47/N$9*100,0)</f>
        <v>47.439054134824289</v>
      </c>
      <c r="P47" s="252">
        <f>[1]CUADRO2!N31</f>
        <v>96760.475432019666</v>
      </c>
      <c r="Q47" s="49">
        <f t="shared" ref="Q47:Q50" si="16">IF(ISNUMBER(P47/P$9*100),P47/P$9*100,0)</f>
        <v>42.552727351739847</v>
      </c>
    </row>
    <row r="48" spans="1:17" x14ac:dyDescent="0.2">
      <c r="A48" s="217" t="s">
        <v>33</v>
      </c>
      <c r="B48" s="252">
        <f>[1]CUADRO2!B32</f>
        <v>275073.79231653688</v>
      </c>
      <c r="C48" s="49">
        <f>IF(ISNUMBER(B48/B$9*100),B48/B$9*100,0)</f>
        <v>12.656385915462923</v>
      </c>
      <c r="D48" s="48">
        <f t="shared" si="0"/>
        <v>206265.1229069703</v>
      </c>
      <c r="E48" s="49">
        <f>IF(ISNUMBER(D48/D$9*100),D48/D$9*100,0)</f>
        <v>15.979043779496314</v>
      </c>
      <c r="F48" s="252">
        <f>[1]CUADRO2!D32</f>
        <v>0</v>
      </c>
      <c r="G48" s="49">
        <f>IF(ISNUMBER(F48/F$9*100),F48/F$9*100,0)</f>
        <v>0</v>
      </c>
      <c r="H48" s="252">
        <f>[1]CUADRO2!F32</f>
        <v>206265.1229069703</v>
      </c>
      <c r="I48" s="49">
        <f>IF(ISNUMBER(H48/H$9*100),H48/H$9*100,0)</f>
        <v>17.37123735033472</v>
      </c>
      <c r="J48" s="252">
        <f>[1]CUADRO2!H32</f>
        <v>0</v>
      </c>
      <c r="K48" s="49">
        <f>IF(ISNUMBER(J48/J$9*100),J48/J$9*100,0)</f>
        <v>0</v>
      </c>
      <c r="L48" s="252">
        <f>[1]CUADRO2!J32</f>
        <v>51078.527092437063</v>
      </c>
      <c r="M48" s="49">
        <f>IF(ISNUMBER(L48/L$9*100),L48/L$9*100,0)</f>
        <v>9.2397612095879786</v>
      </c>
      <c r="N48" s="252">
        <f>[1]CUADRO2!L32</f>
        <v>6417.2132273924117</v>
      </c>
      <c r="O48" s="49">
        <f>IF(ISNUMBER(N48/N$9*100),N48/N$9*100,0)</f>
        <v>6.2698898406248622</v>
      </c>
      <c r="P48" s="252">
        <f>[1]CUADRO2!N32</f>
        <v>11312.929089736763</v>
      </c>
      <c r="Q48" s="49">
        <f t="shared" si="16"/>
        <v>4.9751304440762683</v>
      </c>
    </row>
    <row r="49" spans="1:17" x14ac:dyDescent="0.2">
      <c r="A49" s="217" t="s">
        <v>42</v>
      </c>
      <c r="B49" s="252">
        <f>[1]CUADRO2!B33</f>
        <v>1132884.705363676</v>
      </c>
      <c r="C49" s="49">
        <f>IF(ISNUMBER(B49/B$9*100),B49/B$9*100,0)</f>
        <v>52.125016738449226</v>
      </c>
      <c r="D49" s="75">
        <f t="shared" si="0"/>
        <v>677222.2706196825</v>
      </c>
      <c r="E49" s="49">
        <f>IF(ISNUMBER(D49/D$9*100),D49/D$9*100,0)</f>
        <v>52.463374118572915</v>
      </c>
      <c r="F49" s="252">
        <f>[1]CUADRO2!D33</f>
        <v>90679.805289791853</v>
      </c>
      <c r="G49" s="49">
        <f>IF(ISNUMBER(F49/F$9*100),F49/F$9*100,0)</f>
        <v>94.936960372099676</v>
      </c>
      <c r="H49" s="252">
        <f>[1]CUADRO2!F33</f>
        <v>586542.46532989061</v>
      </c>
      <c r="I49" s="49">
        <f>IF(ISNUMBER(H49/H$9*100),H49/H$9*100,0)</f>
        <v>49.397436840989506</v>
      </c>
      <c r="J49" s="252">
        <f>[1]CUADRO2!H32</f>
        <v>0</v>
      </c>
      <c r="K49" s="49">
        <f>IF(ISNUMBER(J49/J$9*100),J49/J$9*100,0)</f>
        <v>0</v>
      </c>
      <c r="L49" s="252">
        <f>[1]CUADRO2!I33</f>
        <v>1</v>
      </c>
      <c r="M49" s="49">
        <f>IF(ISNUMBER(L49/L$9*100),L49/L$9*100,0)</f>
        <v>1.8089325858724814E-4</v>
      </c>
      <c r="N49" s="252">
        <f>[1]CUADRO2!L33</f>
        <v>46273.840719790496</v>
      </c>
      <c r="O49" s="49">
        <f>IF(ISNUMBER(N49/N$9*100),N49/N$9*100,0)</f>
        <v>45.211507477615868</v>
      </c>
      <c r="P49" s="252">
        <f>[1]CUADRO2!N33</f>
        <v>112508.2264712295</v>
      </c>
      <c r="Q49" s="49">
        <f t="shared" si="16"/>
        <v>49.478176543495508</v>
      </c>
    </row>
    <row r="50" spans="1:17" x14ac:dyDescent="0.2">
      <c r="A50" s="253" t="s">
        <v>38</v>
      </c>
      <c r="B50" s="254">
        <f>[1]CUADRO2!B34</f>
        <v>61160.967627055928</v>
      </c>
      <c r="C50" s="255">
        <f>IF(ISNUMBER(B50/B$9*100),B50/B$9*100,0)</f>
        <v>2.8140696455749503</v>
      </c>
      <c r="D50" s="256">
        <f t="shared" si="0"/>
        <v>96746.931976870037</v>
      </c>
      <c r="E50" s="255">
        <f>IF(ISNUMBER(D50/D$9*100),D50/D$9*100,0)</f>
        <v>7.4948369351206345</v>
      </c>
      <c r="F50" s="254">
        <f>[1]CUADRO2!B34</f>
        <v>61160.967627055928</v>
      </c>
      <c r="G50" s="255">
        <f>IF(ISNUMBER(F50/F$9*100),F50/F$9*100,0)</f>
        <v>64.032298496595146</v>
      </c>
      <c r="H50" s="254">
        <f>[1]CUADRO2!F34</f>
        <v>35585.964349814109</v>
      </c>
      <c r="I50" s="255">
        <f>IF(ISNUMBER(H50/H$9*100),H50/H$9*100,0)</f>
        <v>2.9969789577076424</v>
      </c>
      <c r="J50" s="254">
        <f>[1]CUADRO2!H34</f>
        <v>0</v>
      </c>
      <c r="K50" s="255">
        <f>IF(ISNUMBER(J50/J$9*100),J50/J$9*100,0)</f>
        <v>0</v>
      </c>
      <c r="L50" s="254">
        <f>[1]CUADRO2!J34</f>
        <v>12826.118914651124</v>
      </c>
      <c r="M50" s="255">
        <f>IF(ISNUMBER(L50/L$9*100),L50/L$9*100,0)</f>
        <v>2.3201584454987803</v>
      </c>
      <c r="N50" s="254">
        <f>[1]CUADRO2!L34</f>
        <v>1104.9146621549819</v>
      </c>
      <c r="O50" s="255">
        <f>IF(ISNUMBER(N50/N$9*100),N50/N$9*100,0)</f>
        <v>1.0795485469349115</v>
      </c>
      <c r="P50" s="254">
        <f>[1]CUADRO2!N34</f>
        <v>6807.9664638350532</v>
      </c>
      <c r="Q50" s="255">
        <f t="shared" si="16"/>
        <v>2.9939656606885139</v>
      </c>
    </row>
    <row r="51" spans="1:17" x14ac:dyDescent="0.2">
      <c r="A51" s="13" t="str">
        <f>'C01'!A41</f>
        <v>Fuente: Instituto Nacional de Estadística (INE). Encuesta Permanente de Hogares de Propósitos Múltiples, octubre 2021.</v>
      </c>
      <c r="B51" s="89"/>
      <c r="C51" s="88"/>
      <c r="D51" s="89"/>
      <c r="E51" s="88"/>
      <c r="F51" s="90"/>
      <c r="G51" s="88"/>
      <c r="H51" s="90"/>
      <c r="I51" s="88"/>
      <c r="J51" s="90"/>
      <c r="K51" s="88"/>
      <c r="L51" s="89"/>
      <c r="M51" s="88"/>
      <c r="N51" s="89"/>
      <c r="O51" s="88"/>
    </row>
    <row r="52" spans="1:17" x14ac:dyDescent="0.2">
      <c r="A52" s="13" t="str">
        <f>'C01'!A42</f>
        <v>(Promedio de salarios mínimos por rama)</v>
      </c>
      <c r="B52" s="91"/>
      <c r="C52" s="92"/>
      <c r="D52" s="91"/>
      <c r="E52" s="92"/>
      <c r="F52" s="93"/>
      <c r="G52" s="92"/>
      <c r="H52" s="91"/>
      <c r="I52" s="92"/>
      <c r="J52" s="93"/>
      <c r="K52" s="94"/>
      <c r="L52" s="91"/>
      <c r="M52" s="92"/>
      <c r="N52" s="93"/>
      <c r="O52" s="92"/>
    </row>
    <row r="53" spans="1:17" x14ac:dyDescent="0.2">
      <c r="A53" s="13" t="s">
        <v>59</v>
      </c>
      <c r="B53" s="91"/>
      <c r="C53" s="92"/>
      <c r="D53" s="91"/>
      <c r="E53" s="92"/>
      <c r="F53" s="93"/>
      <c r="G53" s="26"/>
      <c r="H53" s="87"/>
      <c r="I53" s="92"/>
      <c r="J53" s="93"/>
      <c r="K53" s="94"/>
      <c r="L53" s="91"/>
      <c r="M53" s="92"/>
      <c r="N53" s="93"/>
      <c r="O53" s="92"/>
    </row>
    <row r="54" spans="1:17" x14ac:dyDescent="0.2">
      <c r="A54" s="13" t="s">
        <v>60</v>
      </c>
      <c r="B54" s="91"/>
      <c r="C54" s="92"/>
      <c r="D54" s="91"/>
      <c r="E54" s="92"/>
      <c r="F54" s="93"/>
      <c r="G54" s="92"/>
      <c r="H54" s="61"/>
      <c r="I54" s="92"/>
      <c r="J54" s="93"/>
      <c r="K54" s="92"/>
      <c r="L54" s="91"/>
      <c r="M54" s="92"/>
      <c r="N54" s="93"/>
      <c r="O54" s="92"/>
    </row>
    <row r="55" spans="1:17" x14ac:dyDescent="0.2">
      <c r="A55" s="30" t="s">
        <v>138</v>
      </c>
      <c r="B55" s="91"/>
      <c r="C55" s="92"/>
      <c r="D55" s="91"/>
      <c r="E55" s="92"/>
      <c r="F55" s="93"/>
      <c r="G55" s="92"/>
      <c r="H55" s="61"/>
      <c r="I55" s="92"/>
      <c r="J55" s="93"/>
      <c r="K55" s="92"/>
      <c r="L55" s="91"/>
      <c r="M55" s="92"/>
      <c r="N55" s="93"/>
      <c r="O55" s="92"/>
    </row>
    <row r="56" spans="1:17" x14ac:dyDescent="0.2">
      <c r="A56" s="13"/>
      <c r="B56" s="91"/>
      <c r="C56" s="92"/>
      <c r="D56" s="91"/>
      <c r="E56" s="92"/>
      <c r="F56" s="93"/>
      <c r="G56" s="92"/>
      <c r="H56" s="61"/>
      <c r="I56" s="92"/>
      <c r="J56" s="93"/>
      <c r="K56" s="92"/>
      <c r="L56" s="91"/>
      <c r="M56" s="92"/>
      <c r="N56" s="93"/>
      <c r="O56" s="92"/>
    </row>
    <row r="57" spans="1:17" x14ac:dyDescent="0.2">
      <c r="A57" s="13"/>
      <c r="B57" s="91"/>
      <c r="C57" s="92"/>
      <c r="D57" s="91"/>
      <c r="E57" s="92"/>
      <c r="F57" s="93"/>
      <c r="G57" s="92"/>
      <c r="H57" s="61"/>
      <c r="I57" s="92"/>
      <c r="J57" s="93"/>
      <c r="K57" s="92"/>
      <c r="L57" s="91"/>
      <c r="M57" s="92"/>
      <c r="N57" s="93"/>
      <c r="O57" s="92"/>
    </row>
    <row r="58" spans="1:17" x14ac:dyDescent="0.2">
      <c r="A58" s="285" t="s">
        <v>79</v>
      </c>
      <c r="B58" s="285"/>
      <c r="C58" s="285"/>
      <c r="D58" s="285"/>
      <c r="E58" s="285"/>
      <c r="F58" s="285"/>
      <c r="G58" s="285"/>
      <c r="H58" s="285"/>
      <c r="I58" s="285"/>
      <c r="J58" s="285"/>
      <c r="K58" s="285"/>
      <c r="L58" s="285"/>
      <c r="M58" s="285"/>
      <c r="N58" s="285"/>
      <c r="O58" s="285"/>
      <c r="P58" s="285"/>
      <c r="Q58" s="285"/>
    </row>
    <row r="59" spans="1:17" x14ac:dyDescent="0.2">
      <c r="A59" s="285" t="s">
        <v>54</v>
      </c>
      <c r="B59" s="285"/>
      <c r="C59" s="285"/>
      <c r="D59" s="285"/>
      <c r="E59" s="285"/>
      <c r="F59" s="285"/>
      <c r="G59" s="285"/>
      <c r="H59" s="285"/>
      <c r="I59" s="285"/>
      <c r="J59" s="285"/>
      <c r="K59" s="285"/>
      <c r="L59" s="285"/>
      <c r="M59" s="285"/>
      <c r="N59" s="285"/>
      <c r="O59" s="285"/>
      <c r="P59" s="285"/>
      <c r="Q59" s="285"/>
    </row>
    <row r="60" spans="1:17" x14ac:dyDescent="0.2">
      <c r="A60" s="285" t="s">
        <v>28</v>
      </c>
      <c r="B60" s="285"/>
      <c r="C60" s="285"/>
      <c r="D60" s="285"/>
      <c r="E60" s="285"/>
      <c r="F60" s="285"/>
      <c r="G60" s="285"/>
      <c r="H60" s="285"/>
      <c r="I60" s="285"/>
      <c r="J60" s="285"/>
      <c r="K60" s="285"/>
      <c r="L60" s="285"/>
      <c r="M60" s="285"/>
      <c r="N60" s="285"/>
      <c r="O60" s="285"/>
      <c r="P60" s="285"/>
      <c r="Q60" s="285"/>
    </row>
    <row r="61" spans="1:17" ht="23.25" x14ac:dyDescent="0.35">
      <c r="A61" s="286" t="s">
        <v>73</v>
      </c>
      <c r="B61" s="286"/>
      <c r="C61" s="286"/>
      <c r="D61" s="286"/>
      <c r="E61" s="286"/>
      <c r="F61" s="286"/>
      <c r="G61" s="286"/>
      <c r="H61" s="286"/>
      <c r="I61" s="286"/>
      <c r="J61" s="286"/>
      <c r="K61" s="286"/>
      <c r="L61" s="286"/>
      <c r="M61" s="286"/>
      <c r="N61" s="286"/>
      <c r="O61" s="286"/>
      <c r="P61" s="286"/>
      <c r="Q61" s="286"/>
    </row>
    <row r="62" spans="1:17" x14ac:dyDescent="0.2">
      <c r="A62" s="22" t="s">
        <v>16</v>
      </c>
      <c r="B62" s="289"/>
      <c r="C62" s="289"/>
      <c r="D62" s="289"/>
      <c r="E62" s="289"/>
      <c r="F62" s="289"/>
      <c r="G62" s="289"/>
      <c r="H62" s="289"/>
      <c r="I62" s="289"/>
      <c r="J62" s="289"/>
      <c r="K62" s="289"/>
      <c r="L62" s="63"/>
      <c r="M62" s="63"/>
      <c r="N62" s="63"/>
      <c r="O62" s="63"/>
    </row>
    <row r="63" spans="1:17" ht="11.25" customHeight="1" x14ac:dyDescent="0.2">
      <c r="A63" s="291" t="s">
        <v>27</v>
      </c>
      <c r="B63" s="294" t="s">
        <v>5</v>
      </c>
      <c r="C63" s="294"/>
      <c r="D63" s="290" t="s">
        <v>6</v>
      </c>
      <c r="E63" s="290"/>
      <c r="F63" s="290"/>
      <c r="G63" s="290"/>
      <c r="H63" s="290"/>
      <c r="I63" s="290"/>
      <c r="J63" s="290"/>
      <c r="K63" s="290"/>
      <c r="L63" s="294" t="s">
        <v>1</v>
      </c>
      <c r="M63" s="294"/>
      <c r="N63" s="287" t="s">
        <v>2</v>
      </c>
      <c r="O63" s="287"/>
      <c r="P63" s="287" t="s">
        <v>111</v>
      </c>
      <c r="Q63" s="287"/>
    </row>
    <row r="64" spans="1:17" ht="13.5" x14ac:dyDescent="0.35">
      <c r="A64" s="292"/>
      <c r="B64" s="295"/>
      <c r="C64" s="295"/>
      <c r="D64" s="296" t="s">
        <v>3</v>
      </c>
      <c r="E64" s="296"/>
      <c r="F64" s="296" t="s">
        <v>71</v>
      </c>
      <c r="G64" s="296"/>
      <c r="H64" s="296" t="s">
        <v>9</v>
      </c>
      <c r="I64" s="296"/>
      <c r="J64" s="296" t="s">
        <v>72</v>
      </c>
      <c r="K64" s="296"/>
      <c r="L64" s="295"/>
      <c r="M64" s="295"/>
      <c r="N64" s="288"/>
      <c r="O64" s="288"/>
      <c r="P64" s="288"/>
      <c r="Q64" s="288"/>
    </row>
    <row r="65" spans="1:17" customFormat="1" x14ac:dyDescent="0.2">
      <c r="A65" s="293"/>
      <c r="B65" s="51" t="s">
        <v>7</v>
      </c>
      <c r="C65" s="52" t="s">
        <v>56</v>
      </c>
      <c r="D65" s="51" t="s">
        <v>7</v>
      </c>
      <c r="E65" s="52" t="s">
        <v>56</v>
      </c>
      <c r="F65" s="51" t="s">
        <v>7</v>
      </c>
      <c r="G65" s="52" t="s">
        <v>56</v>
      </c>
      <c r="H65" s="51" t="s">
        <v>7</v>
      </c>
      <c r="I65" s="52" t="s">
        <v>56</v>
      </c>
      <c r="J65" s="51" t="s">
        <v>7</v>
      </c>
      <c r="K65" s="52" t="s">
        <v>56</v>
      </c>
      <c r="L65" s="51" t="s">
        <v>7</v>
      </c>
      <c r="M65" s="52" t="s">
        <v>56</v>
      </c>
      <c r="N65" s="51" t="s">
        <v>7</v>
      </c>
      <c r="O65" s="52" t="s">
        <v>56</v>
      </c>
      <c r="P65" s="51" t="s">
        <v>7</v>
      </c>
      <c r="Q65" s="52" t="s">
        <v>56</v>
      </c>
    </row>
    <row r="66" spans="1:17" x14ac:dyDescent="0.2">
      <c r="A66" s="95"/>
      <c r="B66" s="95"/>
      <c r="C66" s="96"/>
      <c r="D66" s="83"/>
      <c r="E66" s="85"/>
      <c r="F66" s="83"/>
      <c r="G66" s="85"/>
      <c r="H66" s="83"/>
      <c r="I66" s="85"/>
      <c r="J66" s="83"/>
      <c r="K66" s="85"/>
      <c r="L66" s="83"/>
      <c r="M66" s="85"/>
      <c r="N66" s="83"/>
      <c r="O66" s="85"/>
    </row>
    <row r="67" spans="1:17" ht="11.25" customHeight="1" x14ac:dyDescent="0.2">
      <c r="A67" s="53" t="s">
        <v>69</v>
      </c>
      <c r="B67" s="21">
        <f t="shared" ref="B67:Q67" si="17">B9</f>
        <v>2173399.2164419214</v>
      </c>
      <c r="C67" s="47">
        <f t="shared" si="17"/>
        <v>100.00000000000341</v>
      </c>
      <c r="D67" s="21">
        <f t="shared" si="17"/>
        <v>1290847.7237645576</v>
      </c>
      <c r="E67" s="47">
        <f t="shared" si="17"/>
        <v>59.393033456495324</v>
      </c>
      <c r="F67" s="21">
        <f t="shared" si="17"/>
        <v>95515.808526392502</v>
      </c>
      <c r="G67" s="47">
        <f t="shared" si="17"/>
        <v>4.3947659410111379</v>
      </c>
      <c r="H67" s="21">
        <f t="shared" si="17"/>
        <v>1187394.5346961473</v>
      </c>
      <c r="I67" s="47">
        <f t="shared" si="17"/>
        <v>54.633061690343041</v>
      </c>
      <c r="J67" s="21">
        <f t="shared" si="17"/>
        <v>7937.3805420177778</v>
      </c>
      <c r="K67" s="47">
        <f t="shared" si="17"/>
        <v>0.36520582514113942</v>
      </c>
      <c r="L67" s="21">
        <f t="shared" si="17"/>
        <v>552812.1986467957</v>
      </c>
      <c r="M67" s="47">
        <f t="shared" si="17"/>
        <v>25.435373053635598</v>
      </c>
      <c r="N67" s="21">
        <f t="shared" si="17"/>
        <v>102349.69657382158</v>
      </c>
      <c r="O67" s="47">
        <f t="shared" si="17"/>
        <v>4.7091991107541942</v>
      </c>
      <c r="P67" s="21">
        <f t="shared" si="17"/>
        <v>227389.59745682069</v>
      </c>
      <c r="Q67" s="47">
        <f t="shared" si="17"/>
        <v>10.462394379118296</v>
      </c>
    </row>
    <row r="68" spans="1:17" x14ac:dyDescent="0.2">
      <c r="A68" s="25"/>
      <c r="B68" s="21"/>
      <c r="C68" s="47"/>
      <c r="D68" s="21">
        <f>F68+H68+J68</f>
        <v>0</v>
      </c>
      <c r="E68" s="47"/>
      <c r="F68" s="21"/>
      <c r="G68" s="47"/>
      <c r="H68" s="21"/>
      <c r="I68" s="47"/>
      <c r="J68" s="21"/>
      <c r="K68" s="47"/>
      <c r="L68" s="21"/>
      <c r="M68" s="47"/>
      <c r="N68" s="21"/>
      <c r="O68" s="47"/>
      <c r="P68" s="21"/>
      <c r="Q68" s="47"/>
    </row>
    <row r="69" spans="1:17" x14ac:dyDescent="0.2">
      <c r="A69" s="54" t="s">
        <v>13</v>
      </c>
      <c r="B69" s="21"/>
      <c r="C69" s="47"/>
      <c r="D69" s="21"/>
      <c r="E69" s="47"/>
      <c r="F69" s="21"/>
      <c r="G69" s="47"/>
      <c r="H69" s="21"/>
      <c r="I69" s="47"/>
      <c r="J69" s="21"/>
      <c r="K69" s="47"/>
      <c r="L69" s="21"/>
      <c r="M69" s="47"/>
      <c r="N69" s="21"/>
      <c r="O69" s="47"/>
      <c r="P69" s="21"/>
      <c r="Q69" s="47"/>
    </row>
    <row r="70" spans="1:17" x14ac:dyDescent="0.2">
      <c r="A70" s="248" t="s">
        <v>112</v>
      </c>
      <c r="B70" s="252">
        <f>[1]CUADRO2!B36</f>
        <v>691324.27401135711</v>
      </c>
      <c r="C70" s="49">
        <f>IF(ISNUMBER(B70/B$67*100),B70/B$67*100,0)</f>
        <v>31.808434860077213</v>
      </c>
      <c r="D70" s="75">
        <f t="shared" ref="D70:D79" si="18">F70+H70+J70</f>
        <v>352329.14784993679</v>
      </c>
      <c r="E70" s="49">
        <f>IF(ISNUMBER(D70/D$67*100),D70/D$67*100,0)</f>
        <v>27.294400521730278</v>
      </c>
      <c r="F70" s="252">
        <f>[1]CUADRO2!D36</f>
        <v>0</v>
      </c>
      <c r="G70" s="49">
        <f>IF(ISNUMBER(F70/F$67*100),F70/F$67*100,0)</f>
        <v>0</v>
      </c>
      <c r="H70" s="252">
        <f>[1]CUADRO2!F36</f>
        <v>352329.14784993679</v>
      </c>
      <c r="I70" s="49">
        <f>IF(ISNUMBER(H70/H$67*100),H70/H$67*100,0)</f>
        <v>29.672458273533941</v>
      </c>
      <c r="J70" s="252">
        <f>[1]CUADRO2!H36</f>
        <v>0</v>
      </c>
      <c r="K70" s="49">
        <f>IF(ISNUMBER(J70/J$67*100),J70/J$67*100,0)</f>
        <v>0</v>
      </c>
      <c r="L70" s="252">
        <f>[1]CUADRO2!J36</f>
        <v>196511.21483502758</v>
      </c>
      <c r="M70" s="49">
        <f>IF(ISNUMBER(L70/L$67*100),L70/L$67*100,0)</f>
        <v>35.547554000446915</v>
      </c>
      <c r="N70" s="252">
        <f>[1]CUADRO2!L36</f>
        <v>48553.727964483616</v>
      </c>
      <c r="O70" s="49">
        <f>IF(ISNUMBER(N70/N$67*100),N70/N$67*100,0)</f>
        <v>47.439054134824289</v>
      </c>
      <c r="P70" s="252">
        <f>[1]CUADRO2!N36</f>
        <v>93930.183361896808</v>
      </c>
      <c r="Q70" s="49">
        <f>IF(ISNUMBER(P70/P$67*100),P70/P$67*100,0)</f>
        <v>41.308038895549451</v>
      </c>
    </row>
    <row r="71" spans="1:17" x14ac:dyDescent="0.2">
      <c r="A71" s="248" t="s">
        <v>88</v>
      </c>
      <c r="B71" s="252">
        <f>[1]CUADRO2!B37</f>
        <v>12955.477123356468</v>
      </c>
      <c r="C71" s="49">
        <f t="shared" ref="C71:C93" si="19">IF(ISNUMBER(B71/B$67*100),B71/B$67*100,0)</f>
        <v>0.59609284043848687</v>
      </c>
      <c r="D71" s="75">
        <f t="shared" si="18"/>
        <v>6671.8342595338172</v>
      </c>
      <c r="E71" s="49">
        <f t="shared" ref="E71:E79" si="20">IF(ISNUMBER(D71/D$67*100),D71/D$67*100,0)</f>
        <v>0.51685680167420867</v>
      </c>
      <c r="F71" s="252">
        <f>[1]CUADRO2!D37</f>
        <v>0</v>
      </c>
      <c r="G71" s="49">
        <f t="shared" ref="G71:G93" si="21">IF(ISNUMBER(F71/F$67*100),F71/F$67*100,0)</f>
        <v>0</v>
      </c>
      <c r="H71" s="252">
        <f>[1]CUADRO2!F37</f>
        <v>6671.8342595338172</v>
      </c>
      <c r="I71" s="49">
        <f t="shared" ref="I71:I93" si="22">IF(ISNUMBER(H71/H$67*100),H71/H$67*100,0)</f>
        <v>0.56188857743404808</v>
      </c>
      <c r="J71" s="252">
        <f>[1]CUADRO2!H37</f>
        <v>0</v>
      </c>
      <c r="K71" s="49">
        <f t="shared" ref="K71:K93" si="23">IF(ISNUMBER(J71/J$67*100),J71/J$67*100,0)</f>
        <v>0</v>
      </c>
      <c r="L71" s="252">
        <f>[1]CUADRO2!J37</f>
        <v>3453.3507936998217</v>
      </c>
      <c r="M71" s="49">
        <f t="shared" ref="M71:M93" si="24">IF(ISNUMBER(L71/L$67*100),L71/L$67*100,0)</f>
        <v>0.62468787811722037</v>
      </c>
      <c r="N71" s="252">
        <f>[1]CUADRO2!L37</f>
        <v>0</v>
      </c>
      <c r="O71" s="49">
        <f t="shared" ref="O71:O93" si="25">IF(ISNUMBER(N71/N$67*100),N71/N$67*100,0)</f>
        <v>0</v>
      </c>
      <c r="P71" s="252">
        <f>[1]CUADRO2!N37</f>
        <v>2830.2920701228304</v>
      </c>
      <c r="Q71" s="49">
        <f t="shared" ref="Q71:Q93" si="26">IF(ISNUMBER(P71/P$67*100),P71/P$67*100,0)</f>
        <v>1.2446884561903842</v>
      </c>
    </row>
    <row r="72" spans="1:17" x14ac:dyDescent="0.2">
      <c r="A72" s="248" t="s">
        <v>113</v>
      </c>
      <c r="B72" s="252">
        <f>[1]CUADRO2!B38</f>
        <v>275073.79231653688</v>
      </c>
      <c r="C72" s="49">
        <f t="shared" si="19"/>
        <v>12.656385915462923</v>
      </c>
      <c r="D72" s="75">
        <f t="shared" si="18"/>
        <v>206265.1229069703</v>
      </c>
      <c r="E72" s="49">
        <f t="shared" si="20"/>
        <v>15.979043779496314</v>
      </c>
      <c r="F72" s="252">
        <f>[1]CUADRO2!D38</f>
        <v>0</v>
      </c>
      <c r="G72" s="49">
        <f t="shared" si="21"/>
        <v>0</v>
      </c>
      <c r="H72" s="252">
        <f>[1]CUADRO2!F38</f>
        <v>206265.1229069703</v>
      </c>
      <c r="I72" s="49">
        <f t="shared" si="22"/>
        <v>17.37123735033472</v>
      </c>
      <c r="J72" s="252">
        <f>[1]CUADRO2!H38</f>
        <v>0</v>
      </c>
      <c r="K72" s="49">
        <f t="shared" si="23"/>
        <v>0</v>
      </c>
      <c r="L72" s="252">
        <f>[1]CUADRO2!J38</f>
        <v>51078.527092437063</v>
      </c>
      <c r="M72" s="49">
        <f t="shared" si="24"/>
        <v>9.2397612095879786</v>
      </c>
      <c r="N72" s="252">
        <f>[1]CUADRO2!L38</f>
        <v>6417.2132273924117</v>
      </c>
      <c r="O72" s="49">
        <f t="shared" si="25"/>
        <v>6.2698898406248622</v>
      </c>
      <c r="P72" s="252">
        <f>[1]CUADRO2!N38</f>
        <v>11312.929089736763</v>
      </c>
      <c r="Q72" s="49">
        <f t="shared" si="26"/>
        <v>4.9751304440762683</v>
      </c>
    </row>
    <row r="73" spans="1:17" x14ac:dyDescent="0.2">
      <c r="A73" s="248" t="s">
        <v>89</v>
      </c>
      <c r="B73" s="252">
        <f>[1]CUADRO2!B39</f>
        <v>3860.5681579815059</v>
      </c>
      <c r="C73" s="49">
        <f t="shared" si="19"/>
        <v>0.17762811952705376</v>
      </c>
      <c r="D73" s="75">
        <f t="shared" si="18"/>
        <v>11270.660467809794</v>
      </c>
      <c r="E73" s="49">
        <f t="shared" si="20"/>
        <v>0.87312083836973875</v>
      </c>
      <c r="F73" s="252">
        <f>[1]CUADRO2!D39</f>
        <v>2011.5533436618612</v>
      </c>
      <c r="G73" s="49">
        <f t="shared" si="21"/>
        <v>2.1059899661594108</v>
      </c>
      <c r="H73" s="252">
        <f>[1]CUADRO2!F40</f>
        <v>9259.1071241479331</v>
      </c>
      <c r="I73" s="49">
        <f t="shared" si="22"/>
        <v>0.77978353896645869</v>
      </c>
      <c r="J73" s="252">
        <f>[1]CUADRO2!H39</f>
        <v>0</v>
      </c>
      <c r="K73" s="49">
        <f t="shared" si="23"/>
        <v>0</v>
      </c>
      <c r="L73" s="252">
        <f>[1]CUADRO2!J39</f>
        <v>0</v>
      </c>
      <c r="M73" s="49">
        <f t="shared" si="24"/>
        <v>0</v>
      </c>
      <c r="N73" s="252">
        <f>[1]CUADRO2!L39</f>
        <v>0</v>
      </c>
      <c r="O73" s="49">
        <f t="shared" si="25"/>
        <v>0</v>
      </c>
      <c r="P73" s="252">
        <f>[1]CUADRO2!N39</f>
        <v>0</v>
      </c>
      <c r="Q73" s="49">
        <f t="shared" si="26"/>
        <v>0</v>
      </c>
    </row>
    <row r="74" spans="1:17" x14ac:dyDescent="0.2">
      <c r="A74" s="248" t="s">
        <v>114</v>
      </c>
      <c r="B74" s="252">
        <f>[1]CUADRO2!B40</f>
        <v>17897.18380856259</v>
      </c>
      <c r="C74" s="49">
        <f t="shared" si="19"/>
        <v>0.82346508976211574</v>
      </c>
      <c r="D74" s="75">
        <f t="shared" si="18"/>
        <v>12552.918233029122</v>
      </c>
      <c r="E74" s="49">
        <f t="shared" si="20"/>
        <v>0.97245538741165205</v>
      </c>
      <c r="F74" s="252">
        <f>[1]CUADRO2!D40</f>
        <v>3293.8111088811897</v>
      </c>
      <c r="G74" s="49">
        <f t="shared" si="21"/>
        <v>3.4484460318116437</v>
      </c>
      <c r="H74" s="252">
        <f>[1]CUADRO2!F40</f>
        <v>9259.1071241479331</v>
      </c>
      <c r="I74" s="49">
        <f t="shared" si="22"/>
        <v>0.77978353896645869</v>
      </c>
      <c r="J74" s="252">
        <f>[1]CUADRO2!H40</f>
        <v>0</v>
      </c>
      <c r="K74" s="49">
        <f t="shared" si="23"/>
        <v>0</v>
      </c>
      <c r="L74" s="252">
        <f>[1]CUADRO2!J40</f>
        <v>2943.463037682749</v>
      </c>
      <c r="M74" s="49">
        <f t="shared" si="24"/>
        <v>0.53245262041755237</v>
      </c>
      <c r="N74" s="252">
        <f>[1]CUADRO2!L40</f>
        <v>1133.3493463535231</v>
      </c>
      <c r="O74" s="49">
        <f t="shared" si="25"/>
        <v>1.1073304409222888</v>
      </c>
      <c r="P74" s="252">
        <f>[1]CUADRO2!N40</f>
        <v>1267.4531914971976</v>
      </c>
      <c r="Q74" s="49">
        <f t="shared" si="26"/>
        <v>0.55739277683442656</v>
      </c>
    </row>
    <row r="75" spans="1:17" x14ac:dyDescent="0.2">
      <c r="A75" s="248" t="s">
        <v>115</v>
      </c>
      <c r="B75" s="252">
        <f>[1]CUADRO2!B41</f>
        <v>289982.77435378195</v>
      </c>
      <c r="C75" s="49">
        <f t="shared" si="19"/>
        <v>13.342361226600314</v>
      </c>
      <c r="D75" s="75">
        <f t="shared" si="18"/>
        <v>191064.92823046527</v>
      </c>
      <c r="E75" s="49">
        <f t="shared" si="20"/>
        <v>14.801507932574259</v>
      </c>
      <c r="F75" s="252">
        <f>[1]CUADRO2!D41</f>
        <v>785.02955899880112</v>
      </c>
      <c r="G75" s="49">
        <f t="shared" si="21"/>
        <v>0.82188443055673366</v>
      </c>
      <c r="H75" s="252">
        <f>[1]CUADRO2!F41</f>
        <v>190279.89867146648</v>
      </c>
      <c r="I75" s="49">
        <f t="shared" si="22"/>
        <v>16.02499364039593</v>
      </c>
      <c r="J75" s="252">
        <f>[1]CUADRO2!H41</f>
        <v>0</v>
      </c>
      <c r="K75" s="49">
        <f t="shared" si="23"/>
        <v>0</v>
      </c>
      <c r="L75" s="252">
        <f>[1]CUADRO2!J41</f>
        <v>51468.712634959295</v>
      </c>
      <c r="M75" s="49">
        <f t="shared" si="24"/>
        <v>9.3103431438284581</v>
      </c>
      <c r="N75" s="252">
        <f>[1]CUADRO2!L41</f>
        <v>6689.5210130115056</v>
      </c>
      <c r="O75" s="49">
        <f t="shared" si="25"/>
        <v>6.5359461111705066</v>
      </c>
      <c r="P75" s="252">
        <f>[1]CUADRO2!N41</f>
        <v>40759.61247534526</v>
      </c>
      <c r="Q75" s="49">
        <f t="shared" si="26"/>
        <v>17.925011931596895</v>
      </c>
    </row>
    <row r="76" spans="1:17" x14ac:dyDescent="0.2">
      <c r="A76" s="248" t="s">
        <v>116</v>
      </c>
      <c r="B76" s="252">
        <f>[1]CUADRO2!B42</f>
        <v>347353.90538225207</v>
      </c>
      <c r="C76" s="49">
        <f t="shared" si="19"/>
        <v>15.98205717359677</v>
      </c>
      <c r="D76" s="75">
        <f t="shared" si="18"/>
        <v>187580.40085846931</v>
      </c>
      <c r="E76" s="49">
        <f t="shared" si="20"/>
        <v>14.531566923433859</v>
      </c>
      <c r="F76" s="252">
        <f>[1]CUADRO2!D42</f>
        <v>0</v>
      </c>
      <c r="G76" s="49">
        <f t="shared" si="21"/>
        <v>0</v>
      </c>
      <c r="H76" s="252">
        <f>[1]CUADRO2!F42</f>
        <v>187580.40085846931</v>
      </c>
      <c r="I76" s="49">
        <f t="shared" si="22"/>
        <v>15.797647317491728</v>
      </c>
      <c r="J76" s="252">
        <f>[1]CUADRO2!H42</f>
        <v>0</v>
      </c>
      <c r="K76" s="49">
        <f t="shared" si="23"/>
        <v>0</v>
      </c>
      <c r="L76" s="252">
        <f>[1]CUADRO2!J42</f>
        <v>115374.55153709241</v>
      </c>
      <c r="M76" s="49">
        <f t="shared" si="24"/>
        <v>20.870478585587044</v>
      </c>
      <c r="N76" s="252">
        <f>[1]CUADRO2!L42</f>
        <v>26170.195085854499</v>
      </c>
      <c r="O76" s="49">
        <f t="shared" si="25"/>
        <v>25.569391959045788</v>
      </c>
      <c r="P76" s="252">
        <f>[1]CUADRO2!N42</f>
        <v>18228.757900835451</v>
      </c>
      <c r="Q76" s="49">
        <f t="shared" si="26"/>
        <v>8.0165311450964403</v>
      </c>
    </row>
    <row r="77" spans="1:17" x14ac:dyDescent="0.2">
      <c r="A77" s="248" t="s">
        <v>90</v>
      </c>
      <c r="B77" s="252">
        <f>[1]CUADRO2!B43</f>
        <v>118199.59391617321</v>
      </c>
      <c r="C77" s="49">
        <f t="shared" si="19"/>
        <v>5.4384667585220781</v>
      </c>
      <c r="D77" s="75">
        <f t="shared" si="18"/>
        <v>42055.170619037002</v>
      </c>
      <c r="E77" s="49">
        <f t="shared" si="20"/>
        <v>3.2579497832935402</v>
      </c>
      <c r="F77" s="252">
        <f>[1]CUADRO2!D43</f>
        <v>1998.4909271058577</v>
      </c>
      <c r="G77" s="49">
        <f t="shared" si="21"/>
        <v>2.0923143068549157</v>
      </c>
      <c r="H77" s="252">
        <f>[1]CUADRO2!F43</f>
        <v>40056.679691931145</v>
      </c>
      <c r="I77" s="49">
        <f t="shared" si="22"/>
        <v>3.3734936890358518</v>
      </c>
      <c r="J77" s="252">
        <f>[1]CUADRO2!H43</f>
        <v>0</v>
      </c>
      <c r="K77" s="49">
        <f t="shared" si="23"/>
        <v>0</v>
      </c>
      <c r="L77" s="252">
        <f>[1]CUADRO2!J43</f>
        <v>40965.360682642015</v>
      </c>
      <c r="M77" s="49">
        <f t="shared" si="24"/>
        <v>7.4103575830850508</v>
      </c>
      <c r="N77" s="252">
        <f>[1]CUADRO2!L43</f>
        <v>1165.7192234090207</v>
      </c>
      <c r="O77" s="49">
        <f t="shared" si="25"/>
        <v>1.1389571854453173</v>
      </c>
      <c r="P77" s="252">
        <f>[1]CUADRO2!N43</f>
        <v>34013.343391085051</v>
      </c>
      <c r="Q77" s="49">
        <f t="shared" si="26"/>
        <v>14.958179165405264</v>
      </c>
    </row>
    <row r="78" spans="1:17" x14ac:dyDescent="0.2">
      <c r="A78" s="248" t="s">
        <v>117</v>
      </c>
      <c r="B78" s="252">
        <f>[1]CUADRO2!B44</f>
        <v>50125.034374490475</v>
      </c>
      <c r="C78" s="49">
        <f t="shared" si="19"/>
        <v>2.3062966985214213</v>
      </c>
      <c r="D78" s="75">
        <f t="shared" si="18"/>
        <v>27121.897406559925</v>
      </c>
      <c r="E78" s="49">
        <f t="shared" si="20"/>
        <v>2.1010919341797427</v>
      </c>
      <c r="F78" s="252">
        <f>[1]CUADRO2!D44</f>
        <v>0</v>
      </c>
      <c r="G78" s="49">
        <f t="shared" si="21"/>
        <v>0</v>
      </c>
      <c r="H78" s="252">
        <f>[1]CUADRO2!F44</f>
        <v>27121.897406559925</v>
      </c>
      <c r="I78" s="49">
        <f t="shared" si="22"/>
        <v>2.2841521174341923</v>
      </c>
      <c r="J78" s="252">
        <f>[1]CUADRO2!H44</f>
        <v>0</v>
      </c>
      <c r="K78" s="49">
        <f t="shared" si="23"/>
        <v>0</v>
      </c>
      <c r="L78" s="252">
        <f>[1]CUADRO2!J44</f>
        <v>13938.535383420889</v>
      </c>
      <c r="M78" s="49">
        <f t="shared" si="24"/>
        <v>2.5213870854406628</v>
      </c>
      <c r="N78" s="252">
        <f>[1]CUADRO2!L44</f>
        <v>7548.5342899022171</v>
      </c>
      <c r="O78" s="49">
        <f t="shared" si="25"/>
        <v>7.3752385620974454</v>
      </c>
      <c r="P78" s="252">
        <f>[1]CUADRO2!N44</f>
        <v>1516.0672946074612</v>
      </c>
      <c r="Q78" s="49">
        <f t="shared" si="26"/>
        <v>0.66672675951913296</v>
      </c>
    </row>
    <row r="79" spans="1:17" x14ac:dyDescent="0.2">
      <c r="A79" s="248" t="s">
        <v>118</v>
      </c>
      <c r="B79" s="252">
        <f>[1]CUADRO2!B45</f>
        <v>11628.199351410009</v>
      </c>
      <c r="C79" s="49">
        <f t="shared" si="19"/>
        <v>0.53502362858336583</v>
      </c>
      <c r="D79" s="75">
        <f t="shared" si="18"/>
        <v>10605.424994852279</v>
      </c>
      <c r="E79" s="49">
        <f t="shared" si="20"/>
        <v>0.82158606314331162</v>
      </c>
      <c r="F79" s="252">
        <f>[1]CUADRO2!D45</f>
        <v>0</v>
      </c>
      <c r="G79" s="49">
        <f t="shared" si="21"/>
        <v>0</v>
      </c>
      <c r="H79" s="252">
        <f>[1]CUADRO2!F45</f>
        <v>10605.424994852279</v>
      </c>
      <c r="I79" s="49">
        <f t="shared" si="22"/>
        <v>0.89316774542559219</v>
      </c>
      <c r="J79" s="252">
        <f>[1]CUADRO2!H45</f>
        <v>0</v>
      </c>
      <c r="K79" s="49">
        <f t="shared" si="23"/>
        <v>0</v>
      </c>
      <c r="L79" s="252">
        <f>[1]CUADRO2!J45</f>
        <v>1022.7743565577296</v>
      </c>
      <c r="M79" s="49">
        <f t="shared" si="24"/>
        <v>0.18501298615720371</v>
      </c>
      <c r="N79" s="252">
        <f>[1]CUADRO2!L45</f>
        <v>0</v>
      </c>
      <c r="O79" s="49">
        <f t="shared" si="25"/>
        <v>0</v>
      </c>
      <c r="P79" s="252">
        <f>[1]CUADRO2!N45</f>
        <v>0</v>
      </c>
      <c r="Q79" s="49">
        <f t="shared" si="26"/>
        <v>0</v>
      </c>
    </row>
    <row r="80" spans="1:17" x14ac:dyDescent="0.2">
      <c r="A80" s="248" t="s">
        <v>119</v>
      </c>
      <c r="B80" s="252">
        <f>[1]CUADRO2!B46</f>
        <v>19291.932817402019</v>
      </c>
      <c r="C80" s="49">
        <f t="shared" si="19"/>
        <v>0.88763871227417224</v>
      </c>
      <c r="D80" s="75">
        <f t="shared" ref="D80:D93" si="27">F80+H80+J80</f>
        <v>19291.932817402019</v>
      </c>
      <c r="E80" s="49">
        <f t="shared" ref="E80:E93" si="28">IF(ISNUMBER(D80/D$67*100),D80/D$67*100,0)</f>
        <v>1.4945165461608503</v>
      </c>
      <c r="F80" s="252">
        <f>[1]CUADRO2!D46</f>
        <v>1094.4482233631038</v>
      </c>
      <c r="G80" s="49">
        <f t="shared" si="21"/>
        <v>1.1458294079777285</v>
      </c>
      <c r="H80" s="252">
        <f>[1]CUADRO2!F46</f>
        <v>18197.484594038917</v>
      </c>
      <c r="I80" s="49">
        <f t="shared" si="22"/>
        <v>1.532555865999133</v>
      </c>
      <c r="J80" s="252">
        <f>[1]CUADRO2!H46</f>
        <v>0</v>
      </c>
      <c r="K80" s="49">
        <f t="shared" si="23"/>
        <v>0</v>
      </c>
      <c r="L80" s="252">
        <f>[1]CUADRO2!J46</f>
        <v>0</v>
      </c>
      <c r="M80" s="49">
        <f t="shared" si="24"/>
        <v>0</v>
      </c>
      <c r="N80" s="252">
        <f>[1]CUADRO2!L44</f>
        <v>7548.5342899022171</v>
      </c>
      <c r="O80" s="49">
        <f t="shared" si="25"/>
        <v>7.3752385620974454</v>
      </c>
      <c r="P80" s="252">
        <f>[1]CUADRO2!N46</f>
        <v>0</v>
      </c>
      <c r="Q80" s="49">
        <f t="shared" si="26"/>
        <v>0</v>
      </c>
    </row>
    <row r="81" spans="1:17" x14ac:dyDescent="0.2">
      <c r="A81" s="248" t="s">
        <v>91</v>
      </c>
      <c r="B81" s="252">
        <f>[1]CUADRO2!B47</f>
        <v>4922.6465042891123</v>
      </c>
      <c r="C81" s="49">
        <f t="shared" si="19"/>
        <v>0.22649527371910957</v>
      </c>
      <c r="D81" s="75">
        <f t="shared" si="27"/>
        <v>2400.8025378507205</v>
      </c>
      <c r="E81" s="49">
        <f t="shared" si="28"/>
        <v>0.18598650279594181</v>
      </c>
      <c r="F81" s="252">
        <f>[1]CUADRO2!D47</f>
        <v>0</v>
      </c>
      <c r="G81" s="49">
        <f t="shared" si="21"/>
        <v>0</v>
      </c>
      <c r="H81" s="252">
        <f>[1]CUADRO2!F47</f>
        <v>2400.8025378507205</v>
      </c>
      <c r="I81" s="49">
        <f t="shared" si="22"/>
        <v>0.20219080244167392</v>
      </c>
      <c r="J81" s="252">
        <f>[1]CUADRO2!H47</f>
        <v>0</v>
      </c>
      <c r="K81" s="49">
        <f t="shared" si="23"/>
        <v>0</v>
      </c>
      <c r="L81" s="252">
        <f>[1]CUADRO2!J47</f>
        <v>1427.3957430752878</v>
      </c>
      <c r="M81" s="49">
        <f t="shared" si="24"/>
        <v>0.25820626725845525</v>
      </c>
      <c r="N81" s="252">
        <f>[1]CUADRO2!L47</f>
        <v>0</v>
      </c>
      <c r="O81" s="49">
        <f t="shared" si="25"/>
        <v>0</v>
      </c>
      <c r="P81" s="252">
        <f>[1]CUADRO2!N47</f>
        <v>1094.4482233631038</v>
      </c>
      <c r="Q81" s="49">
        <f t="shared" si="26"/>
        <v>0.48130971495779618</v>
      </c>
    </row>
    <row r="82" spans="1:17" x14ac:dyDescent="0.2">
      <c r="A82" s="248" t="s">
        <v>120</v>
      </c>
      <c r="B82" s="252">
        <f>[1]CUADRO2!B48</f>
        <v>19194.134117484638</v>
      </c>
      <c r="C82" s="49">
        <f t="shared" si="19"/>
        <v>0.88313890850238808</v>
      </c>
      <c r="D82" s="75">
        <f t="shared" si="27"/>
        <v>7214.9023361877598</v>
      </c>
      <c r="E82" s="49">
        <f t="shared" si="28"/>
        <v>0.55892745545126066</v>
      </c>
      <c r="F82" s="252">
        <f>[1]CUADRO2!D48</f>
        <v>0</v>
      </c>
      <c r="G82" s="49">
        <f t="shared" si="21"/>
        <v>0</v>
      </c>
      <c r="H82" s="252">
        <f>[1]CUADRO2!F48</f>
        <v>7214.9023361877598</v>
      </c>
      <c r="I82" s="49">
        <f t="shared" si="22"/>
        <v>0.60762468795041613</v>
      </c>
      <c r="J82" s="252">
        <f>[1]CUADRO2!H48</f>
        <v>0</v>
      </c>
      <c r="K82" s="49">
        <f t="shared" si="23"/>
        <v>0</v>
      </c>
      <c r="L82" s="252">
        <f>[1]CUADRO2!J48</f>
        <v>9678.1349276906203</v>
      </c>
      <c r="M82" s="49">
        <f t="shared" si="24"/>
        <v>1.7507093641170175</v>
      </c>
      <c r="N82" s="252">
        <f>[1]CUADRO2!L48</f>
        <v>421.61907124435737</v>
      </c>
      <c r="O82" s="49">
        <f t="shared" si="25"/>
        <v>0.41193973734964318</v>
      </c>
      <c r="P82" s="252">
        <f>[1]CUADRO2!N48</f>
        <v>1879.4777823619049</v>
      </c>
      <c r="Q82" s="49">
        <f t="shared" si="26"/>
        <v>0.82654519088930689</v>
      </c>
    </row>
    <row r="83" spans="1:17" x14ac:dyDescent="0.2">
      <c r="A83" s="248" t="s">
        <v>92</v>
      </c>
      <c r="B83" s="252">
        <f>[1]CUADRO2!B49</f>
        <v>53492.163427370215</v>
      </c>
      <c r="C83" s="49">
        <f t="shared" si="19"/>
        <v>2.4612212529892417</v>
      </c>
      <c r="D83" s="75">
        <f t="shared" si="27"/>
        <v>45282.072232973864</v>
      </c>
      <c r="E83" s="49">
        <f t="shared" si="28"/>
        <v>3.5079329187578923</v>
      </c>
      <c r="F83" s="252">
        <f>[1]CUADRO2!D49</f>
        <v>0</v>
      </c>
      <c r="G83" s="49">
        <f t="shared" si="21"/>
        <v>0</v>
      </c>
      <c r="H83" s="252">
        <f>[1]CUADRO2!F49</f>
        <v>45282.072232973864</v>
      </c>
      <c r="I83" s="49">
        <f t="shared" si="22"/>
        <v>3.8135658292011163</v>
      </c>
      <c r="J83" s="252">
        <f>[1]CUADRO2!H49</f>
        <v>0</v>
      </c>
      <c r="K83" s="49">
        <f t="shared" si="23"/>
        <v>0</v>
      </c>
      <c r="L83" s="252">
        <f>[1]CUADRO2!J49</f>
        <v>5716.1142182360736</v>
      </c>
      <c r="M83" s="49">
        <f t="shared" si="24"/>
        <v>1.0340065273936236</v>
      </c>
      <c r="N83" s="252">
        <f>[1]CUADRO2!L49</f>
        <v>744.10015216466343</v>
      </c>
      <c r="O83" s="49">
        <f t="shared" si="25"/>
        <v>0.72701744809567426</v>
      </c>
      <c r="P83" s="252">
        <f>[1]CUADRO2!N49</f>
        <v>1749.8768239955939</v>
      </c>
      <c r="Q83" s="49">
        <f t="shared" si="26"/>
        <v>0.76955007773734252</v>
      </c>
    </row>
    <row r="84" spans="1:17" x14ac:dyDescent="0.2">
      <c r="A84" s="248" t="s">
        <v>121</v>
      </c>
      <c r="B84" s="252">
        <f>[1]CUADRO2!B50</f>
        <v>47085.441462872783</v>
      </c>
      <c r="C84" s="49">
        <f t="shared" si="19"/>
        <v>2.1664423685565004</v>
      </c>
      <c r="D84" s="75">
        <f t="shared" si="27"/>
        <v>47085.441462872783</v>
      </c>
      <c r="E84" s="49">
        <f t="shared" si="28"/>
        <v>3.6476371764095754</v>
      </c>
      <c r="F84" s="252">
        <f>[1]CUADRO2!D50</f>
        <v>47085.441462872783</v>
      </c>
      <c r="G84" s="49">
        <f t="shared" si="21"/>
        <v>49.295967012478719</v>
      </c>
      <c r="H84" s="252">
        <f>[1]CUADRO2!F50</f>
        <v>0</v>
      </c>
      <c r="I84" s="49">
        <f t="shared" si="22"/>
        <v>0</v>
      </c>
      <c r="J84" s="252">
        <f>[1]CUADRO2!H50</f>
        <v>0</v>
      </c>
      <c r="K84" s="49">
        <f t="shared" si="23"/>
        <v>0</v>
      </c>
      <c r="L84" s="252">
        <f>[1]CUADRO2!J50</f>
        <v>0</v>
      </c>
      <c r="M84" s="49">
        <f t="shared" si="24"/>
        <v>0</v>
      </c>
      <c r="N84" s="252">
        <f>[1]CUADRO2!L50</f>
        <v>0</v>
      </c>
      <c r="O84" s="49">
        <f t="shared" si="25"/>
        <v>0</v>
      </c>
      <c r="P84" s="252">
        <f>[1]CUADRO2!N50</f>
        <v>0</v>
      </c>
      <c r="Q84" s="49">
        <f t="shared" si="26"/>
        <v>0</v>
      </c>
    </row>
    <row r="85" spans="1:17" x14ac:dyDescent="0.2">
      <c r="A85" s="248" t="s">
        <v>93</v>
      </c>
      <c r="B85" s="252">
        <f>[1]CUADRO2!B51</f>
        <v>35100.857501753766</v>
      </c>
      <c r="C85" s="49">
        <f t="shared" si="19"/>
        <v>1.6150211721902379</v>
      </c>
      <c r="D85" s="75">
        <f t="shared" si="27"/>
        <v>34015.250300098291</v>
      </c>
      <c r="E85" s="49">
        <f t="shared" si="28"/>
        <v>2.6351094458220121</v>
      </c>
      <c r="F85" s="252">
        <f>[1]CUADRO2!D51</f>
        <v>26735.608134485694</v>
      </c>
      <c r="G85" s="49">
        <f t="shared" si="21"/>
        <v>27.990767755578627</v>
      </c>
      <c r="H85" s="252">
        <f>[1]CUADRO2!F51</f>
        <v>7279.642165612594</v>
      </c>
      <c r="I85" s="49">
        <f t="shared" si="22"/>
        <v>0.613076947290771</v>
      </c>
      <c r="J85" s="252">
        <f>[1]CUADRO2!H51</f>
        <v>0</v>
      </c>
      <c r="K85" s="49">
        <f t="shared" si="23"/>
        <v>0</v>
      </c>
      <c r="L85" s="252">
        <f>[1]CUADRO2!J51</f>
        <v>1085.6072016554872</v>
      </c>
      <c r="M85" s="49">
        <f t="shared" si="24"/>
        <v>0.19637902425324488</v>
      </c>
      <c r="N85" s="252">
        <f>[1]CUADRO2!L51</f>
        <v>0</v>
      </c>
      <c r="O85" s="49">
        <f t="shared" si="25"/>
        <v>0</v>
      </c>
      <c r="P85" s="252">
        <f>[1]CUADRO2!N51</f>
        <v>0</v>
      </c>
      <c r="Q85" s="49">
        <f t="shared" si="26"/>
        <v>0</v>
      </c>
    </row>
    <row r="86" spans="1:17" x14ac:dyDescent="0.2">
      <c r="A86" s="248" t="s">
        <v>122</v>
      </c>
      <c r="B86" s="252">
        <f>[1]CUADRO2!B52</f>
        <v>22301.474899602435</v>
      </c>
      <c r="C86" s="49">
        <f t="shared" si="19"/>
        <v>1.0261103772786047</v>
      </c>
      <c r="D86" s="75">
        <f t="shared" si="27"/>
        <v>18151.363231676532</v>
      </c>
      <c r="E86" s="49">
        <f t="shared" si="28"/>
        <v>1.4061583638030433</v>
      </c>
      <c r="F86" s="252">
        <f>[1]CUADRO2!D52</f>
        <v>7675.4225304225356</v>
      </c>
      <c r="G86" s="49">
        <f t="shared" si="21"/>
        <v>8.0357614606818686</v>
      </c>
      <c r="H86" s="252">
        <f>[1]CUADRO2!F52</f>
        <v>10475.940701253996</v>
      </c>
      <c r="I86" s="49">
        <f t="shared" si="22"/>
        <v>0.88226283641559577</v>
      </c>
      <c r="J86" s="252">
        <f>[1]CUADRO2!H52</f>
        <v>0</v>
      </c>
      <c r="K86" s="49">
        <f t="shared" si="23"/>
        <v>0</v>
      </c>
      <c r="L86" s="252">
        <f>[1]CUADRO2!J52</f>
        <v>3306.8735254371932</v>
      </c>
      <c r="M86" s="49">
        <f t="shared" si="24"/>
        <v>0.59819112775223504</v>
      </c>
      <c r="N86" s="252">
        <f>[1]CUADRO2!L52</f>
        <v>0</v>
      </c>
      <c r="O86" s="49">
        <f t="shared" si="25"/>
        <v>0</v>
      </c>
      <c r="P86" s="252">
        <f>[1]CUADRO2!N52</f>
        <v>843.23814248871474</v>
      </c>
      <c r="Q86" s="49">
        <f t="shared" si="26"/>
        <v>0.3708340891226734</v>
      </c>
    </row>
    <row r="87" spans="1:17" x14ac:dyDescent="0.2">
      <c r="A87" s="248" t="s">
        <v>123</v>
      </c>
      <c r="B87" s="252">
        <f>[1]CUADRO2!B53</f>
        <v>9388.1885509867607</v>
      </c>
      <c r="C87" s="49">
        <f t="shared" si="19"/>
        <v>0.431958771309221</v>
      </c>
      <c r="D87" s="75">
        <f t="shared" si="27"/>
        <v>2709.5368435265891</v>
      </c>
      <c r="E87" s="49">
        <f t="shared" si="28"/>
        <v>0.20990367753251671</v>
      </c>
      <c r="F87" s="252">
        <f>[1]CUADRO2!D53</f>
        <v>0</v>
      </c>
      <c r="G87" s="49">
        <f t="shared" si="21"/>
        <v>0</v>
      </c>
      <c r="H87" s="252">
        <f>[1]CUADRO2!F53</f>
        <v>2709.5368435265891</v>
      </c>
      <c r="I87" s="49">
        <f t="shared" si="22"/>
        <v>0.22819179003716367</v>
      </c>
      <c r="J87" s="252">
        <f>[1]CUADRO2!H53</f>
        <v>0</v>
      </c>
      <c r="K87" s="49">
        <f t="shared" si="23"/>
        <v>0</v>
      </c>
      <c r="L87" s="252">
        <f>[1]CUADRO2!J53</f>
        <v>4911.7771987377773</v>
      </c>
      <c r="M87" s="49">
        <f t="shared" si="24"/>
        <v>0.88850738293422205</v>
      </c>
      <c r="N87" s="252">
        <f>[1]CUADRO2!L53</f>
        <v>300.57764265668612</v>
      </c>
      <c r="O87" s="49">
        <f t="shared" si="25"/>
        <v>0.29367712139712016</v>
      </c>
      <c r="P87" s="252">
        <f>[1]CUADRO2!N53</f>
        <v>1466.296866065707</v>
      </c>
      <c r="Q87" s="49">
        <f t="shared" si="26"/>
        <v>0.64483902626378686</v>
      </c>
    </row>
    <row r="88" spans="1:17" x14ac:dyDescent="0.2">
      <c r="A88" s="248" t="s">
        <v>94</v>
      </c>
      <c r="B88" s="252">
        <f>[1]CUADRO2!B54</f>
        <v>68925.256038455584</v>
      </c>
      <c r="C88" s="49">
        <f t="shared" si="19"/>
        <v>3.1713113503046779</v>
      </c>
      <c r="D88" s="75">
        <f t="shared" si="27"/>
        <v>20031.690199887813</v>
      </c>
      <c r="E88" s="49">
        <f t="shared" si="28"/>
        <v>1.5518244198059619</v>
      </c>
      <c r="F88" s="252">
        <f>[1]CUADRO2!D54</f>
        <v>0</v>
      </c>
      <c r="G88" s="49">
        <f t="shared" si="21"/>
        <v>0</v>
      </c>
      <c r="H88" s="252">
        <f>[1]CUADRO2!F54</f>
        <v>20031.690199887813</v>
      </c>
      <c r="I88" s="49">
        <f t="shared" si="22"/>
        <v>1.6870290046445173</v>
      </c>
      <c r="J88" s="252">
        <f>[1]CUADRO2!H54</f>
        <v>0</v>
      </c>
      <c r="K88" s="49">
        <f t="shared" si="23"/>
        <v>0</v>
      </c>
      <c r="L88" s="252">
        <f>[1]CUADRO2!J54</f>
        <v>37103.686563789888</v>
      </c>
      <c r="M88" s="49">
        <f t="shared" si="24"/>
        <v>6.7118067681238482</v>
      </c>
      <c r="N88" s="252">
        <f>[1]CUADRO2!L54</f>
        <v>2100.2248951940346</v>
      </c>
      <c r="O88" s="49">
        <f t="shared" si="25"/>
        <v>2.0520089120920932</v>
      </c>
      <c r="P88" s="252">
        <f>[1]CUADRO2!N54</f>
        <v>9689.6543795838988</v>
      </c>
      <c r="Q88" s="49">
        <f t="shared" si="26"/>
        <v>4.2612566660723692</v>
      </c>
    </row>
    <row r="89" spans="1:17" x14ac:dyDescent="0.2">
      <c r="A89" s="248" t="s">
        <v>124</v>
      </c>
      <c r="B89" s="252">
        <f>[1]CUADRO2!B55</f>
        <v>11724.081722189239</v>
      </c>
      <c r="C89" s="49">
        <f t="shared" si="19"/>
        <v>0.53943526037442724</v>
      </c>
      <c r="D89" s="75">
        <f t="shared" si="27"/>
        <v>11724.081722189241</v>
      </c>
      <c r="E89" s="49">
        <f t="shared" si="28"/>
        <v>0.90824668985724921</v>
      </c>
      <c r="F89" s="252">
        <f>[1]CUADRO2!D55</f>
        <v>0</v>
      </c>
      <c r="G89" s="49">
        <f t="shared" si="21"/>
        <v>0</v>
      </c>
      <c r="H89" s="252">
        <f>[1]CUADRO2!F55</f>
        <v>3786.7011801714639</v>
      </c>
      <c r="I89" s="49">
        <f t="shared" si="22"/>
        <v>0.3189084225607014</v>
      </c>
      <c r="J89" s="252">
        <f>[1]CUADRO2!H55</f>
        <v>7937.3805420177778</v>
      </c>
      <c r="K89" s="49">
        <f t="shared" si="23"/>
        <v>100</v>
      </c>
      <c r="L89" s="252">
        <f>[1]CUADRO2!J55</f>
        <v>0</v>
      </c>
      <c r="M89" s="49">
        <f t="shared" si="24"/>
        <v>0</v>
      </c>
      <c r="N89" s="252">
        <f>[1]CUADRO2!L55</f>
        <v>0</v>
      </c>
      <c r="O89" s="49">
        <f t="shared" si="25"/>
        <v>0</v>
      </c>
      <c r="P89" s="252">
        <f>[1]CUADRO2!N55</f>
        <v>0</v>
      </c>
      <c r="Q89" s="49">
        <f t="shared" si="26"/>
        <v>0</v>
      </c>
    </row>
    <row r="90" spans="1:17" x14ac:dyDescent="0.2">
      <c r="A90" s="248" t="s">
        <v>125</v>
      </c>
      <c r="B90" s="252">
        <f>[1]CUADRO2!B56</f>
        <v>2411.2689766425983</v>
      </c>
      <c r="C90" s="49">
        <f t="shared" si="19"/>
        <v>0.11094459583868325</v>
      </c>
      <c r="D90" s="75">
        <f t="shared" si="27"/>
        <v>2411.2689766425983</v>
      </c>
      <c r="E90" s="49">
        <f t="shared" si="28"/>
        <v>0.18679732181039183</v>
      </c>
      <c r="F90" s="252">
        <f>[1]CUADRO2!D56</f>
        <v>0</v>
      </c>
      <c r="G90" s="49">
        <f t="shared" si="21"/>
        <v>0</v>
      </c>
      <c r="H90" s="252">
        <f>[1]CUADRO2!F56</f>
        <v>2411.2689766425983</v>
      </c>
      <c r="I90" s="49">
        <f t="shared" si="22"/>
        <v>0.20307226504622905</v>
      </c>
      <c r="J90" s="252">
        <f>[1]CUADRO2!H56</f>
        <v>0</v>
      </c>
      <c r="K90" s="49">
        <f t="shared" si="23"/>
        <v>0</v>
      </c>
      <c r="L90" s="252">
        <f>[1]CUADRO2!J56</f>
        <v>0</v>
      </c>
      <c r="M90" s="49">
        <f t="shared" si="24"/>
        <v>0</v>
      </c>
      <c r="N90" s="252">
        <f>[1]CUADRO2!L56</f>
        <v>0</v>
      </c>
      <c r="O90" s="49">
        <f t="shared" si="25"/>
        <v>0</v>
      </c>
      <c r="P90" s="252">
        <f>[1]CUADRO2!N56</f>
        <v>0</v>
      </c>
      <c r="Q90" s="49">
        <f t="shared" si="26"/>
        <v>0</v>
      </c>
    </row>
    <row r="91" spans="1:17" x14ac:dyDescent="0.2">
      <c r="A91" s="78" t="s">
        <v>126</v>
      </c>
      <c r="B91" s="252">
        <f>[1]CUADRO2!B57</f>
        <v>0</v>
      </c>
      <c r="C91" s="49">
        <f t="shared" si="19"/>
        <v>0</v>
      </c>
      <c r="D91" s="75">
        <f t="shared" si="27"/>
        <v>0</v>
      </c>
      <c r="E91" s="49">
        <f t="shared" si="28"/>
        <v>0</v>
      </c>
      <c r="F91" s="252">
        <f>[1]CUADRO2!D57</f>
        <v>0</v>
      </c>
      <c r="G91" s="49">
        <f t="shared" si="21"/>
        <v>0</v>
      </c>
      <c r="H91" s="252">
        <f>[1]CUADRO2!F57</f>
        <v>0</v>
      </c>
      <c r="I91" s="49">
        <f t="shared" si="22"/>
        <v>0</v>
      </c>
      <c r="J91" s="252">
        <f>[1]CUADRO2!H57</f>
        <v>0</v>
      </c>
      <c r="K91" s="49">
        <f t="shared" si="23"/>
        <v>0</v>
      </c>
      <c r="L91" s="252">
        <f>[1]CUADRO2!J57</f>
        <v>0</v>
      </c>
      <c r="M91" s="49">
        <f t="shared" si="24"/>
        <v>0</v>
      </c>
      <c r="N91" s="252">
        <f>[1]CUADRO2!L57</f>
        <v>0</v>
      </c>
      <c r="O91" s="49">
        <f t="shared" si="25"/>
        <v>0</v>
      </c>
      <c r="P91" s="252">
        <f>[1]CUADRO2!N57</f>
        <v>0</v>
      </c>
      <c r="Q91" s="49">
        <f t="shared" si="26"/>
        <v>0</v>
      </c>
    </row>
    <row r="92" spans="1:17" x14ac:dyDescent="0.2">
      <c r="A92" s="248" t="s">
        <v>62</v>
      </c>
      <c r="B92" s="252">
        <f>[1]CUADRO2!B58</f>
        <v>0</v>
      </c>
      <c r="C92" s="49">
        <f t="shared" si="19"/>
        <v>0</v>
      </c>
      <c r="D92" s="75">
        <f t="shared" si="27"/>
        <v>0</v>
      </c>
      <c r="E92" s="49">
        <f t="shared" si="28"/>
        <v>0</v>
      </c>
      <c r="F92" s="252">
        <f>[1]CUADRO2!D58</f>
        <v>0</v>
      </c>
      <c r="G92" s="49">
        <f t="shared" si="21"/>
        <v>0</v>
      </c>
      <c r="H92" s="252">
        <f>[1]CUADRO2!F58</f>
        <v>0</v>
      </c>
      <c r="I92" s="49">
        <f t="shared" si="22"/>
        <v>0</v>
      </c>
      <c r="J92" s="252">
        <f>[1]CUADRO2!H58</f>
        <v>0</v>
      </c>
      <c r="K92" s="49">
        <f t="shared" si="23"/>
        <v>0</v>
      </c>
      <c r="L92" s="252">
        <f>[1]CUADRO2!J58</f>
        <v>0</v>
      </c>
      <c r="M92" s="49">
        <f t="shared" si="24"/>
        <v>0</v>
      </c>
      <c r="N92" s="252">
        <f>[1]CUADRO2!L58</f>
        <v>0</v>
      </c>
      <c r="O92" s="49">
        <f t="shared" si="25"/>
        <v>0</v>
      </c>
      <c r="P92" s="252">
        <f>[1]CUADRO2!N58</f>
        <v>0</v>
      </c>
      <c r="Q92" s="49">
        <f t="shared" si="26"/>
        <v>0</v>
      </c>
    </row>
    <row r="93" spans="1:17" x14ac:dyDescent="0.2">
      <c r="A93" s="248" t="s">
        <v>127</v>
      </c>
      <c r="B93" s="252">
        <f>[1]CUADRO2!B59</f>
        <v>61160.967627055928</v>
      </c>
      <c r="C93" s="49">
        <f t="shared" si="19"/>
        <v>2.8140696455749503</v>
      </c>
      <c r="D93" s="75">
        <f t="shared" si="27"/>
        <v>35585.964349814109</v>
      </c>
      <c r="E93" s="49">
        <f t="shared" si="28"/>
        <v>2.7567902622962488</v>
      </c>
      <c r="F93" s="252">
        <f>[1]CUADRO2!D72</f>
        <v>0</v>
      </c>
      <c r="G93" s="49">
        <f t="shared" si="21"/>
        <v>0</v>
      </c>
      <c r="H93" s="252">
        <f>[1]CUADRO2!F59</f>
        <v>35585.964349814109</v>
      </c>
      <c r="I93" s="49">
        <f t="shared" si="22"/>
        <v>2.9969789577076424</v>
      </c>
      <c r="J93" s="252">
        <f>[1]CUADRO2!H59</f>
        <v>0</v>
      </c>
      <c r="K93" s="49">
        <f t="shared" si="23"/>
        <v>0</v>
      </c>
      <c r="L93" s="252">
        <f>[1]CUADRO2!J59</f>
        <v>12826.118914651124</v>
      </c>
      <c r="M93" s="49">
        <f t="shared" si="24"/>
        <v>2.3201584454987803</v>
      </c>
      <c r="N93" s="252">
        <f>[1]CUADRO2!L59</f>
        <v>1104.9146621549819</v>
      </c>
      <c r="O93" s="49">
        <f t="shared" si="25"/>
        <v>1.0795485469349115</v>
      </c>
      <c r="P93" s="252">
        <f>[1]CUADRO2!N59</f>
        <v>6807.9664638350532</v>
      </c>
      <c r="Q93" s="49">
        <f t="shared" si="26"/>
        <v>2.9939656606885139</v>
      </c>
    </row>
    <row r="94" spans="1:17" x14ac:dyDescent="0.2">
      <c r="A94" s="87"/>
      <c r="B94" s="76"/>
      <c r="C94" s="49"/>
      <c r="D94" s="76"/>
      <c r="E94" s="77"/>
      <c r="F94" s="76"/>
      <c r="G94" s="49"/>
      <c r="H94" s="76"/>
      <c r="I94" s="77"/>
      <c r="J94" s="76"/>
      <c r="K94" s="77"/>
      <c r="L94" s="76"/>
      <c r="M94" s="77"/>
      <c r="N94" s="76"/>
      <c r="O94" s="77"/>
      <c r="P94" s="76"/>
      <c r="Q94" s="77"/>
    </row>
    <row r="95" spans="1:17" x14ac:dyDescent="0.2">
      <c r="A95" s="54" t="s">
        <v>14</v>
      </c>
      <c r="B95" s="74"/>
      <c r="C95" s="49"/>
      <c r="D95" s="74"/>
      <c r="E95" s="47"/>
      <c r="F95" s="74"/>
      <c r="G95" s="49"/>
      <c r="H95" s="74"/>
      <c r="I95" s="47"/>
      <c r="J95" s="74"/>
      <c r="K95" s="47"/>
      <c r="L95" s="74"/>
      <c r="M95" s="47"/>
      <c r="N95" s="74"/>
      <c r="O95" s="47"/>
      <c r="P95" s="74"/>
      <c r="Q95" s="47"/>
    </row>
    <row r="96" spans="1:17" x14ac:dyDescent="0.2">
      <c r="A96" s="78" t="s">
        <v>97</v>
      </c>
      <c r="B96" s="252">
        <f>[1]CUADRO2!B60</f>
        <v>45220.321827947708</v>
      </c>
      <c r="C96" s="49">
        <f>IF(ISNUMBER(B96/B$67*100),B96/B$67*100,0)</f>
        <v>2.0806265818931342</v>
      </c>
      <c r="D96" s="76">
        <f>F96+H96+J96</f>
        <v>24522.338356624681</v>
      </c>
      <c r="E96" s="49">
        <f>IF(ISNUMBER(D96/D$67*100),D96/D$67*100,0)</f>
        <v>1.89970806820723</v>
      </c>
      <c r="F96" s="252">
        <f>[1]CUADRO2!D60</f>
        <v>4543.8637488921313</v>
      </c>
      <c r="G96" s="49">
        <f>IF(ISNUMBER(F96/F$67*100),F96/F$67*100,0)</f>
        <v>4.7571850345972742</v>
      </c>
      <c r="H96" s="252">
        <f>[1]CUADRO2!F60</f>
        <v>19978.474607732551</v>
      </c>
      <c r="I96" s="49">
        <f>IF(ISNUMBER(H96/H$67*100),H96/H$67*100,0)</f>
        <v>1.6825472935872166</v>
      </c>
      <c r="J96" s="252">
        <f>[1]CUADRO2!H60</f>
        <v>0</v>
      </c>
      <c r="K96" s="49">
        <f>IF(ISNUMBER(J96/J$67*100),J96/J$67*100,0)</f>
        <v>0</v>
      </c>
      <c r="L96" s="252">
        <f>[1]CUADRO2!J60</f>
        <v>20697.983471323019</v>
      </c>
      <c r="M96" s="49">
        <f>IF(ISNUMBER(L96/L$67*100),L96/L$67*100,0)</f>
        <v>3.7441256763126227</v>
      </c>
      <c r="N96" s="252">
        <f>[1]CUADRO2!L60</f>
        <v>0</v>
      </c>
      <c r="O96" s="49">
        <f>IF(ISNUMBER(N96/N$67*100),N96/N$67*100,0)</f>
        <v>0</v>
      </c>
      <c r="P96" s="252">
        <f>[1]CUADRO2!N60</f>
        <v>0</v>
      </c>
      <c r="Q96" s="49">
        <f>IF(ISNUMBER(P96/P$67*100),P96/P$67*100,0)</f>
        <v>0</v>
      </c>
    </row>
    <row r="97" spans="1:17" x14ac:dyDescent="0.2">
      <c r="A97" s="78" t="s">
        <v>98</v>
      </c>
      <c r="B97" s="252">
        <f>[1]CUADRO2!B61</f>
        <v>69994.451938926955</v>
      </c>
      <c r="C97" s="49">
        <f t="shared" ref="C97:C106" si="29">IF(ISNUMBER(B97/B$67*100),B97/B$67*100,0)</f>
        <v>3.2205059893927399</v>
      </c>
      <c r="D97" s="76">
        <f t="shared" ref="D97:D106" si="30">F97+H97+J97</f>
        <v>53713.317891082712</v>
      </c>
      <c r="E97" s="49">
        <f t="shared" ref="E97:E106" si="31">IF(ISNUMBER(D97/D$67*100),D97/D$67*100,0)</f>
        <v>4.1610886320840486</v>
      </c>
      <c r="F97" s="252">
        <f>[1]CUADRO2!D61</f>
        <v>26673.182790896015</v>
      </c>
      <c r="G97" s="49">
        <f t="shared" ref="G97:G106" si="32">IF(ISNUMBER(F97/F$67*100),F97/F$67*100,0)</f>
        <v>27.925411722317989</v>
      </c>
      <c r="H97" s="252">
        <f>[1]CUADRO2!F61</f>
        <v>27040.135100186701</v>
      </c>
      <c r="I97" s="49">
        <f t="shared" ref="I97:I106" si="33">IF(ISNUMBER(H97/H$67*100),H97/H$67*100,0)</f>
        <v>2.2772662590287425</v>
      </c>
      <c r="J97" s="252">
        <f>[1]CUADRO2!H61</f>
        <v>0</v>
      </c>
      <c r="K97" s="49">
        <f t="shared" ref="K97:K106" si="34">IF(ISNUMBER(J97/J$67*100),J97/J$67*100,0)</f>
        <v>0</v>
      </c>
      <c r="L97" s="252">
        <f>[1]CUADRO2!J61</f>
        <v>14401.65626548225</v>
      </c>
      <c r="M97" s="49">
        <f t="shared" ref="M97:M106" si="35">IF(ISNUMBER(L97/L$67*100),L97/L$67*100,0)</f>
        <v>2.6051625309165432</v>
      </c>
      <c r="N97" s="252">
        <f>[1]CUADRO2!L61</f>
        <v>0</v>
      </c>
      <c r="O97" s="49">
        <f t="shared" ref="O97:O106" si="36">IF(ISNUMBER(N97/N$67*100),N97/N$67*100,0)</f>
        <v>0</v>
      </c>
      <c r="P97" s="252">
        <f>[1]CUADRO2!N61</f>
        <v>1879.4777823619049</v>
      </c>
      <c r="Q97" s="49">
        <f t="shared" ref="Q97:Q106" si="37">IF(ISNUMBER(P97/P$67*100),P97/P$67*100,0)</f>
        <v>0.82654519088930689</v>
      </c>
    </row>
    <row r="98" spans="1:17" x14ac:dyDescent="0.2">
      <c r="A98" s="78" t="s">
        <v>99</v>
      </c>
      <c r="B98" s="252">
        <f>[1]CUADRO2!B62</f>
        <v>93120.862414659365</v>
      </c>
      <c r="C98" s="49">
        <f t="shared" si="29"/>
        <v>4.2845723744719031</v>
      </c>
      <c r="D98" s="76">
        <f t="shared" si="30"/>
        <v>71441.596977470675</v>
      </c>
      <c r="E98" s="49">
        <f t="shared" si="31"/>
        <v>5.5344713138682469</v>
      </c>
      <c r="F98" s="252">
        <f>[1]CUADRO2!D62</f>
        <v>19250.431006585022</v>
      </c>
      <c r="G98" s="49">
        <f t="shared" si="32"/>
        <v>20.15418316986327</v>
      </c>
      <c r="H98" s="252">
        <f>[1]CUADRO2!F62</f>
        <v>52191.165970885646</v>
      </c>
      <c r="I98" s="49">
        <f t="shared" si="33"/>
        <v>4.3954359267992835</v>
      </c>
      <c r="J98" s="252">
        <f>[1]CUADRO2!H62</f>
        <v>0</v>
      </c>
      <c r="K98" s="49">
        <f t="shared" si="34"/>
        <v>0</v>
      </c>
      <c r="L98" s="252">
        <f>[1]CUADRO2!J62</f>
        <v>14246.211965932906</v>
      </c>
      <c r="M98" s="49">
        <f t="shared" si="35"/>
        <v>2.5770437050422497</v>
      </c>
      <c r="N98" s="252">
        <f>[1]CUADRO2!L62</f>
        <v>1568.0308341538837</v>
      </c>
      <c r="O98" s="49">
        <f t="shared" si="36"/>
        <v>1.5320327139640448</v>
      </c>
      <c r="P98" s="252">
        <f>[1]CUADRO2!N62</f>
        <v>5865.0226371018798</v>
      </c>
      <c r="Q98" s="49">
        <f t="shared" si="37"/>
        <v>2.5792836183790668</v>
      </c>
    </row>
    <row r="99" spans="1:17" x14ac:dyDescent="0.2">
      <c r="A99" s="78" t="s">
        <v>100</v>
      </c>
      <c r="B99" s="252">
        <f>[1]CUADRO2!B63</f>
        <v>60656.999817726952</v>
      </c>
      <c r="C99" s="49">
        <f t="shared" si="29"/>
        <v>2.7908816456200216</v>
      </c>
      <c r="D99" s="76">
        <f t="shared" si="30"/>
        <v>57702.784139260919</v>
      </c>
      <c r="E99" s="49">
        <f t="shared" si="31"/>
        <v>4.4701464841243768</v>
      </c>
      <c r="F99" s="252">
        <f>[1]CUADRO2!D63</f>
        <v>6862.3611539846515</v>
      </c>
      <c r="G99" s="49">
        <f t="shared" si="32"/>
        <v>7.1845291997800294</v>
      </c>
      <c r="H99" s="252">
        <f>[1]CUADRO2!F63</f>
        <v>50840.422985276266</v>
      </c>
      <c r="I99" s="49">
        <f t="shared" si="33"/>
        <v>4.2816790459867038</v>
      </c>
      <c r="J99" s="252">
        <f>[1]CUADRO2!H63</f>
        <v>0</v>
      </c>
      <c r="K99" s="49">
        <f t="shared" si="34"/>
        <v>0</v>
      </c>
      <c r="L99" s="252">
        <f>[1]CUADRO2!J63</f>
        <v>2692.5391587997901</v>
      </c>
      <c r="M99" s="49">
        <f t="shared" si="35"/>
        <v>0.48706218230906201</v>
      </c>
      <c r="N99" s="252">
        <f>[1]CUADRO2!L63</f>
        <v>261.67651966626704</v>
      </c>
      <c r="O99" s="49">
        <f t="shared" si="36"/>
        <v>0.25566907223562518</v>
      </c>
      <c r="P99" s="252">
        <f>[1]CUADRO2!N63</f>
        <v>0</v>
      </c>
      <c r="Q99" s="49">
        <f t="shared" si="37"/>
        <v>0</v>
      </c>
    </row>
    <row r="100" spans="1:17" x14ac:dyDescent="0.2">
      <c r="A100" s="78" t="s">
        <v>101</v>
      </c>
      <c r="B100" s="252">
        <f>[1]CUADRO2!B64</f>
        <v>296966.36093216535</v>
      </c>
      <c r="C100" s="49">
        <f t="shared" si="29"/>
        <v>13.663682156761329</v>
      </c>
      <c r="D100" s="76">
        <f t="shared" si="30"/>
        <v>157144.4781141612</v>
      </c>
      <c r="E100" s="49">
        <f t="shared" si="31"/>
        <v>12.173742512081413</v>
      </c>
      <c r="F100" s="252">
        <f>[1]CUADRO2!D64</f>
        <v>11204.382383784687</v>
      </c>
      <c r="G100" s="49">
        <f t="shared" si="32"/>
        <v>11.730395791696345</v>
      </c>
      <c r="H100" s="252">
        <f>[1]CUADRO2!F64</f>
        <v>142313.33710178314</v>
      </c>
      <c r="I100" s="49">
        <f t="shared" si="33"/>
        <v>11.985345472236061</v>
      </c>
      <c r="J100" s="252">
        <f>[1]CUADRO2!H64</f>
        <v>3626.758628593373</v>
      </c>
      <c r="K100" s="49">
        <f t="shared" si="34"/>
        <v>45.692134947978786</v>
      </c>
      <c r="L100" s="252">
        <f>[1]CUADRO2!J64</f>
        <v>101710.79408998482</v>
      </c>
      <c r="M100" s="49">
        <f t="shared" si="35"/>
        <v>18.398796976433974</v>
      </c>
      <c r="N100" s="252">
        <f>[1]CUADRO2!L64</f>
        <v>27193.65380110066</v>
      </c>
      <c r="O100" s="49">
        <f t="shared" si="36"/>
        <v>26.569354586690679</v>
      </c>
      <c r="P100" s="252">
        <f>[1]CUADRO2!N64</f>
        <v>10917.434926918249</v>
      </c>
      <c r="Q100" s="49">
        <f t="shared" si="37"/>
        <v>4.8012024512209166</v>
      </c>
    </row>
    <row r="101" spans="1:17" x14ac:dyDescent="0.2">
      <c r="A101" s="78" t="s">
        <v>102</v>
      </c>
      <c r="B101" s="252">
        <f>[1]CUADRO2!B65</f>
        <v>227515.91379814607</v>
      </c>
      <c r="C101" s="49">
        <f t="shared" si="29"/>
        <v>10.468206304528492</v>
      </c>
      <c r="D101" s="76">
        <f t="shared" si="30"/>
        <v>38875.428131949942</v>
      </c>
      <c r="E101" s="49">
        <f t="shared" si="31"/>
        <v>3.0116199932998895</v>
      </c>
      <c r="F101" s="252">
        <f>[1]CUADRO2!D65</f>
        <v>0</v>
      </c>
      <c r="G101" s="49">
        <f t="shared" si="32"/>
        <v>0</v>
      </c>
      <c r="H101" s="252">
        <f>[1]CUADRO2!F65</f>
        <v>38875.428131949942</v>
      </c>
      <c r="I101" s="49">
        <f t="shared" si="33"/>
        <v>3.2740110381170076</v>
      </c>
      <c r="J101" s="252">
        <f>[1]CUADRO2!H65</f>
        <v>0</v>
      </c>
      <c r="K101" s="49">
        <f t="shared" si="34"/>
        <v>0</v>
      </c>
      <c r="L101" s="252">
        <f>[1]CUADRO2!J65</f>
        <v>179364.86609882087</v>
      </c>
      <c r="M101" s="49">
        <f t="shared" si="35"/>
        <v>32.445895104681135</v>
      </c>
      <c r="N101" s="252">
        <f>[1]CUADRO2!L65</f>
        <v>1264.8572137330721</v>
      </c>
      <c r="O101" s="49">
        <f t="shared" si="36"/>
        <v>1.2358192120489295</v>
      </c>
      <c r="P101" s="252">
        <f>[1]CUADRO2!N65</f>
        <v>8010.7623536427918</v>
      </c>
      <c r="Q101" s="49">
        <f t="shared" si="37"/>
        <v>3.5229238466653983</v>
      </c>
    </row>
    <row r="102" spans="1:17" x14ac:dyDescent="0.2">
      <c r="A102" s="78" t="s">
        <v>103</v>
      </c>
      <c r="B102" s="252">
        <f>[1]CUADRO2!B66</f>
        <v>407991.09935424768</v>
      </c>
      <c r="C102" s="49">
        <f t="shared" si="29"/>
        <v>18.772027534921595</v>
      </c>
      <c r="D102" s="76">
        <f t="shared" si="30"/>
        <v>236707.79126775291</v>
      </c>
      <c r="E102" s="49">
        <f t="shared" si="31"/>
        <v>18.337390763445843</v>
      </c>
      <c r="F102" s="252">
        <f>[1]CUADRO2!D66</f>
        <v>6895.2987249605549</v>
      </c>
      <c r="G102" s="49">
        <f t="shared" si="32"/>
        <v>7.2190130946284947</v>
      </c>
      <c r="H102" s="252">
        <f>[1]CUADRO2!F66</f>
        <v>229812.49254279234</v>
      </c>
      <c r="I102" s="49">
        <f t="shared" si="33"/>
        <v>19.354349866668457</v>
      </c>
      <c r="J102" s="252">
        <f>[1]CUADRO2!H66</f>
        <v>0</v>
      </c>
      <c r="K102" s="49">
        <f t="shared" si="34"/>
        <v>0</v>
      </c>
      <c r="L102" s="252">
        <f>[1]CUADRO2!J66</f>
        <v>126387.41317088911</v>
      </c>
      <c r="M102" s="49">
        <f t="shared" si="35"/>
        <v>22.862631012895015</v>
      </c>
      <c r="N102" s="252">
        <f>[1]CUADRO2!L66</f>
        <v>9538.1841953004568</v>
      </c>
      <c r="O102" s="49">
        <f t="shared" si="36"/>
        <v>9.3192110134111328</v>
      </c>
      <c r="P102" s="252">
        <f>[1]CUADRO2!N66</f>
        <v>35357.710720304756</v>
      </c>
      <c r="Q102" s="49">
        <f t="shared" si="37"/>
        <v>15.549396769137111</v>
      </c>
    </row>
    <row r="103" spans="1:17" x14ac:dyDescent="0.2">
      <c r="A103" s="78" t="s">
        <v>104</v>
      </c>
      <c r="B103" s="252">
        <f>[1]CUADRO2!B67</f>
        <v>216276.48183498444</v>
      </c>
      <c r="C103" s="49">
        <f t="shared" si="29"/>
        <v>9.9510702037084258</v>
      </c>
      <c r="D103" s="76">
        <f t="shared" si="30"/>
        <v>133985.89180348194</v>
      </c>
      <c r="E103" s="49">
        <f t="shared" si="31"/>
        <v>10.379682230273669</v>
      </c>
      <c r="F103" s="252">
        <f>[1]CUADRO2!D67</f>
        <v>4191.0410747600454</v>
      </c>
      <c r="G103" s="49">
        <f t="shared" si="32"/>
        <v>4.3877983544493535</v>
      </c>
      <c r="H103" s="252">
        <f>[1]CUADRO2!F67</f>
        <v>129794.8507287219</v>
      </c>
      <c r="I103" s="49">
        <f t="shared" si="33"/>
        <v>10.931063512258477</v>
      </c>
      <c r="J103" s="252">
        <f>[1]CUADRO2!H67</f>
        <v>0</v>
      </c>
      <c r="K103" s="49">
        <f t="shared" si="34"/>
        <v>0</v>
      </c>
      <c r="L103" s="252">
        <f>[1]CUADRO2!J67</f>
        <v>45234.199293320446</v>
      </c>
      <c r="M103" s="49">
        <f t="shared" si="35"/>
        <v>8.1825617097537329</v>
      </c>
      <c r="N103" s="252">
        <f>[1]CUADRO2!L67</f>
        <v>1466.296866065707</v>
      </c>
      <c r="O103" s="49">
        <f t="shared" si="36"/>
        <v>1.4326343068424376</v>
      </c>
      <c r="P103" s="252">
        <f>[1]CUADRO2!N67</f>
        <v>35590.093872116071</v>
      </c>
      <c r="Q103" s="49">
        <f t="shared" si="37"/>
        <v>15.651592803788802</v>
      </c>
    </row>
    <row r="104" spans="1:17" x14ac:dyDescent="0.2">
      <c r="A104" s="78" t="s">
        <v>105</v>
      </c>
      <c r="B104" s="252">
        <f>[1]CUADRO2!B68</f>
        <v>752875.80001485639</v>
      </c>
      <c r="C104" s="49">
        <f t="shared" si="29"/>
        <v>34.640474438349692</v>
      </c>
      <c r="D104" s="76">
        <f t="shared" si="30"/>
        <v>513973.17257443804</v>
      </c>
      <c r="E104" s="49">
        <f t="shared" si="31"/>
        <v>39.816716031811623</v>
      </c>
      <c r="F104" s="252">
        <f>[1]CUADRO2!D68</f>
        <v>13114.323134188857</v>
      </c>
      <c r="G104" s="49">
        <f t="shared" si="32"/>
        <v>13.730002746681629</v>
      </c>
      <c r="H104" s="252">
        <f>[1]CUADRO2!F68</f>
        <v>496548.2275268248</v>
      </c>
      <c r="I104" s="49">
        <f t="shared" si="33"/>
        <v>41.818301585318551</v>
      </c>
      <c r="J104" s="252">
        <f>[1]CUADRO2!H68</f>
        <v>4310.6219134244047</v>
      </c>
      <c r="K104" s="49">
        <f t="shared" si="34"/>
        <v>54.307865052021207</v>
      </c>
      <c r="L104" s="252">
        <f>[1]CUADRO2!J68</f>
        <v>48076.535132240322</v>
      </c>
      <c r="M104" s="49">
        <f t="shared" si="35"/>
        <v>8.6967211016552675</v>
      </c>
      <c r="N104" s="252">
        <f>[1]CUADRO2!L68</f>
        <v>61056.997143801455</v>
      </c>
      <c r="O104" s="49">
        <f t="shared" si="36"/>
        <v>59.655279094807071</v>
      </c>
      <c r="P104" s="252">
        <f>[1]CUADRO2!N68</f>
        <v>129769.09516437545</v>
      </c>
      <c r="Q104" s="49">
        <f t="shared" si="37"/>
        <v>57.069055319919585</v>
      </c>
    </row>
    <row r="105" spans="1:17" x14ac:dyDescent="0.2">
      <c r="A105" s="78" t="s">
        <v>106</v>
      </c>
      <c r="B105" s="252">
        <f>[1]CUADRO2!B69</f>
        <v>2780.9245083405331</v>
      </c>
      <c r="C105" s="49">
        <f t="shared" si="29"/>
        <v>0.12795277035634497</v>
      </c>
      <c r="D105" s="76">
        <f t="shared" si="30"/>
        <v>2780.9245083405331</v>
      </c>
      <c r="E105" s="49">
        <f t="shared" si="31"/>
        <v>0.215433970804116</v>
      </c>
      <c r="F105" s="252">
        <f>[1]CUADRO2!D69</f>
        <v>2780.9245083405331</v>
      </c>
      <c r="G105" s="49">
        <f t="shared" si="32"/>
        <v>2.9114808859856121</v>
      </c>
      <c r="H105" s="252">
        <f>[1]CUADRO2!F69</f>
        <v>0</v>
      </c>
      <c r="I105" s="49">
        <f t="shared" si="33"/>
        <v>0</v>
      </c>
      <c r="J105" s="252">
        <f>[1]CUADRO2!H69</f>
        <v>0</v>
      </c>
      <c r="K105" s="49">
        <f t="shared" si="34"/>
        <v>0</v>
      </c>
      <c r="L105" s="252">
        <f>[1]CUADRO2!J69</f>
        <v>0</v>
      </c>
      <c r="M105" s="49">
        <f t="shared" si="35"/>
        <v>0</v>
      </c>
      <c r="N105" s="252">
        <f>[1]CUADRO2!L69</f>
        <v>0</v>
      </c>
      <c r="O105" s="49">
        <f t="shared" si="36"/>
        <v>0</v>
      </c>
      <c r="P105" s="252">
        <f>[1]CUADRO2!N69</f>
        <v>0</v>
      </c>
      <c r="Q105" s="49">
        <f t="shared" si="37"/>
        <v>0</v>
      </c>
    </row>
    <row r="106" spans="1:17" x14ac:dyDescent="0.2">
      <c r="A106" s="78" t="s">
        <v>95</v>
      </c>
      <c r="B106" s="252">
        <f>[1]CUADRO2!B70</f>
        <v>0</v>
      </c>
      <c r="C106" s="49">
        <f t="shared" si="29"/>
        <v>0</v>
      </c>
      <c r="D106" s="76">
        <f t="shared" si="30"/>
        <v>0</v>
      </c>
      <c r="E106" s="49">
        <f t="shared" si="31"/>
        <v>0</v>
      </c>
      <c r="F106" s="252">
        <f>[1]CUADRO2!D70</f>
        <v>0</v>
      </c>
      <c r="G106" s="49">
        <f t="shared" si="32"/>
        <v>0</v>
      </c>
      <c r="H106" s="252">
        <f>[1]CUADRO2!F70</f>
        <v>0</v>
      </c>
      <c r="I106" s="49">
        <f t="shared" si="33"/>
        <v>0</v>
      </c>
      <c r="J106" s="252">
        <f>[1]CUADRO2!H70</f>
        <v>0</v>
      </c>
      <c r="K106" s="49">
        <f t="shared" si="34"/>
        <v>0</v>
      </c>
      <c r="L106" s="252">
        <f>[1]CUADRO2!J70</f>
        <v>0</v>
      </c>
      <c r="M106" s="49">
        <f t="shared" si="35"/>
        <v>0</v>
      </c>
      <c r="N106" s="252">
        <f>[1]CUADRO2!L70</f>
        <v>0</v>
      </c>
      <c r="O106" s="49">
        <f t="shared" si="36"/>
        <v>0</v>
      </c>
      <c r="P106" s="252">
        <f>[1]CUADRO2!N70</f>
        <v>0</v>
      </c>
      <c r="Q106" s="49">
        <f t="shared" si="37"/>
        <v>0</v>
      </c>
    </row>
    <row r="107" spans="1:17" x14ac:dyDescent="0.2">
      <c r="A107" s="78" t="s">
        <v>62</v>
      </c>
      <c r="B107" s="252">
        <f>[1]CUADRO2!B71</f>
        <v>0</v>
      </c>
      <c r="C107" s="49">
        <f>IF(ISNUMBER(B107/B$67*100),B107/B$67*100,0)</f>
        <v>0</v>
      </c>
      <c r="D107" s="76">
        <f>F107+H107+J107</f>
        <v>0</v>
      </c>
      <c r="E107" s="49">
        <f>IF(ISNUMBER(D107/D$67*100),D107/D$67*100,0)</f>
        <v>0</v>
      </c>
      <c r="F107" s="252">
        <f>[1]CUADRO2!D71</f>
        <v>0</v>
      </c>
      <c r="G107" s="49">
        <f>IF(ISNUMBER(F107/F$67*100),F107/F$67*100,0)</f>
        <v>0</v>
      </c>
      <c r="H107" s="252">
        <f>[1]CUADRO2!F71</f>
        <v>0</v>
      </c>
      <c r="I107" s="49">
        <f>IF(ISNUMBER(H107/H$67*100),H107/H$67*100,0)</f>
        <v>0</v>
      </c>
      <c r="J107" s="252">
        <f>[1]CUADRO2!H71</f>
        <v>0</v>
      </c>
      <c r="K107" s="49">
        <f>IF(ISNUMBER(J107/J$67*100),J107/J$67*100,0)</f>
        <v>0</v>
      </c>
      <c r="L107" s="252">
        <f>[1]CUADRO2!J71</f>
        <v>0</v>
      </c>
      <c r="M107" s="49">
        <f>IF(ISNUMBER(L107/L$67*100),L107/L$67*100,0)</f>
        <v>0</v>
      </c>
      <c r="N107" s="252">
        <f>[1]CUADRO2!L71</f>
        <v>0</v>
      </c>
      <c r="O107" s="49">
        <f>IF(ISNUMBER(N107/N$67*100),N107/N$67*100,0)</f>
        <v>0</v>
      </c>
      <c r="P107" s="252">
        <f>[1]CUADRO2!N71</f>
        <v>0</v>
      </c>
      <c r="Q107" s="49">
        <f>IF(ISNUMBER(P107/P$67*100),P107/P$67*100,0)</f>
        <v>0</v>
      </c>
    </row>
    <row r="108" spans="1:17" x14ac:dyDescent="0.2">
      <c r="A108" s="257" t="s">
        <v>96</v>
      </c>
      <c r="B108" s="254">
        <f>[1]CUADRO2!B72</f>
        <v>0</v>
      </c>
      <c r="C108" s="255">
        <f>IF(ISNUMBER(B108/B$67*100),B108/B$67*100,0)</f>
        <v>0</v>
      </c>
      <c r="D108" s="258">
        <f>F108+H108+J108</f>
        <v>0</v>
      </c>
      <c r="E108" s="255">
        <f>IF(ISNUMBER(D108/D$67*100),D108/D$67*100,0)</f>
        <v>0</v>
      </c>
      <c r="F108" s="254">
        <f>[1]CUADRO2!D72</f>
        <v>0</v>
      </c>
      <c r="G108" s="255">
        <f>IF(ISNUMBER(F108/F$67*100),F108/F$67*100,0)</f>
        <v>0</v>
      </c>
      <c r="H108" s="254">
        <f>[1]CUADRO2!F72</f>
        <v>0</v>
      </c>
      <c r="I108" s="255">
        <f>IF(ISNUMBER(H108/H$67*100),H108/H$67*100,0)</f>
        <v>0</v>
      </c>
      <c r="J108" s="254">
        <f>[1]CUADRO2!H72</f>
        <v>0</v>
      </c>
      <c r="K108" s="255">
        <f>IF(ISNUMBER(J108/J$67*100),J108/J$67*100,0)</f>
        <v>0</v>
      </c>
      <c r="L108" s="254">
        <f>[1]CUADRO2!J72</f>
        <v>0</v>
      </c>
      <c r="M108" s="255">
        <f>IF(ISNUMBER(L108/L$67*100),L108/L$67*100,0)</f>
        <v>0</v>
      </c>
      <c r="N108" s="254">
        <f>[1]CUADRO2!L72</f>
        <v>0</v>
      </c>
      <c r="O108" s="255">
        <f>IF(ISNUMBER(N108/N$67*100),N108/N$67*100,0)</f>
        <v>0</v>
      </c>
      <c r="P108" s="254">
        <f>[1]CUADRO2!N72</f>
        <v>0</v>
      </c>
      <c r="Q108" s="255">
        <f>IF(ISNUMBER(P108/P$67*100),P108/P$67*100,0)</f>
        <v>0</v>
      </c>
    </row>
    <row r="109" spans="1:17" x14ac:dyDescent="0.2">
      <c r="A109" s="13" t="str">
        <f>'C01'!A41</f>
        <v>Fuente: Instituto Nacional de Estadística (INE). Encuesta Permanente de Hogares de Propósitos Múltiples, octubre 2021.</v>
      </c>
      <c r="B109" s="91"/>
      <c r="C109" s="92"/>
      <c r="D109" s="46"/>
      <c r="E109" s="94"/>
      <c r="F109" s="87"/>
      <c r="G109" s="94"/>
      <c r="H109" s="87"/>
      <c r="I109" s="94"/>
      <c r="J109" s="87"/>
      <c r="K109" s="94"/>
      <c r="L109" s="87"/>
      <c r="M109" s="94"/>
      <c r="N109" s="87"/>
      <c r="O109" s="94"/>
    </row>
    <row r="110" spans="1:17" x14ac:dyDescent="0.2">
      <c r="A110" s="13" t="str">
        <f>'C01'!A42</f>
        <v>(Promedio de salarios mínimos por rama)</v>
      </c>
      <c r="B110" s="93"/>
      <c r="C110" s="92"/>
      <c r="D110" s="97"/>
      <c r="E110" s="94"/>
      <c r="F110" s="87"/>
      <c r="G110" s="94"/>
      <c r="H110" s="87"/>
      <c r="I110" s="94"/>
      <c r="J110" s="87"/>
      <c r="K110" s="94"/>
      <c r="L110" s="87"/>
      <c r="M110" s="94"/>
      <c r="N110" s="87"/>
      <c r="O110" s="94"/>
    </row>
    <row r="111" spans="1:17" x14ac:dyDescent="0.2">
      <c r="A111" s="26" t="s">
        <v>59</v>
      </c>
      <c r="B111" s="93"/>
      <c r="C111" s="92"/>
      <c r="D111" s="97"/>
      <c r="E111" s="94"/>
      <c r="F111" s="87"/>
      <c r="G111" s="94"/>
      <c r="H111" s="87"/>
      <c r="I111" s="94"/>
      <c r="J111" s="87"/>
      <c r="K111" s="94"/>
      <c r="L111" s="87"/>
      <c r="M111" s="94"/>
      <c r="N111" s="87"/>
      <c r="O111" s="94"/>
    </row>
    <row r="112" spans="1:17" x14ac:dyDescent="0.2">
      <c r="A112" s="26" t="s">
        <v>60</v>
      </c>
      <c r="B112" s="93"/>
      <c r="C112" s="92"/>
      <c r="D112" s="97"/>
      <c r="E112" s="94"/>
      <c r="F112" s="87"/>
      <c r="G112" s="94"/>
      <c r="H112" s="87"/>
      <c r="I112" s="94"/>
      <c r="J112" s="87"/>
      <c r="K112" s="94"/>
      <c r="L112" s="87"/>
      <c r="M112" s="94"/>
      <c r="N112" s="87"/>
      <c r="O112" s="94"/>
    </row>
    <row r="113" spans="1:4" x14ac:dyDescent="0.2">
      <c r="B113" s="60"/>
      <c r="C113" s="59"/>
      <c r="D113" s="62"/>
    </row>
    <row r="114" spans="1:4" x14ac:dyDescent="0.2">
      <c r="A114" s="58"/>
      <c r="B114" s="60"/>
      <c r="C114" s="59"/>
      <c r="D114" s="62"/>
    </row>
    <row r="115" spans="1:4" x14ac:dyDescent="0.2">
      <c r="A115" s="58"/>
      <c r="B115" s="60"/>
      <c r="C115" s="59"/>
      <c r="D115" s="62"/>
    </row>
  </sheetData>
  <mergeCells count="29">
    <mergeCell ref="A58:Q58"/>
    <mergeCell ref="P5:Q6"/>
    <mergeCell ref="A4:Q4"/>
    <mergeCell ref="A1:Q1"/>
    <mergeCell ref="A2:Q2"/>
    <mergeCell ref="A3:Q3"/>
    <mergeCell ref="A5:A7"/>
    <mergeCell ref="B5:C6"/>
    <mergeCell ref="H6:I6"/>
    <mergeCell ref="J6:K6"/>
    <mergeCell ref="N5:O6"/>
    <mergeCell ref="D5:K5"/>
    <mergeCell ref="L5:M6"/>
    <mergeCell ref="D6:E6"/>
    <mergeCell ref="F6:G6"/>
    <mergeCell ref="A59:Q59"/>
    <mergeCell ref="A60:Q60"/>
    <mergeCell ref="A61:Q61"/>
    <mergeCell ref="P63:Q64"/>
    <mergeCell ref="B62:K62"/>
    <mergeCell ref="D63:K63"/>
    <mergeCell ref="A63:A65"/>
    <mergeCell ref="L63:M64"/>
    <mergeCell ref="N63:O64"/>
    <mergeCell ref="H64:I64"/>
    <mergeCell ref="J64:K64"/>
    <mergeCell ref="B63:C64"/>
    <mergeCell ref="D64:E64"/>
    <mergeCell ref="F64:G64"/>
  </mergeCells>
  <phoneticPr fontId="1" type="noConversion"/>
  <printOptions horizontalCentered="1"/>
  <pageMargins left="1.1155511811023624" right="0.47244094488188981" top="0.35433070866141736" bottom="0.35433070866141736" header="0" footer="0"/>
  <pageSetup paperSize="9" scale="77" firstPageNumber="16" orientation="landscape" useFirstPageNumber="1" r:id="rId1"/>
  <headerFooter alignWithMargins="0">
    <oddFooter>&amp;L&amp;Z&amp;F+&amp;F+&amp;A&amp;C&amp;P&amp;R&amp;D+&amp;T</oddFooter>
  </headerFooter>
  <rowBreaks count="1" manualBreakCount="1">
    <brk id="57" max="16383" man="1"/>
  </rowBreaks>
  <ignoredErrors>
    <ignoredError sqref="C12:E12 C17:C19 C13:E13 G13 I13 K13 M13 O13 C24:C26 C45:C50 C34 G12 I12 K12 M12 O12 C36:C43" formula="1"/>
    <ignoredError sqref="D17:G18 D24:G25 D19:E19 G19 I19 K19 M19 O19 D34:G34 D26:E26 G26 I26 K26 M26 O26 D36:G36 D46:O46 D37:E43 G37:G43 I37:I38 K37:K43 M37:M43 O37:O43 D47:E50 G47:G50 I47:I50 K47:K50 M47:M50 O47:O50 D71:E79 D70:E70 G70 G71:G79 I70 K70 M70 O70 D96:E96 G96 I96 K96 M96 O96 E45:O45 I17:I18 I24:I25 I34 I36 K17:K18 K24:K25 K34 K36 M17:M18 M24:M25 M34 M36 O17:O18 O24:O25 O34 O36 I40:I43" formula="1" emptyCellReference="1"/>
    <ignoredError sqref="D68:O69" emptyCellReferenc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J105"/>
  <sheetViews>
    <sheetView topLeftCell="A58" workbookViewId="0">
      <selection activeCell="A52" sqref="A52"/>
    </sheetView>
  </sheetViews>
  <sheetFormatPr baseColWidth="10" defaultColWidth="12" defaultRowHeight="11.25" x14ac:dyDescent="0.2"/>
  <cols>
    <col min="1" max="1" width="45" style="98" bestFit="1" customWidth="1"/>
    <col min="2" max="2" width="14.1640625" style="98" customWidth="1"/>
    <col min="3" max="3" width="12.5" style="98" customWidth="1"/>
    <col min="4" max="4" width="13" style="98" customWidth="1"/>
    <col min="5" max="5" width="13.1640625" style="101" customWidth="1"/>
    <col min="6" max="6" width="16.6640625" style="101" bestFit="1" customWidth="1"/>
    <col min="7" max="7" width="12.1640625" style="101" bestFit="1" customWidth="1"/>
    <col min="8" max="8" width="12" style="101"/>
    <col min="9" max="9" width="11.1640625" style="98" customWidth="1"/>
    <col min="10" max="10" width="10.6640625" style="98" customWidth="1"/>
    <col min="11" max="11" width="11.6640625" style="98" customWidth="1"/>
    <col min="12" max="12" width="10.6640625" style="98" customWidth="1"/>
    <col min="13" max="13" width="11.5" style="98" bestFit="1" customWidth="1"/>
    <col min="14" max="14" width="11" style="98" customWidth="1"/>
    <col min="15" max="16384" width="12" style="98"/>
  </cols>
  <sheetData>
    <row r="1" spans="1:36" x14ac:dyDescent="0.2">
      <c r="A1" s="302" t="s">
        <v>81</v>
      </c>
      <c r="B1" s="302"/>
      <c r="C1" s="302"/>
      <c r="D1" s="302"/>
      <c r="E1" s="302"/>
      <c r="F1" s="302"/>
      <c r="G1" s="302"/>
      <c r="H1" s="302"/>
    </row>
    <row r="2" spans="1:36" x14ac:dyDescent="0.2">
      <c r="A2" s="302" t="s">
        <v>82</v>
      </c>
      <c r="B2" s="302"/>
      <c r="C2" s="302"/>
      <c r="D2" s="302"/>
      <c r="E2" s="302"/>
      <c r="F2" s="302"/>
      <c r="G2" s="302"/>
      <c r="H2" s="302"/>
    </row>
    <row r="3" spans="1:36" ht="13.15" customHeight="1" x14ac:dyDescent="0.2">
      <c r="A3" s="302" t="s">
        <v>55</v>
      </c>
      <c r="B3" s="302"/>
      <c r="C3" s="302"/>
      <c r="D3" s="302"/>
      <c r="E3" s="302"/>
      <c r="F3" s="302"/>
      <c r="G3" s="302"/>
      <c r="H3" s="302"/>
    </row>
    <row r="4" spans="1:36" customFormat="1" ht="23.25" x14ac:dyDescent="0.35">
      <c r="A4" s="284" t="s">
        <v>73</v>
      </c>
      <c r="B4" s="284"/>
      <c r="C4" s="284"/>
      <c r="D4" s="284"/>
      <c r="E4" s="284"/>
      <c r="F4" s="284"/>
      <c r="G4" s="284"/>
      <c r="H4" s="284"/>
      <c r="I4" s="204"/>
      <c r="J4" s="204"/>
      <c r="K4" s="204"/>
      <c r="L4" s="204"/>
      <c r="M4" s="204"/>
    </row>
    <row r="5" spans="1:36" ht="11.25" customHeight="1" x14ac:dyDescent="0.2">
      <c r="A5" s="297" t="s">
        <v>27</v>
      </c>
      <c r="B5" s="303" t="s">
        <v>24</v>
      </c>
      <c r="C5" s="303"/>
      <c r="D5" s="303"/>
      <c r="E5" s="303"/>
      <c r="F5" s="303"/>
      <c r="G5" s="303"/>
      <c r="H5" s="303"/>
    </row>
    <row r="6" spans="1:36" ht="12" customHeight="1" x14ac:dyDescent="0.2">
      <c r="A6" s="297"/>
      <c r="B6" s="297" t="s">
        <v>24</v>
      </c>
      <c r="C6" s="299" t="s">
        <v>6</v>
      </c>
      <c r="D6" s="299"/>
      <c r="E6" s="299"/>
      <c r="F6" s="299"/>
      <c r="G6" s="300" t="s">
        <v>1</v>
      </c>
      <c r="H6" s="300" t="s">
        <v>111</v>
      </c>
    </row>
    <row r="7" spans="1:36" x14ac:dyDescent="0.2">
      <c r="A7" s="297"/>
      <c r="B7" s="298"/>
      <c r="C7" s="6" t="s">
        <v>8</v>
      </c>
      <c r="D7" s="6" t="s">
        <v>71</v>
      </c>
      <c r="E7" s="6" t="s">
        <v>9</v>
      </c>
      <c r="F7" s="6" t="s">
        <v>72</v>
      </c>
      <c r="G7" s="297"/>
      <c r="H7" s="301"/>
    </row>
    <row r="8" spans="1:36" x14ac:dyDescent="0.2">
      <c r="A8" s="99"/>
      <c r="B8" s="99"/>
      <c r="C8" s="99"/>
      <c r="D8" s="99"/>
      <c r="E8" s="99"/>
      <c r="F8" s="99"/>
      <c r="G8" s="99"/>
      <c r="H8" s="100"/>
    </row>
    <row r="9" spans="1:36" s="38" customFormat="1" ht="12" customHeight="1" x14ac:dyDescent="0.2">
      <c r="A9" s="37" t="s">
        <v>50</v>
      </c>
      <c r="B9" s="66">
        <f>[1]CUADRO3!B11</f>
        <v>6334.5045102328777</v>
      </c>
      <c r="C9" s="66">
        <f>[1]CUADRO3!H11</f>
        <v>6828.0813954321711</v>
      </c>
      <c r="D9" s="66">
        <f>[1]CUADRO3!C11</f>
        <v>13528.289289343273</v>
      </c>
      <c r="E9" s="66">
        <f>[1]CUADRO3!D11</f>
        <v>6124.0511565940033</v>
      </c>
      <c r="F9" s="66">
        <f>[1]CUADRO3!E11</f>
        <v>4319.8458994697958</v>
      </c>
      <c r="G9" s="66">
        <f>[1]CUADRO3!F11</f>
        <v>6544.7220215143616</v>
      </c>
      <c r="H9" s="66">
        <f>[1]CUADRO3!G11</f>
        <v>3779.929876471263</v>
      </c>
      <c r="I9" s="24"/>
      <c r="J9" s="21"/>
      <c r="K9" s="24"/>
      <c r="L9" s="21"/>
      <c r="M9" s="24"/>
      <c r="N9" s="21"/>
      <c r="O9" s="24"/>
      <c r="P9" s="21"/>
      <c r="Q9" s="24"/>
    </row>
    <row r="10" spans="1:36" s="22" customFormat="1" ht="11.25" customHeight="1" x14ac:dyDescent="0.2">
      <c r="A10" s="39"/>
      <c r="I10" s="24"/>
      <c r="J10" s="21"/>
      <c r="K10" s="24"/>
      <c r="L10" s="21"/>
      <c r="M10" s="24"/>
      <c r="N10" s="21"/>
      <c r="O10" s="24"/>
      <c r="P10" s="21"/>
      <c r="Q10" s="24"/>
      <c r="T10" s="36"/>
      <c r="V10" s="36"/>
      <c r="X10" s="36"/>
      <c r="Z10" s="36"/>
      <c r="AB10" s="36"/>
      <c r="AD10" s="36"/>
      <c r="AF10" s="36"/>
      <c r="AH10" s="36"/>
      <c r="AJ10" s="36"/>
    </row>
    <row r="11" spans="1:36" s="22" customFormat="1" ht="12.75" customHeight="1" x14ac:dyDescent="0.2">
      <c r="A11" s="40" t="s">
        <v>30</v>
      </c>
      <c r="B11" s="74"/>
      <c r="C11" s="74"/>
      <c r="D11" s="74"/>
      <c r="E11" s="74"/>
      <c r="F11" s="74"/>
      <c r="G11" s="74"/>
      <c r="H11" s="74"/>
      <c r="I11" s="25"/>
      <c r="J11" s="25"/>
      <c r="K11" s="25"/>
      <c r="L11" s="25"/>
      <c r="M11" s="25"/>
      <c r="N11" s="25"/>
      <c r="O11" s="25"/>
      <c r="P11" s="25"/>
      <c r="Q11" s="25"/>
      <c r="T11" s="36"/>
      <c r="V11" s="36"/>
      <c r="X11" s="36"/>
      <c r="Z11" s="36"/>
      <c r="AB11" s="36"/>
      <c r="AD11" s="36"/>
      <c r="AF11" s="36"/>
      <c r="AH11" s="36"/>
      <c r="AJ11" s="36"/>
    </row>
    <row r="12" spans="1:36" s="22" customFormat="1" x14ac:dyDescent="0.2">
      <c r="A12" s="41" t="s">
        <v>46</v>
      </c>
      <c r="B12" s="247">
        <f>[1]CUADRO3!B9</f>
        <v>8486.9196394397077</v>
      </c>
      <c r="C12" s="247">
        <f>[1]CUADRO3!H9</f>
        <v>8750.6431951539707</v>
      </c>
      <c r="D12" s="247">
        <f>[1]CUADRO3!C9</f>
        <v>14610.254503812039</v>
      </c>
      <c r="E12" s="247">
        <f>[1]CUADRO3!D9</f>
        <v>8118.3130688203546</v>
      </c>
      <c r="F12" s="247">
        <f>[1]CUADRO3!E9</f>
        <v>4241.0210148521119</v>
      </c>
      <c r="G12" s="247">
        <f>[1]CUADRO3!F9</f>
        <v>8761.3356475008168</v>
      </c>
      <c r="H12" s="247">
        <f>[1]CUADRO3!G9</f>
        <v>6054.7042303921407</v>
      </c>
      <c r="I12" s="43"/>
      <c r="J12" s="42"/>
      <c r="K12" s="43"/>
      <c r="L12" s="42"/>
      <c r="M12" s="43"/>
      <c r="N12" s="42"/>
      <c r="O12" s="43"/>
      <c r="P12" s="42"/>
      <c r="Q12" s="43"/>
      <c r="T12" s="36"/>
      <c r="V12" s="36"/>
      <c r="X12" s="36"/>
      <c r="Z12" s="36"/>
      <c r="AB12" s="36"/>
      <c r="AD12" s="36"/>
      <c r="AF12" s="36"/>
      <c r="AH12" s="36"/>
      <c r="AJ12" s="36"/>
    </row>
    <row r="13" spans="1:36" s="22" customFormat="1" x14ac:dyDescent="0.2">
      <c r="A13" s="44" t="s">
        <v>43</v>
      </c>
      <c r="B13" s="247">
        <f>[1]CUADRO3!B12</f>
        <v>10003.104207492797</v>
      </c>
      <c r="C13" s="247">
        <f>[1]CUADRO3!H12</f>
        <v>10186.596741344176</v>
      </c>
      <c r="D13" s="247">
        <f>[1]CUADRO3!C12</f>
        <v>13947.096774193556</v>
      </c>
      <c r="E13" s="247">
        <f>[1]CUADRO3!D12</f>
        <v>9518.006864988547</v>
      </c>
      <c r="F13" s="247">
        <f>[1]CUADRO3!E12</f>
        <v>2150</v>
      </c>
      <c r="G13" s="247">
        <f>[1]CUADRO3!F12</f>
        <v>10321.928343558278</v>
      </c>
      <c r="H13" s="247">
        <f>[1]CUADRO3!G12</f>
        <v>8106.8214285714312</v>
      </c>
      <c r="I13" s="43"/>
      <c r="J13" s="23"/>
      <c r="K13" s="43"/>
      <c r="L13" s="23"/>
      <c r="M13" s="43"/>
      <c r="N13" s="42"/>
      <c r="O13" s="43"/>
      <c r="P13" s="42"/>
      <c r="Q13" s="43"/>
      <c r="T13" s="36"/>
      <c r="V13" s="36"/>
      <c r="X13" s="36"/>
      <c r="Z13" s="36"/>
      <c r="AB13" s="36"/>
      <c r="AD13" s="36"/>
      <c r="AF13" s="36"/>
      <c r="AH13" s="36"/>
      <c r="AJ13" s="36"/>
    </row>
    <row r="14" spans="1:36" s="22" customFormat="1" x14ac:dyDescent="0.2">
      <c r="A14" s="44" t="s">
        <v>44</v>
      </c>
      <c r="B14" s="247">
        <f>[1]CUADRO3!B13</f>
        <v>9522.0955223880683</v>
      </c>
      <c r="C14" s="247">
        <f>[1]CUADRO3!H13</f>
        <v>10218.485714285713</v>
      </c>
      <c r="D14" s="247">
        <f>[1]CUADRO3!D13</f>
        <v>10070.161157024788</v>
      </c>
      <c r="E14" s="247">
        <f>[1]CUADRO3!D13</f>
        <v>10070.161157024788</v>
      </c>
      <c r="F14" s="247">
        <f>[1]CUADRO3!E13</f>
        <v>8000</v>
      </c>
      <c r="G14" s="247">
        <f>[1]CUADRO3!F13</f>
        <v>8502.5068493150648</v>
      </c>
      <c r="H14" s="247">
        <f>[1]CUADRO3!G13</f>
        <v>4766.6666666666661</v>
      </c>
      <c r="I14" s="43"/>
      <c r="J14" s="23"/>
      <c r="K14" s="43"/>
      <c r="L14" s="23"/>
      <c r="M14" s="43"/>
      <c r="N14" s="42"/>
      <c r="O14" s="43"/>
      <c r="P14" s="42"/>
      <c r="Q14" s="43"/>
      <c r="T14" s="36"/>
      <c r="V14" s="36"/>
      <c r="X14" s="36"/>
      <c r="Z14" s="36"/>
      <c r="AB14" s="36"/>
      <c r="AD14" s="36"/>
      <c r="AF14" s="36"/>
      <c r="AH14" s="36"/>
      <c r="AJ14" s="36"/>
    </row>
    <row r="15" spans="1:36" s="22" customFormat="1" x14ac:dyDescent="0.2">
      <c r="A15" s="44" t="s">
        <v>61</v>
      </c>
      <c r="B15" s="247">
        <f>[1]CUADRO3!B14</f>
        <v>7804.8649452748396</v>
      </c>
      <c r="C15" s="247">
        <f>[1]CUADRO3!H14</f>
        <v>8006.1900895525796</v>
      </c>
      <c r="D15" s="247">
        <f>[1]CUADRO3!C14</f>
        <v>15356.830803235671</v>
      </c>
      <c r="E15" s="247">
        <f>[1]CUADRO3!D14</f>
        <v>7305.0642373713063</v>
      </c>
      <c r="F15" s="247">
        <f>[1]CUADRO3!E14</f>
        <v>4512.6633385788182</v>
      </c>
      <c r="G15" s="247">
        <f>[1]CUADRO3!F14</f>
        <v>8247.8237357677481</v>
      </c>
      <c r="H15" s="247">
        <f>[1]CUADRO3!G14</f>
        <v>5749.7516352638559</v>
      </c>
      <c r="I15" s="43"/>
      <c r="J15" s="23"/>
      <c r="K15" s="43"/>
      <c r="L15" s="23"/>
      <c r="M15" s="43"/>
      <c r="N15" s="42"/>
      <c r="O15" s="43"/>
      <c r="P15" s="42"/>
      <c r="Q15" s="43"/>
      <c r="T15" s="36"/>
      <c r="V15" s="36"/>
      <c r="X15" s="36"/>
      <c r="Z15" s="36"/>
      <c r="AB15" s="36"/>
      <c r="AD15" s="36"/>
      <c r="AF15" s="36"/>
      <c r="AH15" s="36"/>
      <c r="AJ15" s="36"/>
    </row>
    <row r="16" spans="1:36" s="22" customFormat="1" x14ac:dyDescent="0.2">
      <c r="A16" s="41" t="s">
        <v>45</v>
      </c>
      <c r="B16" s="247">
        <f>[1]CUADRO3!B15</f>
        <v>3965.9861559734604</v>
      </c>
      <c r="C16" s="247">
        <f>[1]CUADRO3!H15</f>
        <v>4372.0986425339406</v>
      </c>
      <c r="D16" s="247">
        <f>[1]CUADRO3!C15</f>
        <v>10727.906976744185</v>
      </c>
      <c r="E16" s="247">
        <f>[1]CUADRO3!D15</f>
        <v>3852.6448839209129</v>
      </c>
      <c r="F16" s="247">
        <f>[1]CUADRO3!E15</f>
        <v>4565</v>
      </c>
      <c r="G16" s="247">
        <f>[1]CUADRO3!F15</f>
        <v>4241.0118899521622</v>
      </c>
      <c r="H16" s="247">
        <f>[1]CUADRO3!G15</f>
        <v>2430.9666666666662</v>
      </c>
      <c r="I16" s="43"/>
      <c r="J16" s="23"/>
      <c r="K16" s="43"/>
      <c r="L16" s="23"/>
      <c r="M16" s="43"/>
      <c r="N16" s="42"/>
      <c r="O16" s="43"/>
      <c r="P16" s="42"/>
      <c r="Q16" s="43"/>
      <c r="T16" s="36"/>
      <c r="V16" s="36"/>
      <c r="X16" s="36"/>
      <c r="Z16" s="36"/>
      <c r="AB16" s="36"/>
      <c r="AD16" s="36"/>
      <c r="AF16" s="36"/>
      <c r="AH16" s="36"/>
      <c r="AJ16" s="36"/>
    </row>
    <row r="17" spans="1:36" s="22" customFormat="1" x14ac:dyDescent="0.2">
      <c r="A17" s="42"/>
      <c r="B17" s="76"/>
      <c r="C17" s="76"/>
      <c r="D17" s="76"/>
      <c r="E17" s="76"/>
      <c r="F17" s="76"/>
      <c r="G17" s="76"/>
      <c r="H17" s="23"/>
      <c r="I17" s="43"/>
      <c r="J17" s="23"/>
      <c r="K17" s="43"/>
      <c r="L17" s="23"/>
      <c r="M17" s="43"/>
      <c r="N17" s="23"/>
      <c r="O17" s="43"/>
      <c r="P17" s="23"/>
      <c r="Q17" s="43"/>
      <c r="T17" s="36"/>
      <c r="V17" s="36"/>
      <c r="X17" s="36"/>
      <c r="Z17" s="36"/>
      <c r="AB17" s="36"/>
      <c r="AD17" s="36"/>
      <c r="AF17" s="36"/>
      <c r="AH17" s="36"/>
      <c r="AJ17" s="36"/>
    </row>
    <row r="18" spans="1:36" s="22" customFormat="1" x14ac:dyDescent="0.2">
      <c r="A18" s="40" t="s">
        <v>29</v>
      </c>
      <c r="H18" s="21"/>
      <c r="I18" s="21"/>
      <c r="J18" s="21"/>
      <c r="K18" s="21"/>
      <c r="L18" s="21"/>
      <c r="M18" s="21"/>
      <c r="N18" s="21"/>
      <c r="O18" s="21"/>
      <c r="P18" s="21"/>
      <c r="Q18" s="21"/>
      <c r="T18" s="36"/>
      <c r="V18" s="36"/>
      <c r="X18" s="36"/>
      <c r="Z18" s="36"/>
      <c r="AB18" s="36"/>
      <c r="AD18" s="36"/>
      <c r="AF18" s="36"/>
      <c r="AH18" s="36"/>
      <c r="AJ18" s="36"/>
    </row>
    <row r="19" spans="1:36" s="22" customFormat="1" x14ac:dyDescent="0.2">
      <c r="A19" s="41" t="s">
        <v>31</v>
      </c>
      <c r="B19" s="247">
        <f>[1]CUADRO3!B16</f>
        <v>3061.3394157989969</v>
      </c>
      <c r="C19" s="247">
        <f>[1]CUADRO3!H16</f>
        <v>3791.3078794353714</v>
      </c>
      <c r="D19" s="247">
        <f>[1]CUADRO3!C16</f>
        <v>7065.9258227782266</v>
      </c>
      <c r="E19" s="247">
        <f>[1]CUADRO3!D16</f>
        <v>3610.2733117429812</v>
      </c>
      <c r="F19" s="247">
        <f>[1]CUADRO3!E16</f>
        <v>3723.6869811872139</v>
      </c>
      <c r="G19" s="247">
        <f>[1]CUADRO3!F16</f>
        <v>2115.1475614240089</v>
      </c>
      <c r="H19" s="247">
        <f>[1]CUADRO3!G16</f>
        <v>2318.6190322008651</v>
      </c>
      <c r="I19" s="43"/>
      <c r="J19" s="42"/>
      <c r="K19" s="43"/>
      <c r="L19" s="42"/>
      <c r="M19" s="43"/>
      <c r="N19" s="42"/>
      <c r="O19" s="43"/>
      <c r="P19" s="42"/>
      <c r="Q19" s="43"/>
      <c r="T19" s="36"/>
      <c r="V19" s="36"/>
      <c r="X19" s="36"/>
      <c r="Z19" s="36"/>
      <c r="AB19" s="36"/>
      <c r="AD19" s="36"/>
      <c r="AF19" s="36"/>
      <c r="AH19" s="36"/>
      <c r="AJ19" s="36"/>
    </row>
    <row r="20" spans="1:36" s="22" customFormat="1" x14ac:dyDescent="0.2">
      <c r="A20" s="41" t="s">
        <v>32</v>
      </c>
      <c r="B20" s="247">
        <f>[1]CUADRO3!B17</f>
        <v>4820.2258617849557</v>
      </c>
      <c r="C20" s="247">
        <f>[1]CUADRO3!H17</f>
        <v>5174.7251948649164</v>
      </c>
      <c r="D20" s="247">
        <f>[1]CUADRO3!C17</f>
        <v>9175.0287431942543</v>
      </c>
      <c r="E20" s="247">
        <f>[1]CUADRO3!D17</f>
        <v>4733.9855824366996</v>
      </c>
      <c r="F20" s="247">
        <f>[1]CUADRO3!E17</f>
        <v>4631.1082718032103</v>
      </c>
      <c r="G20" s="247">
        <f>[1]CUADRO3!F17</f>
        <v>5349.1009260224246</v>
      </c>
      <c r="H20" s="247">
        <f>[1]CUADRO3!G17</f>
        <v>3254.1837375361915</v>
      </c>
      <c r="I20" s="43"/>
      <c r="J20" s="42"/>
      <c r="K20" s="43"/>
      <c r="L20" s="42"/>
      <c r="M20" s="43"/>
      <c r="N20" s="42"/>
      <c r="O20" s="43"/>
      <c r="P20" s="42"/>
      <c r="Q20" s="43"/>
      <c r="T20" s="36"/>
      <c r="V20" s="36"/>
      <c r="X20" s="36"/>
      <c r="Z20" s="36"/>
      <c r="AB20" s="36"/>
      <c r="AD20" s="36"/>
      <c r="AF20" s="36"/>
      <c r="AH20" s="36"/>
      <c r="AJ20" s="36"/>
    </row>
    <row r="21" spans="1:36" s="22" customFormat="1" x14ac:dyDescent="0.2">
      <c r="A21" s="41" t="s">
        <v>33</v>
      </c>
      <c r="B21" s="247">
        <f>[1]CUADRO3!B18</f>
        <v>8068.9803638864423</v>
      </c>
      <c r="C21" s="247">
        <f>[1]CUADRO3!H18</f>
        <v>8077.9960887827747</v>
      </c>
      <c r="D21" s="247">
        <f>[1]CUADRO3!C18</f>
        <v>12471.91091288516</v>
      </c>
      <c r="E21" s="247">
        <f>[1]CUADRO3!D18</f>
        <v>7720.2168295503043</v>
      </c>
      <c r="F21" s="247">
        <f>[1]CUADRO3!E18</f>
        <v>5468.1503984679184</v>
      </c>
      <c r="G21" s="247">
        <f>[1]CUADRO3!F18</f>
        <v>8681.8956624959301</v>
      </c>
      <c r="H21" s="247">
        <f>[1]CUADRO3!G18</f>
        <v>6025.4734144356798</v>
      </c>
      <c r="I21" s="43"/>
      <c r="J21" s="42"/>
      <c r="K21" s="43"/>
      <c r="L21" s="42"/>
      <c r="M21" s="43"/>
      <c r="N21" s="42"/>
      <c r="O21" s="43"/>
      <c r="P21" s="42"/>
      <c r="Q21" s="43"/>
      <c r="T21" s="36"/>
      <c r="V21" s="36"/>
      <c r="X21" s="36"/>
      <c r="Z21" s="36"/>
      <c r="AB21" s="36"/>
      <c r="AD21" s="36"/>
      <c r="AF21" s="36"/>
      <c r="AH21" s="36"/>
      <c r="AJ21" s="36"/>
    </row>
    <row r="22" spans="1:36" s="22" customFormat="1" x14ac:dyDescent="0.2">
      <c r="A22" s="41" t="s">
        <v>34</v>
      </c>
      <c r="B22" s="247">
        <f>[1]CUADRO3!B19</f>
        <v>14742.224863180558</v>
      </c>
      <c r="C22" s="247">
        <f>[1]CUADRO3!H19</f>
        <v>15454.424181498493</v>
      </c>
      <c r="D22" s="247">
        <f>[1]CUADRO3!C19</f>
        <v>17680.980470818566</v>
      </c>
      <c r="E22" s="247">
        <f>[1]CUADRO3!D19</f>
        <v>14560.22167640796</v>
      </c>
      <c r="F22" s="247">
        <f>[1]CUADRO3!E19</f>
        <v>3500</v>
      </c>
      <c r="G22" s="247">
        <f>[1]CUADRO3!F19</f>
        <v>13057.773281308333</v>
      </c>
      <c r="H22" s="247">
        <f>[1]CUADRO3!G19</f>
        <v>10769.423334320601</v>
      </c>
      <c r="I22" s="43"/>
      <c r="J22" s="42"/>
      <c r="K22" s="43"/>
      <c r="L22" s="42"/>
      <c r="M22" s="43"/>
      <c r="N22" s="42"/>
      <c r="O22" s="43"/>
      <c r="P22" s="42"/>
      <c r="Q22" s="43"/>
      <c r="T22" s="36"/>
      <c r="V22" s="36"/>
      <c r="X22" s="36"/>
      <c r="Z22" s="36"/>
      <c r="AB22" s="36"/>
      <c r="AD22" s="36"/>
      <c r="AF22" s="36"/>
      <c r="AH22" s="36"/>
      <c r="AJ22" s="36"/>
    </row>
    <row r="23" spans="1:36" s="22" customFormat="1" x14ac:dyDescent="0.2">
      <c r="A23" s="41" t="s">
        <v>38</v>
      </c>
      <c r="B23" s="247">
        <f>[1]CUADRO3!B20</f>
        <v>6805.4701825845586</v>
      </c>
      <c r="C23" s="247">
        <f>[1]CUADRO3!H20</f>
        <v>6721.3841161944893</v>
      </c>
      <c r="D23" s="247">
        <f>[1]CUADRO3!C20</f>
        <v>9723.4599640291435</v>
      </c>
      <c r="E23" s="247">
        <f>[1]CUADRO3!D20</f>
        <v>6582.0314744940069</v>
      </c>
      <c r="F23" s="247">
        <f>[1]CUADRO3!E20</f>
        <v>0</v>
      </c>
      <c r="G23" s="247">
        <f>[1]CUADRO3!F20</f>
        <v>8456.0914585684768</v>
      </c>
      <c r="H23" s="247">
        <f>[1]CUADRO3!G20</f>
        <v>3512.5813212812118</v>
      </c>
      <c r="I23" s="43"/>
      <c r="J23" s="42"/>
      <c r="K23" s="43"/>
      <c r="L23" s="42"/>
      <c r="M23" s="43"/>
      <c r="N23" s="42"/>
      <c r="O23" s="43"/>
      <c r="P23" s="42"/>
      <c r="Q23" s="43"/>
      <c r="T23" s="36"/>
      <c r="V23" s="36"/>
      <c r="X23" s="36"/>
      <c r="Z23" s="36"/>
      <c r="AB23" s="36"/>
      <c r="AD23" s="36"/>
      <c r="AF23" s="36"/>
      <c r="AH23" s="36"/>
      <c r="AJ23" s="36"/>
    </row>
    <row r="24" spans="1:36" s="22" customFormat="1" x14ac:dyDescent="0.2">
      <c r="I24" s="36"/>
      <c r="K24" s="36"/>
      <c r="M24" s="36"/>
      <c r="O24" s="36"/>
      <c r="Q24" s="36"/>
      <c r="T24" s="36"/>
      <c r="V24" s="36"/>
      <c r="X24" s="36"/>
      <c r="Z24" s="36"/>
      <c r="AB24" s="36"/>
      <c r="AD24" s="36"/>
      <c r="AF24" s="36"/>
      <c r="AH24" s="36"/>
      <c r="AJ24" s="36"/>
    </row>
    <row r="25" spans="1:36" s="22" customFormat="1" ht="11.25" customHeight="1" x14ac:dyDescent="0.2">
      <c r="A25" s="40" t="s">
        <v>15</v>
      </c>
      <c r="H25" s="21"/>
      <c r="I25" s="21"/>
      <c r="J25" s="21"/>
      <c r="K25" s="21"/>
      <c r="L25" s="21"/>
      <c r="M25" s="21"/>
      <c r="N25" s="21"/>
      <c r="O25" s="21"/>
      <c r="P25" s="21"/>
      <c r="Q25" s="21"/>
      <c r="T25" s="36"/>
      <c r="V25" s="36"/>
      <c r="X25" s="36"/>
      <c r="Z25" s="36"/>
      <c r="AB25" s="36"/>
      <c r="AD25" s="36"/>
      <c r="AF25" s="36"/>
      <c r="AH25" s="36"/>
      <c r="AJ25" s="36"/>
    </row>
    <row r="26" spans="1:36" s="22" customFormat="1" x14ac:dyDescent="0.2">
      <c r="A26" s="205" t="s">
        <v>107</v>
      </c>
      <c r="B26" s="247"/>
      <c r="C26" s="247"/>
      <c r="D26" s="247"/>
      <c r="E26" s="247"/>
      <c r="F26" s="247"/>
      <c r="G26" s="247"/>
      <c r="H26" s="247"/>
      <c r="I26" s="43"/>
      <c r="J26" s="42"/>
      <c r="K26" s="43"/>
      <c r="L26" s="42"/>
      <c r="M26" s="43"/>
      <c r="N26" s="42"/>
      <c r="O26" s="43"/>
      <c r="P26" s="42"/>
      <c r="Q26" s="43"/>
      <c r="T26" s="36"/>
      <c r="V26" s="36"/>
      <c r="X26" s="36"/>
      <c r="Z26" s="36"/>
      <c r="AB26" s="36"/>
      <c r="AD26" s="36"/>
      <c r="AF26" s="36"/>
      <c r="AH26" s="36"/>
      <c r="AJ26" s="36"/>
    </row>
    <row r="27" spans="1:36" s="22" customFormat="1" x14ac:dyDescent="0.2">
      <c r="A27" s="205" t="s">
        <v>35</v>
      </c>
      <c r="B27" s="247">
        <f>[1]CUADRO3!B21</f>
        <v>3224.5970881663588</v>
      </c>
      <c r="C27" s="247">
        <f>[1]CUADRO3!H21</f>
        <v>3311.4085237539671</v>
      </c>
      <c r="D27" s="247">
        <f>[1]CUADRO3!C21</f>
        <v>0</v>
      </c>
      <c r="E27" s="247">
        <f>[1]CUADRO3!D21</f>
        <v>3316.7267742864701</v>
      </c>
      <c r="F27" s="247">
        <f>[1]CUADRO3!E21</f>
        <v>1020.0758922054035</v>
      </c>
      <c r="G27" s="247"/>
      <c r="H27" s="247">
        <f>[1]CUADRO3!G21</f>
        <v>2418.4534949460935</v>
      </c>
      <c r="I27" s="43"/>
      <c r="J27" s="42"/>
      <c r="K27" s="43"/>
      <c r="L27" s="42"/>
      <c r="M27" s="43"/>
      <c r="N27" s="42"/>
      <c r="O27" s="43"/>
      <c r="P27" s="42"/>
      <c r="Q27" s="43"/>
      <c r="T27" s="36"/>
      <c r="V27" s="36"/>
      <c r="X27" s="36"/>
      <c r="Z27" s="36"/>
      <c r="AB27" s="36"/>
      <c r="AD27" s="36"/>
      <c r="AF27" s="36"/>
      <c r="AH27" s="36"/>
      <c r="AJ27" s="36"/>
    </row>
    <row r="28" spans="1:36" s="22" customFormat="1" x14ac:dyDescent="0.2">
      <c r="A28" s="205" t="s">
        <v>36</v>
      </c>
      <c r="B28" s="247">
        <f>[1]CUADRO3!B22</f>
        <v>5887.9892366906479</v>
      </c>
      <c r="C28" s="247">
        <f>[1]CUADRO3!H22</f>
        <v>6214.2948850431885</v>
      </c>
      <c r="D28" s="247">
        <f>[1]CUADRO3!C22</f>
        <v>9285.2259431865732</v>
      </c>
      <c r="E28" s="247">
        <f>[1]CUADRO3!D22</f>
        <v>6145.2621364398992</v>
      </c>
      <c r="F28" s="247">
        <f>[1]CUADRO3!E22</f>
        <v>8000</v>
      </c>
      <c r="G28" s="247">
        <f>[1]CUADRO3!F21</f>
        <v>3435.6819414988272</v>
      </c>
      <c r="H28" s="247">
        <f>[1]CUADRO3!G22</f>
        <v>3510.9999047894048</v>
      </c>
      <c r="I28" s="43"/>
      <c r="J28" s="42"/>
      <c r="K28" s="43"/>
      <c r="L28" s="42"/>
      <c r="M28" s="43"/>
      <c r="N28" s="42"/>
      <c r="O28" s="43"/>
      <c r="P28" s="42"/>
      <c r="Q28" s="43"/>
      <c r="T28" s="36"/>
      <c r="V28" s="36"/>
      <c r="X28" s="36"/>
      <c r="Z28" s="36"/>
      <c r="AB28" s="36"/>
      <c r="AD28" s="36"/>
      <c r="AF28" s="36"/>
      <c r="AH28" s="36"/>
      <c r="AJ28" s="36"/>
    </row>
    <row r="29" spans="1:36" s="22" customFormat="1" x14ac:dyDescent="0.2">
      <c r="A29" s="205" t="s">
        <v>37</v>
      </c>
      <c r="B29" s="247">
        <f>[1]CUADRO3!B23</f>
        <v>6777.4996313024239</v>
      </c>
      <c r="C29" s="247">
        <f>[1]CUADRO3!H23</f>
        <v>7066.9729409590336</v>
      </c>
      <c r="D29" s="247">
        <f>[1]CUADRO3!C23</f>
        <v>10672.376665181851</v>
      </c>
      <c r="E29" s="247">
        <f>[1]CUADRO3!D23</f>
        <v>6825.6707249331994</v>
      </c>
      <c r="F29" s="247">
        <f>[1]CUADRO3!E23</f>
        <v>0</v>
      </c>
      <c r="G29" s="247">
        <f>[1]CUADRO3!F23</f>
        <v>6839.5093815265218</v>
      </c>
      <c r="H29" s="247">
        <f>[1]CUADRO3!G23</f>
        <v>3399.9153227610059</v>
      </c>
      <c r="I29" s="43"/>
      <c r="J29" s="42"/>
      <c r="K29" s="43"/>
      <c r="L29" s="42"/>
      <c r="M29" s="43"/>
      <c r="N29" s="42"/>
      <c r="O29" s="43"/>
      <c r="P29" s="42"/>
      <c r="Q29" s="43"/>
      <c r="T29" s="36"/>
      <c r="V29" s="36"/>
      <c r="X29" s="36"/>
      <c r="Z29" s="36"/>
      <c r="AB29" s="36"/>
      <c r="AD29" s="36"/>
      <c r="AF29" s="36"/>
      <c r="AH29" s="36"/>
      <c r="AJ29" s="36"/>
    </row>
    <row r="30" spans="1:36" s="22" customFormat="1" x14ac:dyDescent="0.2">
      <c r="A30" s="205" t="s">
        <v>39</v>
      </c>
      <c r="B30" s="247">
        <f>[1]CUADRO3!B24</f>
        <v>7069.7384273569878</v>
      </c>
      <c r="C30" s="247">
        <f>[1]CUADRO3!H24</f>
        <v>7435.4796246238866</v>
      </c>
      <c r="D30" s="247">
        <f>[1]CUADRO3!C24</f>
        <v>11392.111054057281</v>
      </c>
      <c r="E30" s="247">
        <f>[1]CUADRO3!D24</f>
        <v>7239.2182384236376</v>
      </c>
      <c r="F30" s="247">
        <f>[1]CUADRO3!E24</f>
        <v>6879.6635988999087</v>
      </c>
      <c r="G30" s="247">
        <f>[1]CUADRO3!F24</f>
        <v>6861.8979532204312</v>
      </c>
      <c r="H30" s="247">
        <f>[1]CUADRO3!G24</f>
        <v>4379.9239491935577</v>
      </c>
      <c r="I30" s="43"/>
      <c r="J30" s="42"/>
      <c r="K30" s="43"/>
      <c r="L30" s="42"/>
      <c r="M30" s="43"/>
      <c r="N30" s="42"/>
      <c r="O30" s="43"/>
      <c r="P30" s="42"/>
      <c r="Q30" s="43"/>
      <c r="T30" s="36"/>
      <c r="V30" s="36"/>
      <c r="X30" s="36"/>
      <c r="Z30" s="36"/>
      <c r="AB30" s="36"/>
      <c r="AD30" s="36"/>
      <c r="AF30" s="36"/>
      <c r="AH30" s="36"/>
      <c r="AJ30" s="36"/>
    </row>
    <row r="31" spans="1:36" s="22" customFormat="1" x14ac:dyDescent="0.2">
      <c r="A31" s="205" t="s">
        <v>40</v>
      </c>
      <c r="B31" s="247">
        <f>[1]CUADRO3!B25</f>
        <v>7900.8094751874996</v>
      </c>
      <c r="C31" s="247">
        <f>[1]CUADRO3!H25</f>
        <v>8088.5224995312101</v>
      </c>
      <c r="D31" s="247">
        <f>[1]CUADRO3!C25</f>
        <v>15650.686638780704</v>
      </c>
      <c r="E31" s="247">
        <f>[1]CUADRO3!D25</f>
        <v>7751.2569449662551</v>
      </c>
      <c r="F31" s="247">
        <f>[1]CUADRO3!E25</f>
        <v>2740.9902448459143</v>
      </c>
      <c r="G31" s="247">
        <f>[1]CUADRO3!F25</f>
        <v>7849.8963316701029</v>
      </c>
      <c r="H31" s="247">
        <f>[1]CUADRO3!G25</f>
        <v>6323.9633341552171</v>
      </c>
      <c r="I31" s="43"/>
      <c r="J31" s="42"/>
      <c r="K31" s="43"/>
      <c r="L31" s="42"/>
      <c r="M31" s="43"/>
      <c r="N31" s="42"/>
      <c r="O31" s="43"/>
      <c r="P31" s="42"/>
      <c r="Q31" s="43"/>
      <c r="T31" s="36"/>
      <c r="V31" s="36"/>
      <c r="X31" s="36"/>
      <c r="Z31" s="36"/>
      <c r="AB31" s="36"/>
      <c r="AD31" s="36"/>
      <c r="AF31" s="36"/>
      <c r="AH31" s="36"/>
      <c r="AJ31" s="36"/>
    </row>
    <row r="32" spans="1:36" s="22" customFormat="1" x14ac:dyDescent="0.2">
      <c r="A32" s="205" t="s">
        <v>41</v>
      </c>
      <c r="B32" s="247">
        <f>[1]CUADRO3!B26</f>
        <v>7706.5996372107456</v>
      </c>
      <c r="C32" s="247">
        <f>[1]CUADRO3!H26</f>
        <v>8154.5481925728463</v>
      </c>
      <c r="D32" s="247">
        <f>[1]CUADRO3!C26</f>
        <v>15140.994247535076</v>
      </c>
      <c r="E32" s="247">
        <f>[1]CUADRO3!D26</f>
        <v>6999.8478590857185</v>
      </c>
      <c r="F32" s="247">
        <f>[1]CUADRO3!E26</f>
        <v>5804.9615114602548</v>
      </c>
      <c r="G32" s="247">
        <f>[1]CUADRO3!F26</f>
        <v>7673.815803510457</v>
      </c>
      <c r="H32" s="247">
        <f>[1]CUADRO3!G26</f>
        <v>4048.3676457668207</v>
      </c>
      <c r="I32" s="43"/>
      <c r="J32" s="42"/>
      <c r="K32" s="43"/>
      <c r="L32" s="42"/>
      <c r="M32" s="43"/>
      <c r="N32" s="42"/>
      <c r="O32" s="43"/>
      <c r="P32" s="42"/>
      <c r="Q32" s="43"/>
      <c r="T32" s="36"/>
      <c r="V32" s="36"/>
      <c r="X32" s="36"/>
      <c r="Z32" s="36"/>
      <c r="AB32" s="36"/>
      <c r="AD32" s="36"/>
      <c r="AF32" s="36"/>
      <c r="AH32" s="36"/>
      <c r="AJ32" s="36"/>
    </row>
    <row r="33" spans="1:36" s="22" customFormat="1" x14ac:dyDescent="0.2">
      <c r="A33" s="205" t="s">
        <v>108</v>
      </c>
      <c r="B33" s="247">
        <f>[1]CUADRO3!B27</f>
        <v>5222.2232966665088</v>
      </c>
      <c r="C33" s="247">
        <f>[1]CUADRO3!H27</f>
        <v>6107.9344377051393</v>
      </c>
      <c r="D33" s="247">
        <f>[1]CUADRO3!C27</f>
        <v>13954.342817461044</v>
      </c>
      <c r="E33" s="247">
        <f>[1]CUADRO3!D27</f>
        <v>4660.2486540706659</v>
      </c>
      <c r="F33" s="247">
        <f>[1]CUADRO3!E27</f>
        <v>450</v>
      </c>
      <c r="G33" s="247">
        <f>[1]CUADRO3!F27</f>
        <v>4737.6615784051637</v>
      </c>
      <c r="H33" s="247">
        <f>[1]CUADRO3!G27</f>
        <v>1667.4783901385151</v>
      </c>
      <c r="I33" s="43"/>
      <c r="J33" s="42"/>
      <c r="K33" s="43"/>
      <c r="L33" s="42"/>
      <c r="M33" s="43"/>
      <c r="N33" s="42"/>
      <c r="O33" s="43"/>
      <c r="P33" s="42"/>
      <c r="Q33" s="43"/>
      <c r="T33" s="36"/>
      <c r="V33" s="36"/>
      <c r="X33" s="36"/>
      <c r="Z33" s="36"/>
      <c r="AB33" s="36"/>
      <c r="AD33" s="36"/>
      <c r="AF33" s="36"/>
      <c r="AH33" s="36"/>
      <c r="AJ33" s="36"/>
    </row>
    <row r="34" spans="1:36" s="22" customFormat="1" x14ac:dyDescent="0.2">
      <c r="A34" s="42"/>
      <c r="B34" s="247"/>
      <c r="C34" s="247"/>
      <c r="D34" s="247"/>
      <c r="E34" s="247"/>
      <c r="F34" s="247"/>
      <c r="G34" s="247"/>
      <c r="H34" s="23"/>
      <c r="I34" s="43"/>
      <c r="J34" s="23"/>
      <c r="K34" s="43"/>
      <c r="L34" s="23"/>
      <c r="M34" s="43"/>
      <c r="N34" s="23"/>
      <c r="O34" s="43"/>
      <c r="P34" s="23"/>
      <c r="Q34" s="43"/>
      <c r="T34" s="36"/>
      <c r="V34" s="36"/>
      <c r="X34" s="36"/>
      <c r="Z34" s="36"/>
      <c r="AB34" s="36"/>
      <c r="AD34" s="36"/>
      <c r="AF34" s="36"/>
      <c r="AH34" s="36"/>
      <c r="AJ34" s="36"/>
    </row>
    <row r="35" spans="1:36" s="22" customFormat="1" x14ac:dyDescent="0.2">
      <c r="A35" s="40" t="s">
        <v>70</v>
      </c>
      <c r="B35" s="247"/>
      <c r="C35" s="247"/>
      <c r="D35" s="247"/>
      <c r="E35" s="247"/>
      <c r="F35" s="247"/>
      <c r="G35" s="247"/>
      <c r="H35" s="57"/>
      <c r="I35" s="24"/>
      <c r="J35" s="57"/>
      <c r="K35" s="24"/>
      <c r="L35" s="57"/>
      <c r="M35" s="24"/>
      <c r="N35" s="57"/>
      <c r="O35" s="24"/>
      <c r="P35" s="57"/>
      <c r="Q35" s="24"/>
      <c r="T35" s="36"/>
      <c r="V35" s="36"/>
      <c r="X35" s="36"/>
      <c r="Z35" s="36"/>
      <c r="AB35" s="36"/>
      <c r="AD35" s="36"/>
      <c r="AF35" s="36"/>
      <c r="AH35" s="36"/>
      <c r="AJ35" s="36"/>
    </row>
    <row r="36" spans="1:36" s="22" customFormat="1" x14ac:dyDescent="0.2">
      <c r="A36" s="261" t="s">
        <v>63</v>
      </c>
      <c r="B36" s="247"/>
      <c r="C36" s="247"/>
      <c r="D36" s="247"/>
      <c r="E36" s="247"/>
      <c r="F36" s="247"/>
      <c r="G36" s="247"/>
      <c r="H36" s="42"/>
      <c r="I36" s="43"/>
      <c r="J36" s="42"/>
      <c r="K36" s="43"/>
      <c r="L36" s="42"/>
      <c r="M36" s="43"/>
      <c r="N36" s="42"/>
      <c r="O36" s="43"/>
      <c r="P36" s="42"/>
      <c r="Q36" s="43"/>
      <c r="T36" s="36"/>
      <c r="V36" s="36"/>
      <c r="X36" s="36"/>
      <c r="Z36" s="36"/>
      <c r="AB36" s="36"/>
      <c r="AD36" s="36"/>
      <c r="AF36" s="36"/>
      <c r="AH36" s="36"/>
      <c r="AJ36" s="36"/>
    </row>
    <row r="37" spans="1:36" s="22" customFormat="1" x14ac:dyDescent="0.2">
      <c r="A37" s="259" t="s">
        <v>129</v>
      </c>
      <c r="B37" s="247">
        <f>[1]CUADRO3!B28</f>
        <v>2708.5083924409823</v>
      </c>
      <c r="C37" s="247">
        <f>[1]CUADRO3!H28</f>
        <v>2959.9298453657811</v>
      </c>
      <c r="D37" s="247">
        <f>[1]CUADRO3!C28</f>
        <v>6275.0436174197448</v>
      </c>
      <c r="E37" s="247">
        <f>[1]CUADRO3!D28</f>
        <v>2870.9621555681533</v>
      </c>
      <c r="F37" s="247">
        <f>[1]CUADRO3!E28</f>
        <v>1835.0848467736846</v>
      </c>
      <c r="G37" s="247">
        <f>[1]CUADRO3!F28</f>
        <v>2394.098135799602</v>
      </c>
      <c r="H37" s="247">
        <f>[1]CUADRO3!G28</f>
        <v>2009.0454548187329</v>
      </c>
      <c r="I37" s="43"/>
      <c r="J37" s="42"/>
      <c r="K37" s="43"/>
      <c r="L37" s="42"/>
      <c r="M37" s="43"/>
      <c r="N37" s="42"/>
      <c r="O37" s="43"/>
      <c r="P37" s="42"/>
      <c r="Q37" s="43"/>
      <c r="T37" s="36"/>
      <c r="V37" s="36"/>
      <c r="X37" s="36"/>
      <c r="Z37" s="36"/>
      <c r="AB37" s="36"/>
      <c r="AD37" s="36"/>
      <c r="AF37" s="36"/>
      <c r="AH37" s="36"/>
      <c r="AJ37" s="36"/>
    </row>
    <row r="38" spans="1:36" s="22" customFormat="1" x14ac:dyDescent="0.2">
      <c r="A38" s="259" t="s">
        <v>130</v>
      </c>
      <c r="B38" s="247">
        <f>[1]CUADRO3!B29</f>
        <v>5042.0130181912073</v>
      </c>
      <c r="C38" s="247">
        <f>[1]CUADRO3!H29</f>
        <v>5504.5101935444509</v>
      </c>
      <c r="D38" s="247">
        <f>[1]CUADRO3!C29</f>
        <v>8416.633666241436</v>
      </c>
      <c r="E38" s="247">
        <f>[1]CUADRO3!D29</f>
        <v>5378.8840739790094</v>
      </c>
      <c r="F38" s="247">
        <f>[1]CUADRO3!E29</f>
        <v>5987.2143327552631</v>
      </c>
      <c r="G38" s="247">
        <f>[1]CUADRO3!F29</f>
        <v>3672.1784898860169</v>
      </c>
      <c r="H38" s="247">
        <f>[1]CUADRO3!F29</f>
        <v>3672.1784898860169</v>
      </c>
      <c r="I38" s="43"/>
      <c r="J38" s="42"/>
      <c r="K38" s="43"/>
      <c r="L38" s="42"/>
      <c r="M38" s="43"/>
      <c r="N38" s="42"/>
      <c r="O38" s="43"/>
      <c r="P38" s="42"/>
      <c r="Q38" s="43"/>
      <c r="T38" s="36"/>
      <c r="V38" s="36"/>
      <c r="X38" s="36"/>
      <c r="Z38" s="36"/>
      <c r="AB38" s="36"/>
      <c r="AD38" s="36"/>
      <c r="AF38" s="36"/>
      <c r="AH38" s="36"/>
      <c r="AJ38" s="36"/>
    </row>
    <row r="39" spans="1:36" s="22" customFormat="1" x14ac:dyDescent="0.2">
      <c r="A39" s="259" t="s">
        <v>135</v>
      </c>
      <c r="B39" s="247">
        <f>[1]CUADRO3!B30</f>
        <v>0</v>
      </c>
      <c r="C39" s="247">
        <f>[1]CUADRO3!H30</f>
        <v>0</v>
      </c>
      <c r="D39" s="247">
        <f>[1]CUADRO3!C30</f>
        <v>0</v>
      </c>
      <c r="E39" s="247">
        <f>[1]CUADRO3!D30</f>
        <v>0</v>
      </c>
      <c r="F39" s="247">
        <f>[1]CUADRO3!E30</f>
        <v>0</v>
      </c>
      <c r="G39" s="247">
        <f>[1]CUADRO3!F30</f>
        <v>0</v>
      </c>
      <c r="H39" s="247">
        <f>[1]CUADRO3!G30</f>
        <v>0</v>
      </c>
      <c r="I39" s="43"/>
      <c r="J39" s="42"/>
      <c r="K39" s="43"/>
      <c r="L39" s="42"/>
      <c r="M39" s="43"/>
      <c r="N39" s="42"/>
      <c r="O39" s="43"/>
      <c r="P39" s="42"/>
      <c r="Q39" s="43"/>
      <c r="T39" s="36"/>
      <c r="V39" s="36"/>
      <c r="X39" s="36"/>
      <c r="Z39" s="36"/>
      <c r="AB39" s="36"/>
      <c r="AD39" s="36"/>
      <c r="AF39" s="36"/>
      <c r="AH39" s="36"/>
      <c r="AJ39" s="36"/>
    </row>
    <row r="40" spans="1:36" s="22" customFormat="1" x14ac:dyDescent="0.2">
      <c r="A40" s="261" t="s">
        <v>64</v>
      </c>
      <c r="B40" s="247">
        <f>[1]CUADRO3!B31</f>
        <v>13180.236118608536</v>
      </c>
      <c r="C40" s="247">
        <f>[1]CUADRO3!H31</f>
        <v>13530.906857712442</v>
      </c>
      <c r="D40" s="247">
        <f>[1]CUADRO3!C31</f>
        <v>16006.115130817023</v>
      </c>
      <c r="E40" s="247">
        <f>[1]CUADRO3!D31</f>
        <v>13039.123771120019</v>
      </c>
      <c r="F40" s="247">
        <f>[1]CUADRO3!E31</f>
        <v>0</v>
      </c>
      <c r="G40" s="247">
        <f>[1]CUADRO3!F31</f>
        <v>12294.476894620509</v>
      </c>
      <c r="H40" s="247">
        <f>[1]CUADRO3!G31</f>
        <v>11007.45789974425</v>
      </c>
      <c r="I40" s="43"/>
      <c r="J40" s="42"/>
      <c r="K40" s="43"/>
      <c r="L40" s="42"/>
      <c r="M40" s="43"/>
      <c r="N40" s="42"/>
      <c r="O40" s="43"/>
      <c r="P40" s="42"/>
      <c r="Q40" s="43"/>
      <c r="T40" s="36"/>
      <c r="V40" s="36"/>
      <c r="X40" s="36"/>
      <c r="Z40" s="36"/>
      <c r="AB40" s="36"/>
      <c r="AD40" s="36"/>
      <c r="AF40" s="36"/>
      <c r="AH40" s="36"/>
      <c r="AJ40" s="36"/>
    </row>
    <row r="41" spans="1:36" s="22" customFormat="1" x14ac:dyDescent="0.2">
      <c r="A41" s="261" t="s">
        <v>65</v>
      </c>
      <c r="B41" s="247">
        <f>[1]CUADRO3!B32</f>
        <v>22897.414279352179</v>
      </c>
      <c r="C41" s="247">
        <f>[1]CUADRO3!H32</f>
        <v>24404.687784947208</v>
      </c>
      <c r="D41" s="247">
        <f>[1]CUADRO3!C32</f>
        <v>29634.164285008621</v>
      </c>
      <c r="E41" s="247">
        <f>[1]CUADRO3!D33</f>
        <v>32889.013911143571</v>
      </c>
      <c r="F41" s="247">
        <f>[1]CUADRO3!E32</f>
        <v>0</v>
      </c>
      <c r="G41" s="247">
        <f>[1]CUADRO3!F32</f>
        <v>21197.579892197558</v>
      </c>
      <c r="H41" s="247">
        <f>[1]CUADRO3!G32</f>
        <v>20382.551154571265</v>
      </c>
      <c r="I41" s="43"/>
      <c r="J41" s="42"/>
      <c r="K41" s="43"/>
      <c r="L41" s="42"/>
      <c r="M41" s="43"/>
      <c r="N41" s="42"/>
      <c r="O41" s="43"/>
      <c r="P41" s="42"/>
      <c r="Q41" s="43"/>
      <c r="T41" s="36"/>
      <c r="V41" s="36"/>
      <c r="X41" s="36"/>
      <c r="Z41" s="36"/>
      <c r="AB41" s="36"/>
      <c r="AD41" s="36"/>
      <c r="AF41" s="36"/>
      <c r="AH41" s="36"/>
      <c r="AJ41" s="36"/>
    </row>
    <row r="42" spans="1:36" s="22" customFormat="1" x14ac:dyDescent="0.2">
      <c r="A42" s="261" t="s">
        <v>66</v>
      </c>
      <c r="B42" s="247">
        <f>[1]CUADRO3!B33</f>
        <v>32071.953597034586</v>
      </c>
      <c r="C42" s="247">
        <f>[1]CUADRO3!H33</f>
        <v>33484.416462937086</v>
      </c>
      <c r="D42" s="247">
        <f>[1]CUADRO3!C33</f>
        <v>36250</v>
      </c>
      <c r="E42" s="247">
        <f>[1]CUADRO3!D33</f>
        <v>32889.013911143571</v>
      </c>
      <c r="F42" s="247">
        <f>[1]CUADRO3!E33</f>
        <v>0</v>
      </c>
      <c r="G42" s="247">
        <f>[1]CUADRO3!F33</f>
        <v>31093.110749148735</v>
      </c>
      <c r="H42" s="247">
        <f>[1]CUADRO3!G33</f>
        <v>27000</v>
      </c>
      <c r="I42" s="43"/>
      <c r="J42" s="42"/>
      <c r="K42" s="43"/>
      <c r="L42" s="42"/>
      <c r="M42" s="43"/>
      <c r="N42" s="42"/>
      <c r="O42" s="43"/>
      <c r="P42" s="42"/>
      <c r="Q42" s="43"/>
      <c r="T42" s="36"/>
      <c r="V42" s="36"/>
      <c r="X42" s="36"/>
      <c r="Z42" s="36"/>
      <c r="AB42" s="36"/>
      <c r="AD42" s="36"/>
      <c r="AF42" s="36"/>
      <c r="AH42" s="36"/>
      <c r="AJ42" s="36"/>
    </row>
    <row r="43" spans="1:36" s="22" customFormat="1" x14ac:dyDescent="0.2">
      <c r="A43" s="261" t="s">
        <v>67</v>
      </c>
      <c r="B43" s="247">
        <f>[1]CUADRO3!B34</f>
        <v>50105.384404688222</v>
      </c>
      <c r="C43" s="247">
        <f>[1]CUADRO3!H34</f>
        <v>63090.477972816028</v>
      </c>
      <c r="D43" s="247">
        <f>[1]CUADRO3!C34</f>
        <v>0</v>
      </c>
      <c r="E43" s="247">
        <f>[1]CUADRO3!D34</f>
        <v>63090.477972816028</v>
      </c>
      <c r="F43" s="247">
        <f>[1]CUADRO3!E34</f>
        <v>0</v>
      </c>
      <c r="G43" s="247">
        <f>[1]CUADRO3!F34</f>
        <v>45299.083937490941</v>
      </c>
      <c r="H43" s="247">
        <f>[1]CUADRO3!G34</f>
        <v>48000</v>
      </c>
      <c r="I43" s="43"/>
      <c r="J43" s="42"/>
      <c r="K43" s="43"/>
      <c r="L43" s="42"/>
      <c r="M43" s="43"/>
      <c r="N43" s="42"/>
      <c r="O43" s="43"/>
      <c r="P43" s="42"/>
      <c r="Q43" s="43"/>
      <c r="T43" s="36"/>
      <c r="V43" s="36"/>
      <c r="X43" s="36"/>
      <c r="Z43" s="36"/>
      <c r="AB43" s="36"/>
      <c r="AD43" s="36"/>
      <c r="AF43" s="36"/>
      <c r="AH43" s="36"/>
      <c r="AJ43" s="36"/>
    </row>
    <row r="44" spans="1:36" s="22" customFormat="1" x14ac:dyDescent="0.2">
      <c r="A44" s="261"/>
      <c r="B44" s="247"/>
      <c r="C44" s="247"/>
      <c r="D44" s="247"/>
      <c r="E44" s="247"/>
      <c r="F44" s="247"/>
      <c r="G44" s="247"/>
      <c r="H44" s="247"/>
      <c r="I44" s="36"/>
      <c r="K44" s="36"/>
      <c r="M44" s="36"/>
      <c r="O44" s="36"/>
      <c r="Q44" s="36"/>
      <c r="T44" s="36"/>
      <c r="V44" s="36"/>
      <c r="X44" s="36"/>
      <c r="Z44" s="36"/>
      <c r="AB44" s="36"/>
      <c r="AD44" s="36"/>
      <c r="AF44" s="36"/>
      <c r="AH44" s="36"/>
      <c r="AJ44" s="36"/>
    </row>
    <row r="45" spans="1:36" s="22" customFormat="1" x14ac:dyDescent="0.2">
      <c r="A45" s="40" t="s">
        <v>12</v>
      </c>
      <c r="I45" s="64"/>
      <c r="J45" s="64"/>
      <c r="K45" s="64"/>
      <c r="L45" s="64"/>
      <c r="M45" s="64"/>
      <c r="N45" s="64"/>
      <c r="O45" s="64"/>
      <c r="P45" s="64"/>
      <c r="Q45" s="64"/>
      <c r="T45" s="36"/>
      <c r="V45" s="36"/>
      <c r="X45" s="36"/>
      <c r="Z45" s="36"/>
      <c r="AB45" s="36"/>
      <c r="AD45" s="36"/>
      <c r="AF45" s="36"/>
      <c r="AH45" s="36"/>
      <c r="AJ45" s="36"/>
    </row>
    <row r="46" spans="1:36" s="22" customFormat="1" x14ac:dyDescent="0.2">
      <c r="A46" s="46" t="s">
        <v>32</v>
      </c>
      <c r="B46" s="247">
        <f>[1]CUADRO3!B36</f>
        <v>3432.6148758431145</v>
      </c>
      <c r="C46" s="247">
        <f>[1]CUADRO3!H36</f>
        <v>3456.9681093834802</v>
      </c>
      <c r="D46" s="247">
        <f>[1]CUADRO3!C36</f>
        <v>0</v>
      </c>
      <c r="E46" s="247">
        <f>[1]CUADRO3!D36</f>
        <v>3456.9681093834802</v>
      </c>
      <c r="F46" s="247">
        <f>[1]CUADRO3!E36</f>
        <v>0</v>
      </c>
      <c r="G46" s="247">
        <f>[1]CUADRO3!F36</f>
        <v>3577.0364917266438</v>
      </c>
      <c r="H46" s="247">
        <f>[1]CUADRO3!G36</f>
        <v>2914.003851476934</v>
      </c>
      <c r="I46" s="43"/>
      <c r="J46" s="42"/>
      <c r="K46" s="43"/>
      <c r="L46" s="42"/>
      <c r="M46" s="43"/>
      <c r="N46" s="42"/>
      <c r="O46" s="43"/>
      <c r="P46" s="42"/>
      <c r="Q46" s="43"/>
      <c r="T46" s="36"/>
      <c r="V46" s="36"/>
      <c r="X46" s="36"/>
      <c r="Z46" s="36"/>
      <c r="AB46" s="36"/>
      <c r="AD46" s="36"/>
      <c r="AF46" s="36"/>
      <c r="AH46" s="36"/>
      <c r="AJ46" s="36"/>
    </row>
    <row r="47" spans="1:36" s="22" customFormat="1" x14ac:dyDescent="0.2">
      <c r="A47" s="46" t="s">
        <v>33</v>
      </c>
      <c r="B47" s="247">
        <f>[1]CUADRO3!B37</f>
        <v>8475.4999709401345</v>
      </c>
      <c r="C47" s="247">
        <f>[1]CUADRO3!H37</f>
        <v>8856.9553364759267</v>
      </c>
      <c r="D47" s="247">
        <f>[1]CUADRO3!C37</f>
        <v>0</v>
      </c>
      <c r="E47" s="247">
        <f>[1]CUADRO3!D37</f>
        <v>8798.7849858178706</v>
      </c>
      <c r="F47" s="247">
        <f>[1]CUADRO3!E37</f>
        <v>0</v>
      </c>
      <c r="G47" s="247">
        <f>[1]CUADRO3!F37</f>
        <v>7166.7042177563844</v>
      </c>
      <c r="H47" s="247">
        <f>[1]CUADRO3!G37</f>
        <v>7104.5100738822894</v>
      </c>
      <c r="I47" s="43"/>
      <c r="J47" s="42"/>
      <c r="K47" s="43"/>
      <c r="L47" s="42"/>
      <c r="M47" s="43"/>
      <c r="N47" s="42"/>
      <c r="O47" s="43"/>
      <c r="P47" s="42"/>
      <c r="Q47" s="43"/>
      <c r="T47" s="36"/>
      <c r="V47" s="36"/>
      <c r="X47" s="36"/>
      <c r="Z47" s="36"/>
      <c r="AB47" s="36"/>
      <c r="AD47" s="36"/>
      <c r="AF47" s="36"/>
      <c r="AH47" s="36"/>
      <c r="AJ47" s="36"/>
    </row>
    <row r="48" spans="1:36" s="22" customFormat="1" x14ac:dyDescent="0.2">
      <c r="A48" s="46" t="s">
        <v>42</v>
      </c>
      <c r="B48" s="247">
        <f>[1]CUADRO3!B38</f>
        <v>8106.0019787241936</v>
      </c>
      <c r="C48" s="247">
        <f>[1]CUADRO3!H38</f>
        <v>8319.1084668078747</v>
      </c>
      <c r="D48" s="247">
        <f>[1]CUADRO3!C38</f>
        <v>13592.573119080747</v>
      </c>
      <c r="E48" s="247">
        <f>[1]CUADRO3!D38</f>
        <v>7659.5936001151676</v>
      </c>
      <c r="F48" s="247">
        <f>[1]CUADRO3!E38</f>
        <v>4319.8458994697958</v>
      </c>
      <c r="G48" s="247">
        <f>[1]CUADRO3!F38</f>
        <v>8578.1353181328177</v>
      </c>
      <c r="H48" s="247">
        <f>[1]CUADRO3!G38</f>
        <v>4658.9689973837021</v>
      </c>
      <c r="I48" s="43"/>
      <c r="J48" s="42"/>
      <c r="K48" s="43"/>
      <c r="L48" s="42"/>
      <c r="M48" s="43"/>
      <c r="N48" s="42"/>
      <c r="O48" s="43"/>
      <c r="P48" s="42"/>
      <c r="Q48" s="43"/>
      <c r="T48" s="36"/>
      <c r="V48" s="36"/>
      <c r="X48" s="36"/>
      <c r="Z48" s="36"/>
      <c r="AB48" s="36"/>
      <c r="AD48" s="36"/>
      <c r="AF48" s="36"/>
      <c r="AH48" s="36"/>
      <c r="AJ48" s="36"/>
    </row>
    <row r="49" spans="1:36" s="22" customFormat="1" x14ac:dyDescent="0.2">
      <c r="A49" s="215" t="s">
        <v>38</v>
      </c>
      <c r="B49" s="260">
        <f>[1]CUADRO3!B39</f>
        <v>6117.0219236970424</v>
      </c>
      <c r="C49" s="260">
        <f>[1]CUADRO3!H39</f>
        <v>5714.2769630965868</v>
      </c>
      <c r="D49" s="260">
        <f>[1]CUADRO3!C39</f>
        <v>11007.657414137711</v>
      </c>
      <c r="E49" s="260">
        <f>[1]CUADRO3!D39</f>
        <v>5313.9056126159085</v>
      </c>
      <c r="F49" s="260">
        <f>[1]CUADRO3!E39</f>
        <v>0</v>
      </c>
      <c r="G49" s="260">
        <f>[1]CUADRO3!F39</f>
        <v>7643.2184479063098</v>
      </c>
      <c r="H49" s="260">
        <f>[1]CUADRO3!G39</f>
        <v>4338.1766026082469</v>
      </c>
      <c r="I49" s="43"/>
      <c r="J49" s="42"/>
      <c r="K49" s="43"/>
      <c r="L49" s="42"/>
      <c r="M49" s="43"/>
      <c r="N49" s="42"/>
      <c r="O49" s="43"/>
      <c r="P49" s="42"/>
      <c r="Q49" s="43"/>
      <c r="T49" s="36"/>
      <c r="V49" s="36"/>
      <c r="X49" s="36"/>
      <c r="Z49" s="36"/>
      <c r="AB49" s="36"/>
      <c r="AD49" s="36"/>
      <c r="AF49" s="36"/>
      <c r="AH49" s="36"/>
      <c r="AJ49" s="36"/>
    </row>
    <row r="50" spans="1:36" ht="12" customHeight="1" x14ac:dyDescent="0.2">
      <c r="A50" s="13" t="str">
        <f>'C01'!A41</f>
        <v>Fuente: Instituto Nacional de Estadística (INE). Encuesta Permanente de Hogares de Propósitos Múltiples, octubre 2021.</v>
      </c>
    </row>
    <row r="51" spans="1:36" x14ac:dyDescent="0.2">
      <c r="A51" s="13" t="str">
        <f>'C01'!$A$42</f>
        <v>(Promedio de salarios mínimos por rama)</v>
      </c>
    </row>
    <row r="52" spans="1:36" x14ac:dyDescent="0.2">
      <c r="A52" s="30" t="s">
        <v>137</v>
      </c>
      <c r="K52" s="12"/>
    </row>
    <row r="53" spans="1:36" x14ac:dyDescent="0.2">
      <c r="A53" s="13"/>
      <c r="K53" s="12"/>
    </row>
    <row r="54" spans="1:36" x14ac:dyDescent="0.2">
      <c r="A54" s="302" t="s">
        <v>81</v>
      </c>
      <c r="B54" s="302"/>
      <c r="C54" s="302"/>
      <c r="D54" s="302"/>
      <c r="E54" s="302"/>
      <c r="F54" s="302"/>
      <c r="G54" s="302"/>
      <c r="H54" s="302"/>
    </row>
    <row r="55" spans="1:36" x14ac:dyDescent="0.2">
      <c r="A55" s="302" t="s">
        <v>82</v>
      </c>
      <c r="B55" s="302"/>
      <c r="C55" s="302"/>
      <c r="D55" s="302"/>
      <c r="E55" s="302"/>
      <c r="F55" s="302"/>
      <c r="G55" s="302"/>
      <c r="H55" s="302"/>
    </row>
    <row r="56" spans="1:36" x14ac:dyDescent="0.2">
      <c r="A56" s="302" t="s">
        <v>55</v>
      </c>
      <c r="B56" s="302"/>
      <c r="C56" s="302"/>
      <c r="D56" s="302"/>
      <c r="E56" s="302"/>
      <c r="F56" s="302"/>
      <c r="G56" s="302"/>
      <c r="H56" s="302"/>
    </row>
    <row r="57" spans="1:36" customFormat="1" ht="23.25" x14ac:dyDescent="0.35">
      <c r="A57" s="284" t="s">
        <v>73</v>
      </c>
      <c r="B57" s="284"/>
      <c r="C57" s="284"/>
      <c r="D57" s="284"/>
      <c r="E57" s="284"/>
      <c r="F57" s="284"/>
      <c r="G57" s="284"/>
      <c r="H57" s="284"/>
      <c r="I57" s="204"/>
      <c r="J57" s="204"/>
      <c r="K57" s="204"/>
      <c r="L57" s="204"/>
      <c r="M57" s="204"/>
    </row>
    <row r="58" spans="1:36" x14ac:dyDescent="0.2">
      <c r="A58" s="297" t="s">
        <v>27</v>
      </c>
      <c r="B58" s="299" t="s">
        <v>24</v>
      </c>
      <c r="C58" s="299"/>
      <c r="D58" s="299"/>
      <c r="E58" s="299"/>
      <c r="F58" s="299"/>
      <c r="G58" s="299"/>
      <c r="H58" s="299"/>
    </row>
    <row r="59" spans="1:36" ht="11.25" customHeight="1" x14ac:dyDescent="0.2">
      <c r="A59" s="297"/>
      <c r="B59" s="300" t="s">
        <v>24</v>
      </c>
      <c r="C59" s="299" t="s">
        <v>6</v>
      </c>
      <c r="D59" s="299"/>
      <c r="E59" s="299"/>
      <c r="F59" s="299"/>
      <c r="G59" s="300" t="s">
        <v>1</v>
      </c>
      <c r="H59" s="300" t="s">
        <v>111</v>
      </c>
    </row>
    <row r="60" spans="1:36" x14ac:dyDescent="0.2">
      <c r="A60" s="301"/>
      <c r="B60" s="301"/>
      <c r="C60" s="274" t="s">
        <v>8</v>
      </c>
      <c r="D60" s="274" t="s">
        <v>71</v>
      </c>
      <c r="E60" s="274" t="s">
        <v>9</v>
      </c>
      <c r="F60" s="274" t="s">
        <v>72</v>
      </c>
      <c r="G60" s="301"/>
      <c r="H60" s="301"/>
    </row>
    <row r="61" spans="1:36" x14ac:dyDescent="0.2">
      <c r="A61" s="102"/>
      <c r="B61" s="102"/>
      <c r="C61" s="102"/>
      <c r="D61" s="102"/>
      <c r="E61" s="100"/>
      <c r="F61" s="100"/>
      <c r="G61" s="100"/>
    </row>
    <row r="62" spans="1:36" x14ac:dyDescent="0.2">
      <c r="A62" s="27" t="s">
        <v>49</v>
      </c>
      <c r="B62" s="69">
        <f>B9</f>
        <v>6334.5045102328777</v>
      </c>
      <c r="C62" s="69">
        <f t="shared" ref="C62:H62" si="0">C9</f>
        <v>6828.0813954321711</v>
      </c>
      <c r="D62" s="69">
        <f t="shared" si="0"/>
        <v>13528.289289343273</v>
      </c>
      <c r="E62" s="69">
        <f t="shared" si="0"/>
        <v>6124.0511565940033</v>
      </c>
      <c r="F62" s="69">
        <f t="shared" si="0"/>
        <v>4319.8458994697958</v>
      </c>
      <c r="G62" s="69">
        <f t="shared" si="0"/>
        <v>6544.7220215143616</v>
      </c>
      <c r="H62" s="69">
        <f t="shared" si="0"/>
        <v>3779.929876471263</v>
      </c>
    </row>
    <row r="63" spans="1:36" x14ac:dyDescent="0.2">
      <c r="A63" s="4"/>
      <c r="B63" s="69"/>
      <c r="C63" s="69"/>
      <c r="D63" s="69"/>
      <c r="E63" s="70"/>
      <c r="F63" s="70"/>
      <c r="G63" s="70"/>
    </row>
    <row r="64" spans="1:36" x14ac:dyDescent="0.2">
      <c r="A64" s="15" t="s">
        <v>17</v>
      </c>
      <c r="B64" s="235"/>
      <c r="C64" s="235"/>
      <c r="D64" s="235"/>
      <c r="E64" s="235"/>
      <c r="F64" s="235"/>
      <c r="G64" s="235"/>
      <c r="H64" s="86"/>
    </row>
    <row r="65" spans="1:8" x14ac:dyDescent="0.2">
      <c r="A65" s="78" t="s">
        <v>112</v>
      </c>
      <c r="B65" s="247">
        <f>[1]CUADRO3!B40</f>
        <v>3234.6893784966733</v>
      </c>
      <c r="C65" s="247">
        <f>[1]CUADRO3!H40</f>
        <v>3409.3514884097535</v>
      </c>
      <c r="D65" s="247">
        <f>[1]CUADRO3!C40</f>
        <v>0</v>
      </c>
      <c r="E65" s="247">
        <f>[1]CUADRO3!D40</f>
        <v>3184.5155980341237</v>
      </c>
      <c r="F65" s="247">
        <f>[1]CUADRO3!E40</f>
        <v>0</v>
      </c>
      <c r="G65" s="247">
        <f>[1]CUADRO3!F40</f>
        <v>3549.3188459010598</v>
      </c>
      <c r="H65" s="247">
        <f>[1]CUADRO3!G40</f>
        <v>2857.4477880923837</v>
      </c>
    </row>
    <row r="66" spans="1:8" x14ac:dyDescent="0.2">
      <c r="A66" s="78" t="s">
        <v>88</v>
      </c>
      <c r="B66" s="247">
        <f>[1]CUADRO3!B41</f>
        <v>4863.1563790109612</v>
      </c>
      <c r="C66" s="247">
        <f>[1]CUADRO3!H41</f>
        <v>6719.8464144814134</v>
      </c>
      <c r="D66" s="247">
        <f>[1]CUADRO3!C41</f>
        <v>0</v>
      </c>
      <c r="E66" s="247">
        <f>[1]CUADRO3!D41</f>
        <v>6234.2795086203269</v>
      </c>
      <c r="F66" s="247">
        <f>[1]CUADRO3!E41</f>
        <v>0</v>
      </c>
      <c r="G66" s="247">
        <f>[1]CUADRO3!F41</f>
        <v>3989.2788601539582</v>
      </c>
      <c r="H66" s="247">
        <f>[1]CUADRO3!G41</f>
        <v>643.52441859158068</v>
      </c>
    </row>
    <row r="67" spans="1:8" x14ac:dyDescent="0.2">
      <c r="A67" s="78" t="s">
        <v>113</v>
      </c>
      <c r="B67" s="247">
        <f>[1]CUADRO3!B42</f>
        <v>8294.4495419669929</v>
      </c>
      <c r="C67" s="247">
        <f>[1]CUADRO3!H42</f>
        <v>8856.9553364759267</v>
      </c>
      <c r="D67" s="247">
        <f>[1]CUADRO3!C42</f>
        <v>0</v>
      </c>
      <c r="E67" s="247">
        <f>[1]CUADRO3!D42</f>
        <v>8683.8491039224282</v>
      </c>
      <c r="F67" s="247">
        <f>[1]CUADRO3!E42</f>
        <v>0</v>
      </c>
      <c r="G67" s="247">
        <f>[1]CUADRO3!F42</f>
        <v>6735.4430904649053</v>
      </c>
      <c r="H67" s="247">
        <f>[1]CUADRO3!G42</f>
        <v>7104.5100738822894</v>
      </c>
    </row>
    <row r="68" spans="1:8" x14ac:dyDescent="0.2">
      <c r="A68" s="78" t="s">
        <v>89</v>
      </c>
      <c r="B68" s="247">
        <f>[1]CUADRO3!B43</f>
        <v>5669.0394390093061</v>
      </c>
      <c r="C68" s="247">
        <f>[1]CUADRO3!H43</f>
        <v>5669.0394390093061</v>
      </c>
      <c r="D68" s="247">
        <f>[1]CUADRO3!C43</f>
        <v>7000</v>
      </c>
      <c r="E68" s="247">
        <f>[1]CUADRO3!D43</f>
        <v>5133.420173934488</v>
      </c>
      <c r="F68" s="247">
        <f>[1]CUADRO3!E43</f>
        <v>0</v>
      </c>
      <c r="G68" s="247">
        <f>[1]CUADRO3!F43</f>
        <v>0</v>
      </c>
      <c r="H68" s="247">
        <f>[1]CUADRO3!G43</f>
        <v>0</v>
      </c>
    </row>
    <row r="69" spans="1:8" x14ac:dyDescent="0.2">
      <c r="A69" s="78" t="s">
        <v>114</v>
      </c>
      <c r="B69" s="247">
        <f>[1]CUADRO3!B44</f>
        <v>5955.569950647453</v>
      </c>
      <c r="C69" s="247">
        <f>[1]CUADRO3!H44</f>
        <v>8867.363527550644</v>
      </c>
      <c r="D69" s="247">
        <f>[1]CUADRO3!C44</f>
        <v>12976.864240608738</v>
      </c>
      <c r="E69" s="247">
        <f>[1]CUADRO3!D44</f>
        <v>6145.2454558938043</v>
      </c>
      <c r="F69" s="247">
        <f>[1]CUADRO3!E44</f>
        <v>0</v>
      </c>
      <c r="G69" s="247">
        <f>[1]CUADRO3!F44</f>
        <v>508.23747330966177</v>
      </c>
      <c r="H69" s="247">
        <f>[1]CUADRO3!G44</f>
        <v>1382.9218879818934</v>
      </c>
    </row>
    <row r="70" spans="1:8" x14ac:dyDescent="0.2">
      <c r="A70" s="78" t="s">
        <v>115</v>
      </c>
      <c r="B70" s="247">
        <f>[1]CUADRO3!B45</f>
        <v>5866.1328512394739</v>
      </c>
      <c r="C70" s="247">
        <f>[1]CUADRO3!H45</f>
        <v>5786.8614110937842</v>
      </c>
      <c r="D70" s="247">
        <f>[1]CUADRO3!C45</f>
        <v>5373.333333333333</v>
      </c>
      <c r="E70" s="247">
        <f>[1]CUADRO3!D45</f>
        <v>5636.2316086631336</v>
      </c>
      <c r="F70" s="247">
        <f>[1]CUADRO3!E45</f>
        <v>0</v>
      </c>
      <c r="G70" s="247">
        <f>[1]CUADRO3!F45</f>
        <v>8650.529380771397</v>
      </c>
      <c r="H70" s="247">
        <f>[1]CUADRO3!G45</f>
        <v>4044.7383679266795</v>
      </c>
    </row>
    <row r="71" spans="1:8" x14ac:dyDescent="0.2">
      <c r="A71" s="78" t="s">
        <v>116</v>
      </c>
      <c r="B71" s="247">
        <f>[1]CUADRO3!B46</f>
        <v>7902.8807101481016</v>
      </c>
      <c r="C71" s="247">
        <f>[1]CUADRO3!H46</f>
        <v>8246.1489873769751</v>
      </c>
      <c r="D71" s="247">
        <f>[1]CUADRO3!C46</f>
        <v>0</v>
      </c>
      <c r="E71" s="247">
        <f>[1]CUADRO3!D46</f>
        <v>8051.3142142225934</v>
      </c>
      <c r="F71" s="247">
        <f>[1]CUADRO3!E46</f>
        <v>0</v>
      </c>
      <c r="G71" s="247">
        <f>[1]CUADRO3!F46</f>
        <v>7949.1975902018576</v>
      </c>
      <c r="H71" s="247">
        <f>[1]CUADRO3!G46</f>
        <v>3892.6886619896345</v>
      </c>
    </row>
    <row r="72" spans="1:8" x14ac:dyDescent="0.2">
      <c r="A72" s="78" t="s">
        <v>90</v>
      </c>
      <c r="B72" s="247">
        <f>[1]CUADRO3!B47</f>
        <v>8368.8355364485888</v>
      </c>
      <c r="C72" s="247">
        <f>[1]CUADRO3!H47</f>
        <v>8857.1157277243728</v>
      </c>
      <c r="D72" s="247">
        <f>[1]CUADRO3!C47</f>
        <v>12588.082528535611</v>
      </c>
      <c r="E72" s="247">
        <f>[1]CUADRO3!D47</f>
        <v>8262.6043113122814</v>
      </c>
      <c r="F72" s="247">
        <f>[1]CUADRO3!E47</f>
        <v>0</v>
      </c>
      <c r="G72" s="247">
        <f>[1]CUADRO3!F47</f>
        <v>10078.806606262957</v>
      </c>
      <c r="H72" s="247">
        <f>[1]CUADRO3!G47</f>
        <v>5323.9057637903143</v>
      </c>
    </row>
    <row r="73" spans="1:8" x14ac:dyDescent="0.2">
      <c r="A73" s="78" t="s">
        <v>117</v>
      </c>
      <c r="B73" s="247">
        <f>[1]CUADRO3!B48</f>
        <v>7108.156161278197</v>
      </c>
      <c r="C73" s="247">
        <f>[1]CUADRO3!H48</f>
        <v>7179.1245224716768</v>
      </c>
      <c r="D73" s="247">
        <f>[1]CUADRO3!C48</f>
        <v>0</v>
      </c>
      <c r="E73" s="247">
        <f>[1]CUADRO3!D48</f>
        <v>6952.64333031969</v>
      </c>
      <c r="F73" s="247">
        <f>[1]CUADRO3!E48</f>
        <v>0</v>
      </c>
      <c r="G73" s="247">
        <f>[1]CUADRO3!F48</f>
        <v>7325.8736501058947</v>
      </c>
      <c r="H73" s="247">
        <f>[1]CUADRO3!G48</f>
        <v>8236.3680964175292</v>
      </c>
    </row>
    <row r="74" spans="1:8" x14ac:dyDescent="0.2">
      <c r="A74" s="78" t="s">
        <v>118</v>
      </c>
      <c r="B74" s="247">
        <f>[1]CUADRO3!B49</f>
        <v>11715.977577758993</v>
      </c>
      <c r="C74" s="247">
        <f>[1]CUADRO3!H49</f>
        <v>11323.007982384182</v>
      </c>
      <c r="D74" s="247">
        <f>[1]CUADRO3!C49</f>
        <v>0</v>
      </c>
      <c r="E74" s="247">
        <f>[1]CUADRO3!D49</f>
        <v>11323.007982384182</v>
      </c>
      <c r="F74" s="247">
        <f>[1]CUADRO3!E49</f>
        <v>0</v>
      </c>
      <c r="G74" s="247">
        <f>[1]CUADRO3!F49</f>
        <v>13996.038366039385</v>
      </c>
      <c r="H74" s="247">
        <f>[1]CUADRO3!G49</f>
        <v>0</v>
      </c>
    </row>
    <row r="75" spans="1:8" x14ac:dyDescent="0.2">
      <c r="A75" s="78" t="s">
        <v>119</v>
      </c>
      <c r="B75" s="247">
        <f>[1]CUADRO3!B50</f>
        <v>17109.129974998523</v>
      </c>
      <c r="C75" s="247">
        <f>[1]CUADRO3!H50</f>
        <v>17109.129974998523</v>
      </c>
      <c r="D75" s="247">
        <f>[1]CUADRO3!C50</f>
        <v>25000</v>
      </c>
      <c r="E75" s="247">
        <f>[1]CUADRO3!D50</f>
        <v>16915.311807130336</v>
      </c>
      <c r="F75" s="247">
        <f>[1]CUADRO3!E50</f>
        <v>0</v>
      </c>
      <c r="G75" s="247">
        <f>[1]CUADRO3!F50</f>
        <v>0</v>
      </c>
      <c r="H75" s="247">
        <f>[1]CUADRO3!G50</f>
        <v>0</v>
      </c>
    </row>
    <row r="76" spans="1:8" x14ac:dyDescent="0.2">
      <c r="A76" s="78" t="s">
        <v>91</v>
      </c>
      <c r="B76" s="247">
        <f>[1]CUADRO3!B51</f>
        <v>11122.182714068704</v>
      </c>
      <c r="C76" s="247">
        <f>[1]CUADRO3!H51</f>
        <v>12196.865247358564</v>
      </c>
      <c r="D76" s="247">
        <f>[1]CUADRO3!C51</f>
        <v>0</v>
      </c>
      <c r="E76" s="247">
        <f>[1]CUADRO3!D51</f>
        <v>12196.865247358564</v>
      </c>
      <c r="F76" s="247">
        <f>[1]CUADRO3!E51</f>
        <v>0</v>
      </c>
      <c r="G76" s="247">
        <f>[1]CUADRO3!F51</f>
        <v>16386.028983004857</v>
      </c>
      <c r="H76" s="247">
        <f>[1]CUADRO3!G51</f>
        <v>2717.283414821125</v>
      </c>
    </row>
    <row r="77" spans="1:8" x14ac:dyDescent="0.2">
      <c r="A77" s="78" t="s">
        <v>120</v>
      </c>
      <c r="B77" s="247">
        <f>[1]CUADRO3!B52</f>
        <v>18407.033322399948</v>
      </c>
      <c r="C77" s="247">
        <f>[1]CUADRO3!H52</f>
        <v>13647.592803042338</v>
      </c>
      <c r="D77" s="247">
        <f>[1]CUADRO3!C52</f>
        <v>0</v>
      </c>
      <c r="E77" s="247">
        <f>[1]CUADRO3!D52</f>
        <v>13647.592803042338</v>
      </c>
      <c r="F77" s="247">
        <f>[1]CUADRO3!E52</f>
        <v>0</v>
      </c>
      <c r="G77" s="247">
        <f>[1]CUADRO3!F52</f>
        <v>21720.51943795543</v>
      </c>
      <c r="H77" s="247">
        <f>[1]CUADRO3!G52</f>
        <v>18565.433170357748</v>
      </c>
    </row>
    <row r="78" spans="1:8" x14ac:dyDescent="0.2">
      <c r="A78" s="78" t="s">
        <v>92</v>
      </c>
      <c r="B78" s="247">
        <f>[1]CUADRO3!B53</f>
        <v>8618.5960685038281</v>
      </c>
      <c r="C78" s="247">
        <f>[1]CUADRO3!H53</f>
        <v>8648.0232093124869</v>
      </c>
      <c r="D78" s="247">
        <f>[1]CUADRO3!C53</f>
        <v>0</v>
      </c>
      <c r="E78" s="247">
        <f>[1]CUADRO3!D53</f>
        <v>8648.0232093124869</v>
      </c>
      <c r="F78" s="247">
        <f>[1]CUADRO3!E53</f>
        <v>0</v>
      </c>
      <c r="G78" s="247">
        <f>[1]CUADRO3!F53</f>
        <v>9240.5679476230271</v>
      </c>
      <c r="H78" s="247">
        <f>[1]CUADRO3!G53</f>
        <v>5540.5313578890027</v>
      </c>
    </row>
    <row r="79" spans="1:8" x14ac:dyDescent="0.2">
      <c r="A79" s="78" t="s">
        <v>121</v>
      </c>
      <c r="B79" s="247">
        <f>[1]CUADRO3!B53</f>
        <v>8618.5960685038281</v>
      </c>
      <c r="C79" s="247">
        <f>[1]CUADRO3!H54</f>
        <v>12297.94927225032</v>
      </c>
      <c r="D79" s="247">
        <f>[1]CUADRO3!C54</f>
        <v>12270.524873501181</v>
      </c>
      <c r="E79" s="247">
        <f>[1]CUADRO3!D54</f>
        <v>0</v>
      </c>
      <c r="F79" s="247">
        <f>[1]CUADRO3!E54</f>
        <v>0</v>
      </c>
      <c r="G79" s="247">
        <f>[1]CUADRO3!F54</f>
        <v>0</v>
      </c>
      <c r="H79" s="247">
        <f>[1]CUADRO3!G54</f>
        <v>0</v>
      </c>
    </row>
    <row r="80" spans="1:8" x14ac:dyDescent="0.2">
      <c r="A80" s="78" t="s">
        <v>93</v>
      </c>
      <c r="B80" s="247">
        <f>[1]CUADRO3!B55</f>
        <v>16941.129122882056</v>
      </c>
      <c r="C80" s="247">
        <f>[1]CUADRO3!H55</f>
        <v>17236.034956782532</v>
      </c>
      <c r="D80" s="247">
        <f>[1]CUADRO3!C55</f>
        <v>16830.812502658497</v>
      </c>
      <c r="E80" s="247">
        <f>[1]CUADRO3!D55</f>
        <v>20725.695930718877</v>
      </c>
      <c r="F80" s="247">
        <f>[1]CUADRO3!E55</f>
        <v>0</v>
      </c>
      <c r="G80" s="247">
        <f>[1]CUADRO3!F55</f>
        <v>4000</v>
      </c>
      <c r="H80" s="247">
        <f>[1]CUADRO3!G55</f>
        <v>0</v>
      </c>
    </row>
    <row r="81" spans="1:8" x14ac:dyDescent="0.2">
      <c r="A81" s="78" t="s">
        <v>122</v>
      </c>
      <c r="B81" s="247">
        <f>[1]CUADRO3!B56</f>
        <v>10052.333034597739</v>
      </c>
      <c r="C81" s="247">
        <f>[1]CUADRO3!H56</f>
        <v>11280.438044235354</v>
      </c>
      <c r="D81" s="247">
        <f>[1]CUADRO3!C56</f>
        <v>10946.325653524422</v>
      </c>
      <c r="E81" s="247">
        <f>[1]CUADRO3!D56</f>
        <v>11334.17827920031</v>
      </c>
      <c r="F81" s="247">
        <f>[1]CUADRO3!E56</f>
        <v>0</v>
      </c>
      <c r="G81" s="247">
        <f>[1]CUADRO3!F56</f>
        <v>5501.0865269584692</v>
      </c>
      <c r="H81" s="247">
        <f>[1]CUADRO3!G56</f>
        <v>2550</v>
      </c>
    </row>
    <row r="82" spans="1:8" x14ac:dyDescent="0.2">
      <c r="A82" s="78" t="s">
        <v>123</v>
      </c>
      <c r="B82" s="247">
        <f>[1]CUADRO3!B57</f>
        <v>7187.6434364101269</v>
      </c>
      <c r="C82" s="247">
        <f>[1]CUADRO3!H57</f>
        <v>12663.868607429265</v>
      </c>
      <c r="D82" s="247">
        <f>[1]CUADRO3!C57</f>
        <v>0</v>
      </c>
      <c r="E82" s="247">
        <f>[1]CUADRO3!D57</f>
        <v>12663.868607429265</v>
      </c>
      <c r="F82" s="247">
        <f>[1]CUADRO3!E57</f>
        <v>0</v>
      </c>
      <c r="G82" s="247">
        <f>[1]CUADRO3!F57</f>
        <v>6092.9800886214562</v>
      </c>
      <c r="H82" s="247">
        <f>[1]CUADRO3!G57</f>
        <v>2966.1944342177949</v>
      </c>
    </row>
    <row r="83" spans="1:8" x14ac:dyDescent="0.2">
      <c r="A83" s="78" t="s">
        <v>94</v>
      </c>
      <c r="B83" s="247">
        <f>[1]CUADRO3!B58</f>
        <v>5726.8587034495176</v>
      </c>
      <c r="C83" s="247">
        <f>[1]CUADRO3!H58</f>
        <v>6329.0513552608591</v>
      </c>
      <c r="D83" s="247">
        <f>[1]CUADRO3!C58</f>
        <v>0</v>
      </c>
      <c r="E83" s="247">
        <f>[1]CUADRO3!D58</f>
        <v>6266.6451280724041</v>
      </c>
      <c r="F83" s="247">
        <f>[1]CUADRO3!E58</f>
        <v>0</v>
      </c>
      <c r="G83" s="247">
        <f>[1]CUADRO3!F58</f>
        <v>6323.0317132319597</v>
      </c>
      <c r="H83" s="247">
        <f>[1]CUADRO3!G58</f>
        <v>1805.8762530267898</v>
      </c>
    </row>
    <row r="84" spans="1:8" x14ac:dyDescent="0.2">
      <c r="A84" s="78" t="s">
        <v>124</v>
      </c>
      <c r="B84" s="247">
        <f>[1]CUADRO3!B59</f>
        <v>4312.369815172432</v>
      </c>
      <c r="C84" s="247">
        <f>[1]CUADRO3!H59</f>
        <v>4312.369815172432</v>
      </c>
      <c r="D84" s="247">
        <f>[1]CUADRO3!C59</f>
        <v>0</v>
      </c>
      <c r="E84" s="247">
        <f>[1]CUADRO3!D59</f>
        <v>4298.6847493634887</v>
      </c>
      <c r="F84" s="247">
        <f>[1]CUADRO3!E59</f>
        <v>4319.8458994697958</v>
      </c>
      <c r="G84" s="247">
        <f>[1]CUADRO3!F59</f>
        <v>0</v>
      </c>
      <c r="H84" s="247">
        <f>[1]CUADRO3!G59</f>
        <v>0</v>
      </c>
    </row>
    <row r="85" spans="1:8" x14ac:dyDescent="0.2">
      <c r="A85" s="78" t="s">
        <v>125</v>
      </c>
      <c r="B85" s="247">
        <f>[1]CUADRO3!B60</f>
        <v>18621.836841898792</v>
      </c>
      <c r="C85" s="247">
        <f>[1]CUADRO3!H60</f>
        <v>18621.836841898792</v>
      </c>
      <c r="D85" s="247">
        <f>[1]CUADRO3!C60</f>
        <v>0</v>
      </c>
      <c r="E85" s="247">
        <f>[1]CUADRO3!D60</f>
        <v>18621.836841898792</v>
      </c>
      <c r="F85" s="247">
        <f>[1]CUADRO3!E60</f>
        <v>0</v>
      </c>
      <c r="G85" s="247">
        <f>[1]CUADRO3!F60</f>
        <v>0</v>
      </c>
      <c r="H85" s="247">
        <f>[1]CUADRO3!G60</f>
        <v>0</v>
      </c>
    </row>
    <row r="86" spans="1:8" x14ac:dyDescent="0.2">
      <c r="A86" s="78" t="s">
        <v>126</v>
      </c>
      <c r="B86" s="247">
        <f>[1]CUADRO3!B61</f>
        <v>0</v>
      </c>
      <c r="C86" s="247">
        <f>[1]CUADRO3!H61</f>
        <v>0</v>
      </c>
      <c r="D86" s="247">
        <f>[1]CUADRO3!C61</f>
        <v>0</v>
      </c>
      <c r="E86" s="247">
        <f>[1]CUADRO3!D61</f>
        <v>0</v>
      </c>
      <c r="F86" s="247">
        <f>[1]CUADRO3!E61</f>
        <v>0</v>
      </c>
      <c r="G86" s="247">
        <f>[1]CUADRO3!F61</f>
        <v>0</v>
      </c>
      <c r="H86" s="247">
        <f>[1]CUADRO3!G61</f>
        <v>0</v>
      </c>
    </row>
    <row r="87" spans="1:8" x14ac:dyDescent="0.2">
      <c r="A87" s="78" t="s">
        <v>62</v>
      </c>
      <c r="B87" s="247">
        <f>[1]CUADRO3!B62</f>
        <v>0</v>
      </c>
      <c r="C87" s="247">
        <f>[1]CUADRO3!H62</f>
        <v>0</v>
      </c>
      <c r="D87" s="247">
        <f>[1]CUADRO3!C62</f>
        <v>0</v>
      </c>
      <c r="E87" s="247">
        <f>[1]CUADRO3!D62</f>
        <v>0</v>
      </c>
      <c r="F87" s="247">
        <f>[1]CUADRO3!E62</f>
        <v>0</v>
      </c>
      <c r="G87" s="247">
        <f>[1]CUADRO3!F62</f>
        <v>0</v>
      </c>
      <c r="H87" s="247">
        <f>[1]CUADRO3!G62</f>
        <v>0</v>
      </c>
    </row>
    <row r="88" spans="1:8" x14ac:dyDescent="0.2">
      <c r="A88" s="78" t="s">
        <v>127</v>
      </c>
      <c r="B88" s="247">
        <f>[1]CUADRO3!B63</f>
        <v>5862.5931214634584</v>
      </c>
      <c r="C88" s="247">
        <f>[1]CUADRO3!H63</f>
        <v>5714.2769630965868</v>
      </c>
      <c r="D88" s="247">
        <f>[1]CUADRO3!C63</f>
        <v>11007.657414137711</v>
      </c>
      <c r="E88" s="247">
        <f>[1]CUADRO3!D63</f>
        <v>5095.8253806955599</v>
      </c>
      <c r="F88" s="247">
        <f>[1]CUADRO3!E63</f>
        <v>0</v>
      </c>
      <c r="G88" s="247">
        <f>[1]CUADRO3!F63</f>
        <v>7643.2184479063098</v>
      </c>
      <c r="H88" s="247">
        <f>[1]CUADRO3!G63</f>
        <v>3440.1792752050565</v>
      </c>
    </row>
    <row r="89" spans="1:8" x14ac:dyDescent="0.2">
      <c r="A89" s="9"/>
      <c r="E89" s="98"/>
      <c r="F89" s="98"/>
      <c r="G89" s="98"/>
      <c r="H89" s="98"/>
    </row>
    <row r="90" spans="1:8" x14ac:dyDescent="0.2">
      <c r="A90" s="16" t="s">
        <v>14</v>
      </c>
      <c r="H90" s="86"/>
    </row>
    <row r="91" spans="1:8" x14ac:dyDescent="0.2">
      <c r="A91" s="78" t="s">
        <v>97</v>
      </c>
      <c r="B91" s="247">
        <f>[1]CUADRO3!B64</f>
        <v>14361.869124678135</v>
      </c>
      <c r="C91" s="247">
        <f>[1]CUADRO3!H64</f>
        <v>15452.888432030653</v>
      </c>
      <c r="D91" s="247">
        <f>[1]CUADRO3!C64</f>
        <v>17398.53217959878</v>
      </c>
      <c r="E91" s="247">
        <f>[1]CUADRO3!D64</f>
        <v>15036.372512341424</v>
      </c>
      <c r="F91" s="247">
        <f>[1]CUADRO3!E64</f>
        <v>0</v>
      </c>
      <c r="G91" s="247">
        <f>[1]CUADRO3!F64</f>
        <v>13190.640714217994</v>
      </c>
      <c r="H91" s="247">
        <f>[1]CUADRO3!G64</f>
        <v>0</v>
      </c>
    </row>
    <row r="92" spans="1:8" x14ac:dyDescent="0.2">
      <c r="A92" s="78" t="s">
        <v>98</v>
      </c>
      <c r="B92" s="247">
        <f>[1]CUADRO3!B65</f>
        <v>17735.262491690148</v>
      </c>
      <c r="C92" s="247">
        <f>[1]CUADRO3!H65</f>
        <v>17715.066456940534</v>
      </c>
      <c r="D92" s="247">
        <f>[1]CUADRO3!C65</f>
        <v>18662.47539937598</v>
      </c>
      <c r="E92" s="247">
        <f>[1]CUADRO3!D65</f>
        <v>16294.724218651803</v>
      </c>
      <c r="F92" s="247">
        <f>[1]CUADRO3!E65</f>
        <v>0</v>
      </c>
      <c r="G92" s="247">
        <f>[1]CUADRO3!F65</f>
        <v>18133.17751066454</v>
      </c>
      <c r="H92" s="247">
        <f>[1]CUADRO3!G65</f>
        <v>18565.433170357748</v>
      </c>
    </row>
    <row r="93" spans="1:8" x14ac:dyDescent="0.2">
      <c r="A93" s="78" t="s">
        <v>99</v>
      </c>
      <c r="B93" s="247">
        <f>[1]CUADRO3!B66</f>
        <v>10565.925317568812</v>
      </c>
      <c r="C93" s="247">
        <f>[1]CUADRO3!H66</f>
        <v>11330.820530669242</v>
      </c>
      <c r="D93" s="247">
        <f>[1]CUADRO3!C66</f>
        <v>11961.13202214283</v>
      </c>
      <c r="E93" s="247">
        <f>[1]CUADRO3!D66</f>
        <v>11113.793735065445</v>
      </c>
      <c r="F93" s="247">
        <f>[1]CUADRO3!E66</f>
        <v>0</v>
      </c>
      <c r="G93" s="247">
        <f>[1]CUADRO3!F66</f>
        <v>10675.70119858641</v>
      </c>
      <c r="H93" s="247">
        <f>[1]CUADRO3!G66</f>
        <v>3999.2754807918132</v>
      </c>
    </row>
    <row r="94" spans="1:8" x14ac:dyDescent="0.2">
      <c r="A94" s="78" t="s">
        <v>100</v>
      </c>
      <c r="B94" s="247">
        <f>[1]CUADRO3!B67</f>
        <v>11587.751508938056</v>
      </c>
      <c r="C94" s="247">
        <f>[1]CUADRO3!H67</f>
        <v>12073.450415565427</v>
      </c>
      <c r="D94" s="247">
        <f>[1]CUADRO3!C67</f>
        <v>12822.259617437991</v>
      </c>
      <c r="E94" s="247">
        <f>[1]CUADRO3!D67</f>
        <v>11890.483424763052</v>
      </c>
      <c r="F94" s="247">
        <f>[1]CUADRO3!E67</f>
        <v>0</v>
      </c>
      <c r="G94" s="247">
        <f>[1]CUADRO3!F67</f>
        <v>2941.5110299337039</v>
      </c>
      <c r="H94" s="247">
        <f>[1]CUADRO3!G67</f>
        <v>0</v>
      </c>
    </row>
    <row r="95" spans="1:8" x14ac:dyDescent="0.2">
      <c r="A95" s="78" t="s">
        <v>101</v>
      </c>
      <c r="B95" s="247">
        <f>[1]CUADRO3!B68</f>
        <v>7678.0045777181595</v>
      </c>
      <c r="C95" s="247">
        <f>[1]CUADRO3!H68</f>
        <v>8042.3088356239787</v>
      </c>
      <c r="D95" s="247">
        <f>[1]CUADRO3!C68</f>
        <v>11252.238051452901</v>
      </c>
      <c r="E95" s="247">
        <f>[1]CUADRO3!D68</f>
        <v>7814.0381013221231</v>
      </c>
      <c r="F95" s="247">
        <f>[1]CUADRO3!E68</f>
        <v>5179.8671568201626</v>
      </c>
      <c r="G95" s="247">
        <f>[1]CUADRO3!F68</f>
        <v>7355.849392735654</v>
      </c>
      <c r="H95" s="247">
        <f>[1]CUADRO3!G68</f>
        <v>4673.6988474759301</v>
      </c>
    </row>
    <row r="96" spans="1:8" x14ac:dyDescent="0.2">
      <c r="A96" s="78" t="s">
        <v>102</v>
      </c>
      <c r="B96" s="247">
        <f>[1]CUADRO3!B69</f>
        <v>4183.7390533833714</v>
      </c>
      <c r="C96" s="247">
        <f>[1]CUADRO3!H69</f>
        <v>4940.9531831591094</v>
      </c>
      <c r="D96" s="247">
        <f>[1]CUADRO3!C69</f>
        <v>0</v>
      </c>
      <c r="E96" s="247">
        <f>[1]CUADRO3!D69</f>
        <v>4840.9748177703932</v>
      </c>
      <c r="F96" s="247">
        <f>[1]CUADRO3!E69</f>
        <v>0</v>
      </c>
      <c r="G96" s="247">
        <f>[1]CUADRO3!F69</f>
        <v>3983.1098784278947</v>
      </c>
      <c r="H96" s="247">
        <f>[1]CUADRO3!G69</f>
        <v>3611.1111111111104</v>
      </c>
    </row>
    <row r="97" spans="1:8" x14ac:dyDescent="0.2">
      <c r="A97" s="78" t="s">
        <v>103</v>
      </c>
      <c r="B97" s="247">
        <f>[1]CUADRO3!B70</f>
        <v>6901.8178631470473</v>
      </c>
      <c r="C97" s="247">
        <f>[1]CUADRO3!H70</f>
        <v>7131.7461410831429</v>
      </c>
      <c r="D97" s="247">
        <f>[1]CUADRO3!C70</f>
        <v>10436.582904775569</v>
      </c>
      <c r="E97" s="247">
        <f>[1]CUADRO3!D70</f>
        <v>6889.662551190765</v>
      </c>
      <c r="F97" s="247">
        <f>[1]CUADRO3!E70</f>
        <v>0</v>
      </c>
      <c r="G97" s="247">
        <f>[1]CUADRO3!F70</f>
        <v>6941.8702976167087</v>
      </c>
      <c r="H97" s="247">
        <f>[1]CUADRO3!G70</f>
        <v>5403.9566102442723</v>
      </c>
    </row>
    <row r="98" spans="1:8" x14ac:dyDescent="0.2">
      <c r="A98" s="78" t="s">
        <v>104</v>
      </c>
      <c r="B98" s="247">
        <f>[1]CUADRO3!B71</f>
        <v>9152.3538246004409</v>
      </c>
      <c r="C98" s="247">
        <f>[1]CUADRO3!H71</f>
        <v>9587.6912313342091</v>
      </c>
      <c r="D98" s="247">
        <f>[1]CUADRO3!C71</f>
        <v>12874.620156939107</v>
      </c>
      <c r="E98" s="247">
        <f>[1]CUADRO3!D71</f>
        <v>9413.2978882816878</v>
      </c>
      <c r="F98" s="247">
        <f>[1]CUADRO3!E71</f>
        <v>0</v>
      </c>
      <c r="G98" s="247">
        <f>[1]CUADRO3!F71</f>
        <v>9508.3619561331907</v>
      </c>
      <c r="H98" s="247">
        <f>[1]CUADRO3!G71</f>
        <v>5780.3536695812054</v>
      </c>
    </row>
    <row r="99" spans="1:8" x14ac:dyDescent="0.2">
      <c r="A99" s="78" t="s">
        <v>105</v>
      </c>
      <c r="B99" s="247">
        <f>[1]CUADRO3!B72</f>
        <v>3488.9852110175134</v>
      </c>
      <c r="C99" s="247">
        <f>[1]CUADRO3!H72</f>
        <v>3846.3393402431061</v>
      </c>
      <c r="D99" s="247">
        <f>[1]CUADRO3!C72</f>
        <v>7489.0876091758082</v>
      </c>
      <c r="E99" s="247">
        <f>[1]CUADRO3!D72</f>
        <v>3530.490698318757</v>
      </c>
      <c r="F99" s="247">
        <f>[1]CUADRO3!E72</f>
        <v>3508.3992463630157</v>
      </c>
      <c r="G99" s="247">
        <f>[1]CUADRO3!F72</f>
        <v>3492.2881734901903</v>
      </c>
      <c r="H99" s="247"/>
    </row>
    <row r="100" spans="1:8" x14ac:dyDescent="0.2">
      <c r="A100" s="78" t="s">
        <v>106</v>
      </c>
      <c r="B100" s="247">
        <f>[1]CUADRO3!B73</f>
        <v>12696.310774530095</v>
      </c>
      <c r="C100" s="247">
        <f>[1]CUADRO3!H73</f>
        <v>13273.41820697466</v>
      </c>
      <c r="D100" s="247">
        <f>[1]CUADRO3!C73</f>
        <v>12696.310774530095</v>
      </c>
      <c r="E100" s="247">
        <f>[1]CUADRO3!D73</f>
        <v>0</v>
      </c>
      <c r="F100" s="247">
        <f>[1]CUADRO3!E73</f>
        <v>0</v>
      </c>
      <c r="G100" s="247">
        <f>[1]CUADRO3!F73</f>
        <v>0</v>
      </c>
      <c r="H100" s="247">
        <f>[1]CUADRO3!G73</f>
        <v>0</v>
      </c>
    </row>
    <row r="101" spans="1:8" x14ac:dyDescent="0.2">
      <c r="A101" s="78" t="s">
        <v>95</v>
      </c>
      <c r="B101" s="247">
        <f>[1]CUADRO3!B74</f>
        <v>0</v>
      </c>
      <c r="C101" s="247">
        <f>[1]CUADRO3!H74</f>
        <v>0</v>
      </c>
      <c r="D101" s="247">
        <f>[1]CUADRO3!C74</f>
        <v>0</v>
      </c>
      <c r="E101" s="247">
        <f>[1]CUADRO3!D74</f>
        <v>0</v>
      </c>
      <c r="F101" s="247">
        <f>[1]CUADRO3!E74</f>
        <v>0</v>
      </c>
      <c r="G101" s="247">
        <f>[1]CUADRO3!F74</f>
        <v>0</v>
      </c>
      <c r="H101" s="247">
        <f>[1]CUADRO3!G74</f>
        <v>0</v>
      </c>
    </row>
    <row r="102" spans="1:8" x14ac:dyDescent="0.2">
      <c r="A102" s="78" t="s">
        <v>62</v>
      </c>
      <c r="B102" s="247">
        <f>[1]CUADRO3!B75</f>
        <v>0</v>
      </c>
      <c r="C102" s="247">
        <f>[1]CUADRO3!H75</f>
        <v>0</v>
      </c>
      <c r="D102" s="247">
        <f>[1]CUADRO3!C75</f>
        <v>0</v>
      </c>
      <c r="E102" s="247">
        <f>[1]CUADRO3!D75</f>
        <v>0</v>
      </c>
      <c r="F102" s="247">
        <f>[1]CUADRO3!E75</f>
        <v>0</v>
      </c>
      <c r="G102" s="247">
        <f>[1]CUADRO3!F75</f>
        <v>0</v>
      </c>
      <c r="H102" s="247">
        <f>[1]CUADRO3!G75</f>
        <v>0</v>
      </c>
    </row>
    <row r="103" spans="1:8" x14ac:dyDescent="0.2">
      <c r="A103" s="214" t="s">
        <v>96</v>
      </c>
      <c r="B103" s="273"/>
      <c r="C103" s="260"/>
      <c r="D103" s="225"/>
      <c r="E103" s="249"/>
      <c r="F103" s="249"/>
      <c r="G103" s="249"/>
      <c r="H103" s="249"/>
    </row>
    <row r="104" spans="1:8" x14ac:dyDescent="0.2">
      <c r="A104" s="13" t="str">
        <f>A50</f>
        <v>Fuente: Instituto Nacional de Estadística (INE). Encuesta Permanente de Hogares de Propósitos Múltiples, octubre 2021.</v>
      </c>
      <c r="E104" s="98"/>
      <c r="F104" s="98"/>
      <c r="G104" s="98"/>
    </row>
    <row r="105" spans="1:8" x14ac:dyDescent="0.2">
      <c r="A105" s="13" t="str">
        <f>'C01'!$A$42</f>
        <v>(Promedio de salarios mínimos por rama)</v>
      </c>
      <c r="E105" s="98"/>
      <c r="F105" s="98"/>
      <c r="G105" s="98"/>
    </row>
  </sheetData>
  <mergeCells count="20">
    <mergeCell ref="A1:H1"/>
    <mergeCell ref="B59:B60"/>
    <mergeCell ref="C59:F59"/>
    <mergeCell ref="A58:A60"/>
    <mergeCell ref="G59:G60"/>
    <mergeCell ref="A54:H54"/>
    <mergeCell ref="A55:H55"/>
    <mergeCell ref="A56:H56"/>
    <mergeCell ref="A57:H57"/>
    <mergeCell ref="B58:H58"/>
    <mergeCell ref="H59:H60"/>
    <mergeCell ref="A4:H4"/>
    <mergeCell ref="A5:A7"/>
    <mergeCell ref="B5:H5"/>
    <mergeCell ref="G6:G7"/>
    <mergeCell ref="B6:B7"/>
    <mergeCell ref="C6:F6"/>
    <mergeCell ref="H6:H7"/>
    <mergeCell ref="A3:H3"/>
    <mergeCell ref="A2:H2"/>
  </mergeCells>
  <phoneticPr fontId="1" type="noConversion"/>
  <printOptions horizontalCentered="1"/>
  <pageMargins left="0.9237007874015748" right="0.39370078740157483" top="0.39370078740157483" bottom="0.39370078740157483" header="0" footer="0.19685039370078741"/>
  <pageSetup paperSize="9" scale="85" firstPageNumber="20" orientation="landscape" useFirstPageNumber="1" r:id="rId1"/>
  <headerFooter alignWithMargins="0">
    <oddFooter>&amp;L&amp;Z&amp;F+&amp;F+&amp;A&amp;C&amp;P&amp;R&amp;D+&amp;T</oddFooter>
  </headerFooter>
  <rowBreaks count="1" manualBreakCount="1">
    <brk id="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K134"/>
  <sheetViews>
    <sheetView topLeftCell="A49" workbookViewId="0">
      <selection activeCell="A52" sqref="A52"/>
    </sheetView>
  </sheetViews>
  <sheetFormatPr baseColWidth="10" defaultColWidth="11.6640625" defaultRowHeight="11.25" x14ac:dyDescent="0.2"/>
  <cols>
    <col min="1" max="1" width="49.83203125" style="98" customWidth="1"/>
    <col min="2" max="7" width="10.33203125" style="98" customWidth="1"/>
    <col min="8" max="8" width="14.83203125" style="98" customWidth="1"/>
    <col min="9" max="16384" width="11.6640625" style="98"/>
  </cols>
  <sheetData>
    <row r="1" spans="1:11" x14ac:dyDescent="0.2">
      <c r="A1" s="302" t="s">
        <v>83</v>
      </c>
      <c r="B1" s="302"/>
      <c r="C1" s="302"/>
      <c r="D1" s="302"/>
      <c r="E1" s="302"/>
      <c r="F1" s="302"/>
      <c r="G1" s="302"/>
      <c r="H1" s="302"/>
    </row>
    <row r="2" spans="1:11" x14ac:dyDescent="0.2">
      <c r="A2" s="302" t="s">
        <v>84</v>
      </c>
      <c r="B2" s="302"/>
      <c r="C2" s="302"/>
      <c r="D2" s="302"/>
      <c r="E2" s="302"/>
      <c r="F2" s="302"/>
      <c r="G2" s="302"/>
      <c r="H2" s="302"/>
    </row>
    <row r="3" spans="1:11" x14ac:dyDescent="0.2">
      <c r="A3" s="304" t="s">
        <v>28</v>
      </c>
      <c r="B3" s="304"/>
      <c r="C3" s="304"/>
      <c r="D3" s="304"/>
      <c r="E3" s="304"/>
      <c r="F3" s="304"/>
      <c r="G3" s="304"/>
      <c r="H3" s="304"/>
    </row>
    <row r="4" spans="1:11" customFormat="1" ht="23.25" x14ac:dyDescent="0.35">
      <c r="A4" s="284" t="s">
        <v>73</v>
      </c>
      <c r="B4" s="284"/>
      <c r="C4" s="284"/>
      <c r="D4" s="284"/>
      <c r="E4" s="284"/>
      <c r="F4" s="284"/>
      <c r="G4" s="284"/>
      <c r="H4" s="284"/>
      <c r="I4" s="204"/>
      <c r="J4" s="204"/>
      <c r="K4" s="204"/>
    </row>
    <row r="5" spans="1:11" ht="12" customHeight="1" x14ac:dyDescent="0.2">
      <c r="A5" s="305" t="s">
        <v>27</v>
      </c>
      <c r="B5" s="305" t="s">
        <v>25</v>
      </c>
      <c r="C5" s="307" t="s">
        <v>6</v>
      </c>
      <c r="D5" s="307"/>
      <c r="E5" s="307"/>
      <c r="F5" s="307"/>
      <c r="G5" s="305" t="s">
        <v>26</v>
      </c>
      <c r="H5" s="305" t="s">
        <v>111</v>
      </c>
    </row>
    <row r="6" spans="1:11" x14ac:dyDescent="0.2">
      <c r="A6" s="306"/>
      <c r="B6" s="306"/>
      <c r="C6" s="33" t="s">
        <v>0</v>
      </c>
      <c r="D6" s="33" t="s">
        <v>71</v>
      </c>
      <c r="E6" s="33" t="s">
        <v>9</v>
      </c>
      <c r="F6" s="33" t="s">
        <v>72</v>
      </c>
      <c r="G6" s="306"/>
      <c r="H6" s="306"/>
    </row>
    <row r="7" spans="1:11" x14ac:dyDescent="0.2">
      <c r="A7" s="103"/>
      <c r="B7" s="14"/>
      <c r="C7" s="14"/>
      <c r="D7" s="14"/>
      <c r="E7" s="14"/>
      <c r="F7" s="14"/>
      <c r="G7" s="14"/>
    </row>
    <row r="8" spans="1:11" x14ac:dyDescent="0.2">
      <c r="A8" s="28" t="s">
        <v>49</v>
      </c>
      <c r="B8" s="72">
        <f>[1]CUADRO4!C8</f>
        <v>7.3507661105268358</v>
      </c>
      <c r="C8" s="72">
        <f>[1]CUADRO4!L8</f>
        <v>7.6834364590293651</v>
      </c>
      <c r="D8" s="72">
        <f>[1]CUADRO4!D8</f>
        <v>11.520762413905839</v>
      </c>
      <c r="E8" s="72">
        <f>[1]CUADRO4!E8</f>
        <v>7.275077621454364</v>
      </c>
      <c r="F8" s="72">
        <f>[1]CUADRO4!F8</f>
        <v>5.5964519239238042</v>
      </c>
      <c r="G8" s="72">
        <f>[1]CUADRO4!G8</f>
        <v>7.190784786291692</v>
      </c>
      <c r="H8" s="72">
        <f>[1]CUADRO4!J8</f>
        <v>6.2403724689467071</v>
      </c>
    </row>
    <row r="9" spans="1:11" ht="12.75" customHeight="1" x14ac:dyDescent="0.2">
      <c r="A9" s="104"/>
      <c r="B9" s="72"/>
      <c r="C9" s="72"/>
      <c r="D9" s="72"/>
      <c r="E9" s="72"/>
      <c r="F9" s="72"/>
      <c r="G9" s="72"/>
      <c r="H9" s="72"/>
    </row>
    <row r="10" spans="1:11" ht="12.75" customHeight="1" x14ac:dyDescent="0.2">
      <c r="A10" s="79" t="s">
        <v>10</v>
      </c>
      <c r="B10" s="238"/>
      <c r="C10" s="238"/>
      <c r="D10" s="238"/>
      <c r="E10" s="238"/>
      <c r="F10" s="238"/>
      <c r="G10" s="238"/>
      <c r="H10" s="236"/>
    </row>
    <row r="11" spans="1:11" x14ac:dyDescent="0.2">
      <c r="A11" s="105" t="s">
        <v>46</v>
      </c>
      <c r="B11" s="244">
        <f>[1]CUADRO4!C9</f>
        <v>8.6689409816236722</v>
      </c>
      <c r="C11" s="244">
        <f>[1]CUADRO4!L9</f>
        <v>8.8793179885229758</v>
      </c>
      <c r="D11" s="244">
        <f>[1]CUADRO4!D9</f>
        <v>12.017196525143422</v>
      </c>
      <c r="E11" s="244">
        <f>[1]CUADRO4!E9</f>
        <v>8.537824764705336</v>
      </c>
      <c r="F11" s="244">
        <f>[1]CUADRO4!F9</f>
        <v>5.4882491705744725</v>
      </c>
      <c r="G11" s="244">
        <f>[1]CUADRO4!G9</f>
        <v>8.5118194773454601</v>
      </c>
      <c r="H11" s="244">
        <f>[1]CUADRO4!J9</f>
        <v>7.7580896046295642</v>
      </c>
    </row>
    <row r="12" spans="1:11" x14ac:dyDescent="0.2">
      <c r="A12" s="106" t="s">
        <v>43</v>
      </c>
      <c r="B12" s="244">
        <f>[1]CUADRO4!C11</f>
        <v>9.4857142857142698</v>
      </c>
      <c r="C12" s="244">
        <f>[1]CUADRO4!L11</f>
        <v>9.6749999999999847</v>
      </c>
      <c r="D12" s="244">
        <f>[1]CUADRO4!D11</f>
        <v>11.937500000000002</v>
      </c>
      <c r="E12" s="244">
        <f>[1]CUADRO4!E11</f>
        <v>9.3192019950124685</v>
      </c>
      <c r="F12" s="244">
        <f>[1]CUADRO4!F11</f>
        <v>8</v>
      </c>
      <c r="G12" s="244">
        <f>[1]CUADRO4!G11</f>
        <v>9.2847682119205324</v>
      </c>
      <c r="H12" s="244">
        <f>[1]CUADRO4!J11</f>
        <v>8.8571428571428559</v>
      </c>
    </row>
    <row r="13" spans="1:11" x14ac:dyDescent="0.2">
      <c r="A13" s="106" t="s">
        <v>44</v>
      </c>
      <c r="B13" s="244">
        <f>[1]CUADRO4!C12</f>
        <v>8.8754208754208754</v>
      </c>
      <c r="C13" s="244">
        <f>[1]CUADRO4!L12</f>
        <v>9.0416666666666607</v>
      </c>
      <c r="D13" s="244">
        <f>[1]CUADRO4!D12</f>
        <v>13.833333333333332</v>
      </c>
      <c r="E13" s="244">
        <f>[1]CUADRO4!E12</f>
        <v>8.8411214953271049</v>
      </c>
      <c r="F13" s="244">
        <f>[1]CUADRO4!F12</f>
        <v>4</v>
      </c>
      <c r="G13" s="244">
        <f>[1]CUADRO4!G12</f>
        <v>8.671875</v>
      </c>
      <c r="H13" s="244">
        <f>[1]CUADRO4!J12</f>
        <v>8.5</v>
      </c>
    </row>
    <row r="14" spans="1:11" x14ac:dyDescent="0.2">
      <c r="A14" s="106" t="s">
        <v>61</v>
      </c>
      <c r="B14" s="244">
        <f>[1]CUADRO4!C13</f>
        <v>8.3659453631712974</v>
      </c>
      <c r="C14" s="244">
        <f>[1]CUADRO4!L13</f>
        <v>8.5943815070288689</v>
      </c>
      <c r="D14" s="244">
        <f>[1]CUADRO4!D13</f>
        <v>11.933296891809379</v>
      </c>
      <c r="E14" s="244">
        <f>[1]CUADRO4!E13</f>
        <v>8.239244747516576</v>
      </c>
      <c r="F14" s="244">
        <f>[1]CUADRO4!F13</f>
        <v>5.1146134695621548</v>
      </c>
      <c r="G14" s="244">
        <f>[1]CUADRO4!G13</f>
        <v>8.1983755594079568</v>
      </c>
      <c r="H14" s="244">
        <f>[1]CUADRO4!J13</f>
        <v>7.3829039624314596</v>
      </c>
    </row>
    <row r="15" spans="1:11" x14ac:dyDescent="0.2">
      <c r="A15" s="105" t="s">
        <v>45</v>
      </c>
      <c r="B15" s="244">
        <f>[1]CUADRO4!C14</f>
        <v>5.84243964421856</v>
      </c>
      <c r="C15" s="244">
        <f>[1]CUADRO4!L14</f>
        <v>6.1101956745623047</v>
      </c>
      <c r="D15" s="244">
        <f>[1]CUADRO4!D14</f>
        <v>10.299999999999999</v>
      </c>
      <c r="E15" s="244">
        <f>[1]CUADRO4!E14</f>
        <v>5.7930029154518996</v>
      </c>
      <c r="F15" s="244">
        <f>[1]CUADRO4!F14</f>
        <v>6</v>
      </c>
      <c r="G15" s="244">
        <f>[1]CUADRO4!G14</f>
        <v>5.7130681818181817</v>
      </c>
      <c r="H15" s="244">
        <f>[1]CUADRO4!J14</f>
        <v>5.2980132450331121</v>
      </c>
    </row>
    <row r="16" spans="1:11" x14ac:dyDescent="0.2">
      <c r="A16" s="107"/>
      <c r="H16" s="236"/>
    </row>
    <row r="17" spans="1:8" x14ac:dyDescent="0.2">
      <c r="A17" s="79" t="s">
        <v>11</v>
      </c>
    </row>
    <row r="18" spans="1:8" x14ac:dyDescent="0.2">
      <c r="A18" s="105" t="s">
        <v>31</v>
      </c>
      <c r="B18" s="244"/>
      <c r="C18" s="244"/>
      <c r="D18" s="244"/>
      <c r="E18" s="244"/>
      <c r="F18" s="244"/>
      <c r="G18" s="244"/>
      <c r="H18" s="236"/>
    </row>
    <row r="19" spans="1:8" ht="12.75" customHeight="1" x14ac:dyDescent="0.2">
      <c r="A19" s="105" t="s">
        <v>32</v>
      </c>
      <c r="B19" s="244">
        <f>[1]CUADRO4!C16</f>
        <v>5.0198194774256351</v>
      </c>
      <c r="C19" s="244">
        <f>[1]CUADRO4!L16</f>
        <v>5.1797013411705448</v>
      </c>
      <c r="D19" s="244">
        <f>[1]CUADRO4!D16</f>
        <v>5.0210427561831743</v>
      </c>
      <c r="E19" s="244">
        <f>[1]CUADRO4!E16</f>
        <v>5.1269836695947362</v>
      </c>
      <c r="F19" s="244">
        <f>[1]CUADRO4!F16</f>
        <v>4.7167765369892223</v>
      </c>
      <c r="G19" s="244">
        <f>[1]CUADRO4!G16</f>
        <v>4.7588682684522201</v>
      </c>
      <c r="H19" s="244">
        <f>[1]CUADRO4!J16</f>
        <v>4.8817516835207915</v>
      </c>
    </row>
    <row r="20" spans="1:8" x14ac:dyDescent="0.2">
      <c r="A20" s="105" t="s">
        <v>33</v>
      </c>
      <c r="B20" s="244">
        <f>[1]CUADRO4!C17</f>
        <v>10.57842103186184</v>
      </c>
      <c r="C20" s="244">
        <f>[1]CUADRO4!L17</f>
        <v>10.620071631613801</v>
      </c>
      <c r="D20" s="244">
        <f>[1]CUADRO4!D17</f>
        <v>11.232628184236896</v>
      </c>
      <c r="E20" s="244">
        <f>[1]CUADRO4!E17</f>
        <v>10.550796959604538</v>
      </c>
      <c r="F20" s="244">
        <f>[1]CUADRO4!F17</f>
        <v>9.8511127988509397</v>
      </c>
      <c r="G20" s="244">
        <f>[1]CUADRO4!G17</f>
        <v>10.540146656227169</v>
      </c>
      <c r="H20" s="244">
        <f>[1]CUADRO4!J17</f>
        <v>10.502750148290128</v>
      </c>
    </row>
    <row r="21" spans="1:8" ht="12.75" customHeight="1" x14ac:dyDescent="0.2">
      <c r="A21" s="105" t="s">
        <v>34</v>
      </c>
      <c r="B21" s="244">
        <f>[1]CUADRO4!C18</f>
        <v>16.150042462208152</v>
      </c>
      <c r="C21" s="244">
        <f>[1]CUADRO4!L18</f>
        <v>16.135982498846783</v>
      </c>
      <c r="D21" s="244">
        <f>[1]CUADRO4!D18</f>
        <v>16.638626986811946</v>
      </c>
      <c r="E21" s="244">
        <f>[1]CUADRO4!E18</f>
        <v>15.886571529400868</v>
      </c>
      <c r="F21" s="244">
        <f>[1]CUADRO4!F18</f>
        <v>0</v>
      </c>
      <c r="G21" s="244">
        <f>[1]CUADRO4!G18</f>
        <v>16.369176092192685</v>
      </c>
      <c r="H21" s="244">
        <f>[1]CUADRO4!J18</f>
        <v>14.802496595096287</v>
      </c>
    </row>
    <row r="22" spans="1:8" x14ac:dyDescent="0.2">
      <c r="A22" s="105" t="s">
        <v>38</v>
      </c>
      <c r="B22" s="244">
        <f>[1]CUADRO4!C19</f>
        <v>0</v>
      </c>
      <c r="C22" s="244">
        <f>[1]CUADRO4!L19</f>
        <v>0</v>
      </c>
      <c r="D22" s="244">
        <f>[1]CUADRO4!D19</f>
        <v>0</v>
      </c>
      <c r="E22" s="244">
        <f>[1]CUADRO4!E19</f>
        <v>0</v>
      </c>
      <c r="F22" s="244">
        <f>[1]CUADRO4!F19</f>
        <v>0</v>
      </c>
      <c r="G22" s="244">
        <f>[1]CUADRO4!G19</f>
        <v>0</v>
      </c>
      <c r="H22" s="244">
        <f>[1]CUADRO4!J19</f>
        <v>0</v>
      </c>
    </row>
    <row r="23" spans="1:8" ht="12.75" customHeight="1" x14ac:dyDescent="0.2">
      <c r="A23" s="105"/>
      <c r="H23" s="236"/>
    </row>
    <row r="24" spans="1:8" x14ac:dyDescent="0.2">
      <c r="A24" s="79" t="s">
        <v>15</v>
      </c>
    </row>
    <row r="25" spans="1:8" x14ac:dyDescent="0.2">
      <c r="A25" s="205" t="s">
        <v>107</v>
      </c>
      <c r="B25" s="244"/>
      <c r="C25" s="244"/>
      <c r="D25" s="244"/>
      <c r="E25" s="244"/>
      <c r="F25" s="244"/>
      <c r="G25" s="244"/>
      <c r="H25" s="236"/>
    </row>
    <row r="26" spans="1:8" x14ac:dyDescent="0.2">
      <c r="A26" s="205" t="s">
        <v>35</v>
      </c>
      <c r="B26" s="244">
        <f>[1]CUADRO4!C20</f>
        <v>7.2125110237946082</v>
      </c>
      <c r="C26" s="244">
        <f>[1]CUADRO4!L20</f>
        <v>7.2500591565138022</v>
      </c>
      <c r="D26" s="244">
        <f>[1]CUADRO4!D20</f>
        <v>0</v>
      </c>
      <c r="E26" s="244">
        <f>[1]CUADRO4!E20</f>
        <v>7.2558461515425137</v>
      </c>
      <c r="F26" s="244">
        <f>[1]CUADRO4!F20</f>
        <v>8</v>
      </c>
      <c r="G26" s="244">
        <f>[1]CUADRO4!G20</f>
        <v>8.1913727180620466</v>
      </c>
      <c r="H26" s="244">
        <f>[1]CUADRO4!J20</f>
        <v>5.9274479497083492</v>
      </c>
    </row>
    <row r="27" spans="1:8" x14ac:dyDescent="0.2">
      <c r="A27" s="205" t="s">
        <v>36</v>
      </c>
      <c r="B27" s="244">
        <f>[1]CUADRO4!C21</f>
        <v>8.1437589737206562</v>
      </c>
      <c r="C27" s="244">
        <f>[1]CUADRO4!L21</f>
        <v>8.2320108374254541</v>
      </c>
      <c r="D27" s="244">
        <f>[1]CUADRO4!D21</f>
        <v>11.26466344045145</v>
      </c>
      <c r="E27" s="244">
        <f>[1]CUADRO4!E21</f>
        <v>8.2027824974416959</v>
      </c>
      <c r="F27" s="244">
        <f>[1]CUADRO4!F21</f>
        <v>1</v>
      </c>
      <c r="G27" s="244">
        <f>[1]CUADRO4!G21</f>
        <v>7.9416138862130765</v>
      </c>
      <c r="H27" s="244">
        <f>[1]CUADRO4!J21</f>
        <v>7.437675961134719</v>
      </c>
    </row>
    <row r="28" spans="1:8" x14ac:dyDescent="0.2">
      <c r="A28" s="205" t="s">
        <v>37</v>
      </c>
      <c r="B28" s="244">
        <f>[1]CUADRO4!C22</f>
        <v>8.6692684809522085</v>
      </c>
      <c r="C28" s="244">
        <f>[1]CUADRO4!L22</f>
        <v>8.8376241862949687</v>
      </c>
      <c r="D28" s="244">
        <f>[1]CUADRO4!D22</f>
        <v>13.479086284923074</v>
      </c>
      <c r="E28" s="244">
        <f>[1]CUADRO4!E22</f>
        <v>8.5260371857900452</v>
      </c>
      <c r="F28" s="244">
        <f>[1]CUADRO4!F22</f>
        <v>0</v>
      </c>
      <c r="G28" s="244">
        <f>[1]CUADRO4!G22</f>
        <v>8.7848287617247696</v>
      </c>
      <c r="H28" s="244">
        <f>[1]CUADRO4!J22</f>
        <v>6.3648988464921255</v>
      </c>
    </row>
    <row r="29" spans="1:8" x14ac:dyDescent="0.2">
      <c r="A29" s="205" t="s">
        <v>39</v>
      </c>
      <c r="B29" s="244">
        <f>[1]CUADRO4!C23</f>
        <v>7.7765640307016364</v>
      </c>
      <c r="C29" s="244">
        <f>[1]CUADRO4!L23</f>
        <v>7.9516360369477201</v>
      </c>
      <c r="D29" s="244">
        <f>[1]CUADRO4!D23</f>
        <v>9.9125133600871695</v>
      </c>
      <c r="E29" s="244">
        <f>[1]CUADRO4!E23</f>
        <v>7.8628705107455268</v>
      </c>
      <c r="F29" s="244">
        <f>[1]CUADRO4!F23</f>
        <v>7.1700889688241274</v>
      </c>
      <c r="G29" s="244">
        <f>[1]CUADRO4!G23</f>
        <v>7.7408323591242647</v>
      </c>
      <c r="H29" s="244">
        <f>[1]CUADRO4!J23</f>
        <v>6.3586578236146067</v>
      </c>
    </row>
    <row r="30" spans="1:8" x14ac:dyDescent="0.2">
      <c r="A30" s="205" t="s">
        <v>40</v>
      </c>
      <c r="B30" s="244">
        <f>[1]CUADRO4!C24</f>
        <v>7.5016421804614373</v>
      </c>
      <c r="C30" s="244">
        <f>[1]CUADRO4!L24</f>
        <v>7.395620746411157</v>
      </c>
      <c r="D30" s="244">
        <f>[1]CUADRO4!D24</f>
        <v>12.39458464456283</v>
      </c>
      <c r="E30" s="244">
        <f>[1]CUADRO4!E24</f>
        <v>7.1636073491393795</v>
      </c>
      <c r="F30" s="244">
        <f>[1]CUADRO4!F24</f>
        <v>1.9999999999999998</v>
      </c>
      <c r="G30" s="244">
        <f>[1]CUADRO4!G24</f>
        <v>7.8723957928667589</v>
      </c>
      <c r="H30" s="244">
        <f>[1]CUADRO4!J24</f>
        <v>6.9135796312805065</v>
      </c>
    </row>
    <row r="31" spans="1:8" ht="12.75" customHeight="1" x14ac:dyDescent="0.2">
      <c r="A31" s="205" t="s">
        <v>41</v>
      </c>
      <c r="B31" s="244">
        <f>[1]CUADRO4!C25</f>
        <v>6.803709803706834</v>
      </c>
      <c r="C31" s="244">
        <f>[1]CUADRO4!L25</f>
        <v>6.9651326493906129</v>
      </c>
      <c r="D31" s="244">
        <f>[1]CUADRO4!D25</f>
        <v>12.187201712879986</v>
      </c>
      <c r="E31" s="244">
        <f>[1]CUADRO4!E25</f>
        <v>6.0628025475950649</v>
      </c>
      <c r="F31" s="244">
        <f>[1]CUADRO4!F25</f>
        <v>3.9999999999999996</v>
      </c>
      <c r="G31" s="244">
        <f>[1]CUADRO4!G25</f>
        <v>6.7860131151952086</v>
      </c>
      <c r="H31" s="244">
        <f>[1]CUADRO4!J25</f>
        <v>5.2965396857469802</v>
      </c>
    </row>
    <row r="32" spans="1:8" x14ac:dyDescent="0.2">
      <c r="A32" s="205" t="s">
        <v>108</v>
      </c>
      <c r="B32" s="244">
        <f>[1]CUADRO4!C26</f>
        <v>5.7790046796036147</v>
      </c>
      <c r="C32" s="244">
        <f>[1]CUADRO4!L26</f>
        <v>5.6430789353753052</v>
      </c>
      <c r="D32" s="244">
        <f>[1]CUADRO4!D26</f>
        <v>9.2006827620198255</v>
      </c>
      <c r="E32" s="244">
        <f>[1]CUADRO4!E26</f>
        <v>4.7501192956443639</v>
      </c>
      <c r="F32" s="244">
        <f>[1]CUADRO4!F26</f>
        <v>0</v>
      </c>
      <c r="G32" s="244">
        <f>[1]CUADRO4!G26</f>
        <v>6.0846069919369681</v>
      </c>
      <c r="H32" s="244">
        <f>[1]CUADRO4!J26</f>
        <v>3.5661451113098535</v>
      </c>
    </row>
    <row r="33" spans="1:8" x14ac:dyDescent="0.2">
      <c r="A33" s="105"/>
      <c r="B33" s="244"/>
      <c r="C33" s="244"/>
      <c r="D33" s="244"/>
      <c r="E33" s="244"/>
      <c r="F33" s="244"/>
      <c r="G33" s="244"/>
    </row>
    <row r="34" spans="1:8" x14ac:dyDescent="0.2">
      <c r="A34" s="29" t="s">
        <v>70</v>
      </c>
    </row>
    <row r="35" spans="1:8" x14ac:dyDescent="0.2">
      <c r="A35" s="261" t="s">
        <v>63</v>
      </c>
      <c r="B35" s="244"/>
      <c r="C35" s="244"/>
      <c r="D35" s="244"/>
      <c r="E35" s="244"/>
      <c r="F35" s="244"/>
      <c r="G35" s="244"/>
    </row>
    <row r="36" spans="1:8" x14ac:dyDescent="0.2">
      <c r="A36" s="259" t="s">
        <v>129</v>
      </c>
      <c r="B36" s="244">
        <f>[1]CUADRO4!C27</f>
        <v>6.3811542466311373</v>
      </c>
      <c r="C36" s="244">
        <f>[1]CUADRO4!L27</f>
        <v>6.4395351246747241</v>
      </c>
      <c r="D36" s="244">
        <f>[1]CUADRO4!D27</f>
        <v>9.5883104275005522</v>
      </c>
      <c r="E36" s="244">
        <f>[1]CUADRO4!E27</f>
        <v>6.3475821207182257</v>
      </c>
      <c r="F36" s="244">
        <f>[1]CUADRO4!F27</f>
        <v>8</v>
      </c>
      <c r="G36" s="244">
        <f>[1]CUADRO4!G27</f>
        <v>6.385003693239315</v>
      </c>
      <c r="H36" s="244">
        <f>[1]CUADRO4!J27</f>
        <v>5.9264539128952762</v>
      </c>
    </row>
    <row r="37" spans="1:8" x14ac:dyDescent="0.2">
      <c r="A37" s="259" t="s">
        <v>130</v>
      </c>
      <c r="B37" s="244">
        <f>[1]CUADRO4!C28</f>
        <v>7.1726311649930574</v>
      </c>
      <c r="C37" s="244">
        <f>[1]CUADRO4!L28</f>
        <v>7.2890386676328012</v>
      </c>
      <c r="D37" s="244">
        <f>[1]CUADRO4!D28</f>
        <v>8.7830923071933853</v>
      </c>
      <c r="E37" s="244">
        <f>[1]CUADRO4!E28</f>
        <v>7.2540108579097229</v>
      </c>
      <c r="F37" s="244">
        <f>[1]CUADRO4!F28</f>
        <v>4.3580434544383184</v>
      </c>
      <c r="G37" s="244">
        <f>[1]CUADRO4!G28</f>
        <v>6.9644681244066788</v>
      </c>
      <c r="H37" s="244">
        <f>[1]CUADRO4!J28</f>
        <v>6.338560418031439</v>
      </c>
    </row>
    <row r="38" spans="1:8" x14ac:dyDescent="0.2">
      <c r="A38" s="259" t="s">
        <v>135</v>
      </c>
      <c r="B38" s="244">
        <f>[1]CUADRO4!C29</f>
        <v>0</v>
      </c>
      <c r="C38" s="244">
        <f>[1]CUADRO4!L29</f>
        <v>0</v>
      </c>
      <c r="D38" s="244">
        <f>[1]CUADRO4!D29</f>
        <v>0</v>
      </c>
      <c r="E38" s="244">
        <f>[1]CUADRO4!E29</f>
        <v>0</v>
      </c>
      <c r="F38" s="244">
        <f>[1]CUADRO4!F29</f>
        <v>0</v>
      </c>
      <c r="G38" s="244">
        <f>[1]CUADRO4!G29</f>
        <v>0</v>
      </c>
      <c r="H38" s="244">
        <f>[1]CUADRO4!J29</f>
        <v>0</v>
      </c>
    </row>
    <row r="39" spans="1:8" x14ac:dyDescent="0.2">
      <c r="A39" s="261" t="s">
        <v>64</v>
      </c>
      <c r="B39" s="244">
        <f>[1]CUADRO4!C30</f>
        <v>9.6580464261097365</v>
      </c>
      <c r="C39" s="244">
        <f>[1]CUADRO4!L30</f>
        <v>10.053606679276673</v>
      </c>
      <c r="D39" s="244">
        <f>[1]CUADRO4!D30</f>
        <v>12.981421376504866</v>
      </c>
      <c r="E39" s="244">
        <f>[1]CUADRO4!E30</f>
        <v>9.4898371598373021</v>
      </c>
      <c r="F39" s="244">
        <f>[1]CUADRO4!F30</f>
        <v>0</v>
      </c>
      <c r="G39" s="244">
        <f>[1]CUADRO4!G30</f>
        <v>8.5499650966767877</v>
      </c>
      <c r="H39" s="244">
        <f>[1]CUADRO4!J30</f>
        <v>7.8884658107550125</v>
      </c>
    </row>
    <row r="40" spans="1:8" x14ac:dyDescent="0.2">
      <c r="A40" s="261" t="s">
        <v>65</v>
      </c>
      <c r="B40" s="244">
        <f>[1]CUADRO4!C31</f>
        <v>11.420229284631468</v>
      </c>
      <c r="C40" s="244">
        <f>[1]CUADRO4!L31</f>
        <v>12.337924667688783</v>
      </c>
      <c r="D40" s="244">
        <f>[1]CUADRO4!D31</f>
        <v>16.68218474734125</v>
      </c>
      <c r="E40" s="244">
        <f>[1]CUADRO4!E31</f>
        <v>11.067105347634609</v>
      </c>
      <c r="F40" s="244">
        <f>[1]CUADRO4!F31</f>
        <v>0</v>
      </c>
      <c r="G40" s="244">
        <f>[1]CUADRO4!G31</f>
        <v>10.23321075771986</v>
      </c>
      <c r="H40" s="244">
        <f>[1]CUADRO4!J31</f>
        <v>12.848149755536623</v>
      </c>
    </row>
    <row r="41" spans="1:8" x14ac:dyDescent="0.2">
      <c r="A41" s="261" t="s">
        <v>66</v>
      </c>
      <c r="B41" s="244">
        <f>[1]CUADRO4!C32</f>
        <v>10.952825915643281</v>
      </c>
      <c r="C41" s="244">
        <f>[1]CUADRO4!L32</f>
        <v>12.557114422333765</v>
      </c>
      <c r="D41" s="244">
        <f>[1]CUADRO4!D32</f>
        <v>15.75</v>
      </c>
      <c r="E41" s="244">
        <f>[1]CUADRO4!E32</f>
        <v>11.804446630845753</v>
      </c>
      <c r="F41" s="244">
        <f>[1]CUADRO4!F32</f>
        <v>0</v>
      </c>
      <c r="G41" s="244">
        <f>[1]CUADRO4!G32</f>
        <v>9.8418933960309296</v>
      </c>
      <c r="H41" s="244">
        <f>[1]CUADRO4!J32</f>
        <v>6</v>
      </c>
    </row>
    <row r="42" spans="1:8" x14ac:dyDescent="0.2">
      <c r="A42" s="261" t="s">
        <v>67</v>
      </c>
      <c r="B42" s="244">
        <f>[1]CUADRO4!C33</f>
        <v>11.391068574326358</v>
      </c>
      <c r="C42" s="244">
        <f>[1]CUADRO4!L33</f>
        <v>17.028806373964581</v>
      </c>
      <c r="D42" s="244">
        <f>[1]CUADRO4!D33</f>
        <v>0</v>
      </c>
      <c r="E42" s="244">
        <f>[1]CUADRO4!E33</f>
        <v>17.028806373964581</v>
      </c>
      <c r="F42" s="244">
        <f>[1]CUADRO4!F33</f>
        <v>0</v>
      </c>
      <c r="G42" s="244">
        <f>[1]CUADRO4!G33</f>
        <v>9.5501016470990638</v>
      </c>
      <c r="H42" s="244">
        <f>[1]CUADRO4!J33</f>
        <v>6</v>
      </c>
    </row>
    <row r="43" spans="1:8" x14ac:dyDescent="0.2">
      <c r="A43" s="261" t="s">
        <v>136</v>
      </c>
      <c r="B43" s="244">
        <f>[1]CUADRO4!C34</f>
        <v>0</v>
      </c>
      <c r="C43" s="244">
        <f>[1]CUADRO4!L34</f>
        <v>0</v>
      </c>
      <c r="D43" s="244">
        <f>[1]CUADRO4!D34</f>
        <v>0</v>
      </c>
      <c r="E43" s="244">
        <f>[1]CUADRO4!E34</f>
        <v>0</v>
      </c>
      <c r="F43" s="244">
        <f>[1]CUADRO4!F34</f>
        <v>0</v>
      </c>
      <c r="G43" s="244">
        <f>[1]CUADRO4!G34</f>
        <v>0</v>
      </c>
      <c r="H43" s="244">
        <f>[1]CUADRO4!J34</f>
        <v>0</v>
      </c>
    </row>
    <row r="44" spans="1:8" x14ac:dyDescent="0.2">
      <c r="A44" s="107"/>
    </row>
    <row r="45" spans="1:8" x14ac:dyDescent="0.2">
      <c r="A45" s="79" t="s">
        <v>12</v>
      </c>
      <c r="B45" s="238"/>
      <c r="C45" s="238"/>
      <c r="D45" s="238"/>
      <c r="E45" s="238"/>
      <c r="F45" s="238"/>
      <c r="G45" s="238"/>
      <c r="H45" s="236"/>
    </row>
    <row r="46" spans="1:8" x14ac:dyDescent="0.2">
      <c r="A46" s="105" t="s">
        <v>32</v>
      </c>
      <c r="B46" s="244">
        <f>[1]CUADRO4!C35</f>
        <v>5.4468484463198115</v>
      </c>
      <c r="C46" s="244">
        <f>[1]CUADRO4!L35</f>
        <v>5.3936832247134285</v>
      </c>
      <c r="D46" s="244">
        <f>[1]CUADRO4!D35</f>
        <v>0</v>
      </c>
      <c r="E46" s="244">
        <f>[1]CUADRO4!E35</f>
        <v>5.3936832247134285</v>
      </c>
      <c r="F46" s="244">
        <f>[1]CUADRO4!F35</f>
        <v>0</v>
      </c>
      <c r="G46" s="244">
        <f>[1]CUADRO4!G35</f>
        <v>5.7263914670812648</v>
      </c>
      <c r="H46" s="244">
        <f>[1]CUADRO4!J35</f>
        <v>5.1101565679677892</v>
      </c>
    </row>
    <row r="47" spans="1:8" x14ac:dyDescent="0.2">
      <c r="A47" s="105" t="s">
        <v>33</v>
      </c>
      <c r="B47" s="244">
        <f>[1]CUADRO4!C36</f>
        <v>8.4131687506009758</v>
      </c>
      <c r="C47" s="244">
        <f>[1]CUADRO4!L36</f>
        <v>8.6473952635477112</v>
      </c>
      <c r="D47" s="244">
        <f>[1]CUADRO4!D36</f>
        <v>0</v>
      </c>
      <c r="E47" s="244">
        <f>[1]CUADRO4!E36</f>
        <v>8.6407515683984606</v>
      </c>
      <c r="F47" s="244">
        <f>[1]CUADRO4!F36</f>
        <v>0</v>
      </c>
      <c r="G47" s="244">
        <f>[1]CUADRO4!G36</f>
        <v>7.5519085499284548</v>
      </c>
      <c r="H47" s="244">
        <f>[1]CUADRO4!J36</f>
        <v>6.2285731037802385</v>
      </c>
    </row>
    <row r="48" spans="1:8" x14ac:dyDescent="0.2">
      <c r="A48" s="105" t="s">
        <v>42</v>
      </c>
      <c r="B48" s="244">
        <f>[1]CUADRO4!C37</f>
        <v>8.4883195630168338</v>
      </c>
      <c r="C48" s="244">
        <f>[1]CUADRO4!L37</f>
        <v>8.7126489601181714</v>
      </c>
      <c r="D48" s="244">
        <f>[1]CUADRO4!D37</f>
        <v>11.523133829783172</v>
      </c>
      <c r="E48" s="244">
        <f>[1]CUADRO4!E37</f>
        <v>8.3731142290719696</v>
      </c>
      <c r="F48" s="244">
        <f>[1]CUADRO4!F37</f>
        <v>5.5964519239238042</v>
      </c>
      <c r="G48" s="244">
        <f>[1]CUADRO4!G37</f>
        <v>8.1990022399509002</v>
      </c>
      <c r="H48" s="244">
        <f>[1]CUADRO4!J37</f>
        <v>7.2986304491378622</v>
      </c>
    </row>
    <row r="49" spans="1:11" x14ac:dyDescent="0.2">
      <c r="A49" s="262" t="s">
        <v>38</v>
      </c>
      <c r="B49" s="263">
        <f>[1]CUADRO4!C38</f>
        <v>6.9448541248680478</v>
      </c>
      <c r="C49" s="263">
        <f>[1]CUADRO4!L38</f>
        <v>7.6873870896124128</v>
      </c>
      <c r="D49" s="263">
        <f>[1]CUADRO4!D38</f>
        <v>11.421122899619716</v>
      </c>
      <c r="E49" s="263">
        <f>[1]CUADRO4!E38</f>
        <v>7.4316837516858074</v>
      </c>
      <c r="F49" s="263">
        <f>[1]CUADRO4!F38</f>
        <v>0</v>
      </c>
      <c r="G49" s="263">
        <f>[1]CUADRO4!G38</f>
        <v>5.0491164432046984</v>
      </c>
      <c r="H49" s="263">
        <f>[1]CUADRO4!J38</f>
        <v>3.8212150758372152</v>
      </c>
    </row>
    <row r="50" spans="1:11" x14ac:dyDescent="0.2">
      <c r="A50" s="30" t="str">
        <f>'C01'!A41</f>
        <v>Fuente: Instituto Nacional de Estadística (INE). Encuesta Permanente de Hogares de Propósitos Múltiples, octubre 2021.</v>
      </c>
      <c r="B50" s="108"/>
      <c r="C50" s="108"/>
      <c r="D50" s="108"/>
      <c r="E50" s="108"/>
      <c r="F50" s="108"/>
      <c r="G50" s="108"/>
    </row>
    <row r="51" spans="1:11" x14ac:dyDescent="0.2">
      <c r="A51" s="30" t="str">
        <f>'C01'!A42</f>
        <v>(Promedio de salarios mínimos por rama)</v>
      </c>
      <c r="B51" s="108"/>
      <c r="C51" s="108"/>
      <c r="D51" s="108"/>
      <c r="E51" s="108"/>
      <c r="F51" s="108"/>
      <c r="G51" s="108"/>
    </row>
    <row r="52" spans="1:11" x14ac:dyDescent="0.2">
      <c r="A52" s="30" t="s">
        <v>137</v>
      </c>
      <c r="B52" s="108"/>
      <c r="C52" s="108"/>
      <c r="D52" s="108"/>
      <c r="E52" s="108"/>
      <c r="F52" s="108"/>
      <c r="G52" s="108"/>
    </row>
    <row r="53" spans="1:11" x14ac:dyDescent="0.2">
      <c r="A53" s="108"/>
      <c r="B53" s="108"/>
      <c r="C53" s="108"/>
      <c r="D53" s="31"/>
      <c r="E53" s="108"/>
      <c r="F53" s="108"/>
      <c r="G53" s="108"/>
    </row>
    <row r="54" spans="1:11" x14ac:dyDescent="0.2">
      <c r="A54" s="304" t="s">
        <v>83</v>
      </c>
      <c r="B54" s="304"/>
      <c r="C54" s="304"/>
      <c r="D54" s="304"/>
      <c r="E54" s="304"/>
      <c r="F54" s="304"/>
      <c r="G54" s="304"/>
      <c r="H54" s="304"/>
    </row>
    <row r="55" spans="1:11" x14ac:dyDescent="0.2">
      <c r="A55" s="304" t="s">
        <v>84</v>
      </c>
      <c r="B55" s="304"/>
      <c r="C55" s="304"/>
      <c r="D55" s="304"/>
      <c r="E55" s="304"/>
      <c r="F55" s="304"/>
      <c r="G55" s="304"/>
      <c r="H55" s="304"/>
    </row>
    <row r="56" spans="1:11" x14ac:dyDescent="0.2">
      <c r="A56" s="304" t="s">
        <v>28</v>
      </c>
      <c r="B56" s="304"/>
      <c r="C56" s="304"/>
      <c r="D56" s="304"/>
      <c r="E56" s="304"/>
      <c r="F56" s="304"/>
      <c r="G56" s="304"/>
      <c r="H56" s="304"/>
    </row>
    <row r="57" spans="1:11" customFormat="1" ht="23.25" x14ac:dyDescent="0.35">
      <c r="A57" s="308" t="s">
        <v>73</v>
      </c>
      <c r="B57" s="308"/>
      <c r="C57" s="308"/>
      <c r="D57" s="308"/>
      <c r="E57" s="308"/>
      <c r="F57" s="308"/>
      <c r="G57" s="308"/>
      <c r="H57" s="308"/>
      <c r="I57" s="204"/>
      <c r="J57" s="204"/>
      <c r="K57" s="204"/>
    </row>
    <row r="58" spans="1:11" ht="10.15" customHeight="1" x14ac:dyDescent="0.2">
      <c r="A58" s="305" t="s">
        <v>27</v>
      </c>
      <c r="B58" s="305" t="s">
        <v>25</v>
      </c>
      <c r="C58" s="307" t="s">
        <v>6</v>
      </c>
      <c r="D58" s="307"/>
      <c r="E58" s="307"/>
      <c r="F58" s="307"/>
      <c r="G58" s="305" t="s">
        <v>26</v>
      </c>
      <c r="H58" s="305" t="s">
        <v>111</v>
      </c>
    </row>
    <row r="59" spans="1:11" x14ac:dyDescent="0.2">
      <c r="A59" s="306"/>
      <c r="B59" s="306"/>
      <c r="C59" s="33" t="s">
        <v>0</v>
      </c>
      <c r="D59" s="33" t="s">
        <v>71</v>
      </c>
      <c r="E59" s="33" t="s">
        <v>9</v>
      </c>
      <c r="F59" s="33" t="s">
        <v>72</v>
      </c>
      <c r="G59" s="306"/>
      <c r="H59" s="306"/>
    </row>
    <row r="60" spans="1:11" x14ac:dyDescent="0.2">
      <c r="A60" s="32"/>
      <c r="B60" s="32"/>
      <c r="C60" s="34"/>
      <c r="D60" s="32"/>
      <c r="E60" s="32"/>
      <c r="F60" s="32"/>
      <c r="G60" s="32"/>
    </row>
    <row r="61" spans="1:11" x14ac:dyDescent="0.2">
      <c r="A61" s="80" t="s">
        <v>49</v>
      </c>
      <c r="B61" s="65">
        <f>B8</f>
        <v>7.3507661105268358</v>
      </c>
      <c r="C61" s="65">
        <f t="shared" ref="C61:H61" si="0">C8</f>
        <v>7.6834364590293651</v>
      </c>
      <c r="D61" s="65">
        <f t="shared" si="0"/>
        <v>11.520762413905839</v>
      </c>
      <c r="E61" s="65">
        <f t="shared" si="0"/>
        <v>7.275077621454364</v>
      </c>
      <c r="F61" s="65">
        <f t="shared" si="0"/>
        <v>5.5964519239238042</v>
      </c>
      <c r="G61" s="65">
        <f t="shared" si="0"/>
        <v>7.190784786291692</v>
      </c>
      <c r="H61" s="65">
        <f t="shared" si="0"/>
        <v>6.2403724689467071</v>
      </c>
    </row>
    <row r="62" spans="1:11" x14ac:dyDescent="0.2">
      <c r="A62" s="35"/>
      <c r="B62" s="237"/>
      <c r="C62" s="237"/>
      <c r="D62" s="237"/>
      <c r="E62" s="237"/>
      <c r="F62" s="237"/>
      <c r="G62" s="237"/>
      <c r="H62" s="236"/>
    </row>
    <row r="63" spans="1:11" x14ac:dyDescent="0.2">
      <c r="A63" s="15" t="s">
        <v>17</v>
      </c>
      <c r="B63" s="65"/>
      <c r="C63" s="65"/>
      <c r="D63" s="65"/>
      <c r="E63" s="65"/>
      <c r="F63" s="65"/>
      <c r="G63" s="65"/>
      <c r="H63" s="236"/>
    </row>
    <row r="64" spans="1:11" x14ac:dyDescent="0.2">
      <c r="A64" s="78" t="s">
        <v>112</v>
      </c>
      <c r="B64" s="244">
        <f>[1]CUADRO4!C39</f>
        <v>5.3446624929857345</v>
      </c>
      <c r="C64" s="244">
        <f>[1]CUADRO4!L39</f>
        <v>5.4046544333699131</v>
      </c>
      <c r="D64" s="244">
        <f>[1]CUADRO4!D39</f>
        <v>0</v>
      </c>
      <c r="E64" s="244">
        <f>[1]CUADRO4!E39</f>
        <v>5.2891027816523941</v>
      </c>
      <c r="F64" s="244">
        <f>[1]CUADRO4!F39</f>
        <v>0</v>
      </c>
      <c r="G64" s="244">
        <f>[1]CUADRO4!G39</f>
        <v>5.6620944228534897</v>
      </c>
      <c r="H64" s="244">
        <f>[1]CUADRO4!J39</f>
        <v>5.0106624821095362</v>
      </c>
    </row>
    <row r="65" spans="1:8" x14ac:dyDescent="0.2">
      <c r="A65" s="78" t="s">
        <v>88</v>
      </c>
      <c r="B65" s="244">
        <f>[1]CUADRO4!C40</f>
        <v>5.933849330216308</v>
      </c>
      <c r="C65" s="244">
        <f>[1]CUADRO4!L40</f>
        <v>4.6857440512542388</v>
      </c>
      <c r="D65" s="244">
        <f>[1]CUADRO4!D40</f>
        <v>0</v>
      </c>
      <c r="E65" s="244">
        <f>[1]CUADRO4!E40</f>
        <v>4.7135676310774537</v>
      </c>
      <c r="F65" s="244">
        <f>[1]CUADRO4!F40</f>
        <v>0</v>
      </c>
      <c r="G65" s="244">
        <f>[1]CUADRO4!G40</f>
        <v>7.7571877213797436</v>
      </c>
      <c r="H65" s="244">
        <f>[1]CUADRO4!J40</f>
        <v>7.5255700202082396</v>
      </c>
    </row>
    <row r="66" spans="1:8" x14ac:dyDescent="0.2">
      <c r="A66" s="78" t="s">
        <v>113</v>
      </c>
      <c r="B66" s="244">
        <f>[1]CUADRO4!C41</f>
        <v>8.3139062641309618</v>
      </c>
      <c r="C66" s="244">
        <f>[1]CUADRO4!L41</f>
        <v>8.6473952635477112</v>
      </c>
      <c r="D66" s="244">
        <f>[1]CUADRO4!D41</f>
        <v>0</v>
      </c>
      <c r="E66" s="244">
        <f>[1]CUADRO4!E41</f>
        <v>8.5766240900890907</v>
      </c>
      <c r="F66" s="244">
        <f>[1]CUADRO4!F41</f>
        <v>0</v>
      </c>
      <c r="G66" s="244">
        <f>[1]CUADRO4!G41</f>
        <v>7.3232677096146777</v>
      </c>
      <c r="H66" s="244">
        <f>[1]CUADRO4!J41</f>
        <v>6.2285731037802385</v>
      </c>
    </row>
    <row r="67" spans="1:8" x14ac:dyDescent="0.2">
      <c r="A67" s="78" t="s">
        <v>89</v>
      </c>
      <c r="B67" s="244">
        <f>[1]CUADRO4!C42</f>
        <v>11.713047758475014</v>
      </c>
      <c r="C67" s="244">
        <f>[1]CUADRO4!L42</f>
        <v>11.713047758475014</v>
      </c>
      <c r="D67" s="244">
        <f>[1]CUADRO4!D42</f>
        <v>12</v>
      </c>
      <c r="E67" s="244">
        <f>[1]CUADRO4!E42</f>
        <v>11.597569394035137</v>
      </c>
      <c r="F67" s="244">
        <f>[1]CUADRO4!F42</f>
        <v>0</v>
      </c>
      <c r="G67" s="244">
        <f>[1]CUADRO4!G42</f>
        <v>0</v>
      </c>
      <c r="H67" s="244">
        <f>[1]CUADRO4!J42</f>
        <v>0</v>
      </c>
    </row>
    <row r="68" spans="1:8" x14ac:dyDescent="0.2">
      <c r="A68" s="78" t="s">
        <v>114</v>
      </c>
      <c r="B68" s="244">
        <f>[1]CUADRO4!C43</f>
        <v>6.0338532175344461</v>
      </c>
      <c r="C68" s="244">
        <f>[1]CUADRO4!L43</f>
        <v>7.5156327353486354</v>
      </c>
      <c r="D68" s="244">
        <f>[1]CUADRO4!D43</f>
        <v>8.5997111842854039</v>
      </c>
      <c r="E68" s="244">
        <f>[1]CUADRO4!E43</f>
        <v>6.5103873214940267</v>
      </c>
      <c r="F68" s="244">
        <f>[1]CUADRO4!F43</f>
        <v>0</v>
      </c>
      <c r="G68" s="244">
        <f>[1]CUADRO4!G43</f>
        <v>3.075026174492169</v>
      </c>
      <c r="H68" s="244">
        <f>[1]CUADRO4!J43</f>
        <v>4.9593056709501635</v>
      </c>
    </row>
    <row r="69" spans="1:8" x14ac:dyDescent="0.2">
      <c r="A69" s="78" t="s">
        <v>115</v>
      </c>
      <c r="B69" s="244">
        <f>[1]CUADRO4!C44</f>
        <v>7.0038503930179257</v>
      </c>
      <c r="C69" s="244">
        <f>[1]CUADRO4!L44</f>
        <v>7.073522735679969</v>
      </c>
      <c r="D69" s="244">
        <f>[1]CUADRO4!D44</f>
        <v>7</v>
      </c>
      <c r="E69" s="244">
        <f>[1]CUADRO4!E44</f>
        <v>6.9948542451914486</v>
      </c>
      <c r="F69" s="244">
        <f>[1]CUADRO4!F44</f>
        <v>0</v>
      </c>
      <c r="G69" s="244">
        <f>[1]CUADRO4!G44</f>
        <v>7.2040712990101463</v>
      </c>
      <c r="H69" s="244">
        <f>[1]CUADRO4!J44</f>
        <v>6.7974134806481787</v>
      </c>
    </row>
    <row r="70" spans="1:8" x14ac:dyDescent="0.2">
      <c r="A70" s="78" t="s">
        <v>116</v>
      </c>
      <c r="B70" s="244">
        <f>[1]CUADRO4!C45</f>
        <v>8.2967070801398286</v>
      </c>
      <c r="C70" s="244">
        <f>[1]CUADRO4!L45</f>
        <v>8.7253135901485397</v>
      </c>
      <c r="D70" s="244">
        <f>[1]CUADRO4!D45</f>
        <v>0</v>
      </c>
      <c r="E70" s="244">
        <f>[1]CUADRO4!E45</f>
        <v>8.5983190698048784</v>
      </c>
      <c r="F70" s="244">
        <f>[1]CUADRO4!F45</f>
        <v>0</v>
      </c>
      <c r="G70" s="244">
        <f>[1]CUADRO4!G45</f>
        <v>7.7195743769852641</v>
      </c>
      <c r="H70" s="244">
        <f>[1]CUADRO4!J45</f>
        <v>7.7727701978722816</v>
      </c>
    </row>
    <row r="71" spans="1:8" x14ac:dyDescent="0.2">
      <c r="A71" s="78" t="s">
        <v>90</v>
      </c>
      <c r="B71" s="244">
        <f>[1]CUADRO4!C46</f>
        <v>7.5886118544565724</v>
      </c>
      <c r="C71" s="244">
        <f>[1]CUADRO4!L46</f>
        <v>7.9521028776012672</v>
      </c>
      <c r="D71" s="244">
        <f>[1]CUADRO4!D46</f>
        <v>14.655541543617865</v>
      </c>
      <c r="E71" s="244">
        <f>[1]CUADRO4!E46</f>
        <v>7.4927921081654389</v>
      </c>
      <c r="F71" s="244">
        <f>[1]CUADRO4!F46</f>
        <v>0</v>
      </c>
      <c r="G71" s="244">
        <f>[1]CUADRO4!G46</f>
        <v>7.7175935785500984</v>
      </c>
      <c r="H71" s="244">
        <f>[1]CUADRO4!J46</f>
        <v>6.9859123037505588</v>
      </c>
    </row>
    <row r="72" spans="1:8" x14ac:dyDescent="0.2">
      <c r="A72" s="78" t="s">
        <v>117</v>
      </c>
      <c r="B72" s="244">
        <f>[1]CUADRO4!C47</f>
        <v>9.9517806202670211</v>
      </c>
      <c r="C72" s="244">
        <f>[1]CUADRO4!L47</f>
        <v>11.449646720536853</v>
      </c>
      <c r="D72" s="244">
        <f>[1]CUADRO4!D47</f>
        <v>0</v>
      </c>
      <c r="E72" s="244">
        <f>[1]CUADRO4!E47</f>
        <v>11.235422984065274</v>
      </c>
      <c r="F72" s="244">
        <f>[1]CUADRO4!F47</f>
        <v>0</v>
      </c>
      <c r="G72" s="244">
        <f>[1]CUADRO4!G47</f>
        <v>7.2168965126792894</v>
      </c>
      <c r="H72" s="244">
        <f>[1]CUADRO4!J47</f>
        <v>8.6805730704776707</v>
      </c>
    </row>
    <row r="73" spans="1:8" x14ac:dyDescent="0.2">
      <c r="A73" s="78" t="s">
        <v>118</v>
      </c>
      <c r="B73" s="244">
        <f>[1]CUADRO4!C48</f>
        <v>11.709915715178498</v>
      </c>
      <c r="C73" s="244">
        <f>[1]CUADRO4!L48</f>
        <v>11.416385897159962</v>
      </c>
      <c r="D73" s="244">
        <f>[1]CUADRO4!D48</f>
        <v>0</v>
      </c>
      <c r="E73" s="244">
        <f>[1]CUADRO4!E48</f>
        <v>11.416385897159962</v>
      </c>
      <c r="F73" s="244">
        <f>[1]CUADRO4!F48</f>
        <v>0</v>
      </c>
      <c r="G73" s="244">
        <f>[1]CUADRO4!G48</f>
        <v>13.664796512479683</v>
      </c>
      <c r="H73" s="244">
        <f>[1]CUADRO4!J48</f>
        <v>0</v>
      </c>
    </row>
    <row r="74" spans="1:8" x14ac:dyDescent="0.2">
      <c r="A74" s="78" t="s">
        <v>119</v>
      </c>
      <c r="B74" s="244">
        <f>[1]CUADRO4!C49</f>
        <v>13.713701663644082</v>
      </c>
      <c r="C74" s="244">
        <f>[1]CUADRO4!L49</f>
        <v>13.713701663644082</v>
      </c>
      <c r="D74" s="244">
        <f>[1]CUADRO4!D49</f>
        <v>0</v>
      </c>
      <c r="E74" s="244">
        <f>[1]CUADRO4!E49</f>
        <v>13.713701663644082</v>
      </c>
      <c r="F74" s="244">
        <f>[1]CUADRO4!F49</f>
        <v>0</v>
      </c>
      <c r="G74" s="244">
        <f>[1]CUADRO4!G49</f>
        <v>0</v>
      </c>
      <c r="H74" s="244">
        <f>[1]CUADRO4!J49</f>
        <v>0</v>
      </c>
    </row>
    <row r="75" spans="1:8" x14ac:dyDescent="0.2">
      <c r="A75" s="78" t="s">
        <v>91</v>
      </c>
      <c r="B75" s="244">
        <f>[1]CUADRO4!C50</f>
        <v>9.7992665040828388</v>
      </c>
      <c r="C75" s="244">
        <f>[1]CUADRO4!L50</f>
        <v>8.6520872181576038</v>
      </c>
      <c r="D75" s="244">
        <f>[1]CUADRO4!D50</f>
        <v>0</v>
      </c>
      <c r="E75" s="244">
        <f>[1]CUADRO4!E50</f>
        <v>8.6520872181576038</v>
      </c>
      <c r="F75" s="244">
        <f>[1]CUADRO4!F50</f>
        <v>0</v>
      </c>
      <c r="G75" s="244">
        <f>[1]CUADRO4!G50</f>
        <v>17.26017358226246</v>
      </c>
      <c r="H75" s="244">
        <f>[1]CUADRO4!J50</f>
        <v>4.5864170741056256</v>
      </c>
    </row>
    <row r="76" spans="1:8" x14ac:dyDescent="0.2">
      <c r="A76" s="78" t="s">
        <v>120</v>
      </c>
      <c r="B76" s="244">
        <f>[1]CUADRO4!C51</f>
        <v>15.223402422382266</v>
      </c>
      <c r="C76" s="244">
        <f>[1]CUADRO4!L51</f>
        <v>12.175953091521002</v>
      </c>
      <c r="D76" s="244">
        <f>[1]CUADRO4!D51</f>
        <v>0</v>
      </c>
      <c r="E76" s="244">
        <f>[1]CUADRO4!E51</f>
        <v>12.175953091521002</v>
      </c>
      <c r="F76" s="244">
        <f>[1]CUADRO4!F51</f>
        <v>0</v>
      </c>
      <c r="G76" s="244">
        <f>[1]CUADRO4!G51</f>
        <v>16.279046898533903</v>
      </c>
      <c r="H76" s="244">
        <f>[1]CUADRO4!J51</f>
        <v>15.239094471607041</v>
      </c>
    </row>
    <row r="77" spans="1:8" x14ac:dyDescent="0.2">
      <c r="A77" s="78" t="s">
        <v>92</v>
      </c>
      <c r="B77" s="244">
        <f>[1]CUADRO4!C52</f>
        <v>8.7183468131899016</v>
      </c>
      <c r="C77" s="244">
        <f>[1]CUADRO4!L52</f>
        <v>8.34636985247454</v>
      </c>
      <c r="D77" s="244">
        <f>[1]CUADRO4!D52</f>
        <v>0</v>
      </c>
      <c r="E77" s="244">
        <f>[1]CUADRO4!E52</f>
        <v>8.34636985247454</v>
      </c>
      <c r="F77" s="244">
        <f>[1]CUADRO4!F52</f>
        <v>0</v>
      </c>
      <c r="G77" s="244">
        <f>[1]CUADRO4!G52</f>
        <v>11.756451629862088</v>
      </c>
      <c r="H77" s="244">
        <f>[1]CUADRO4!J52</f>
        <v>8.3119452356382943</v>
      </c>
    </row>
    <row r="78" spans="1:8" x14ac:dyDescent="0.2">
      <c r="A78" s="78" t="s">
        <v>121</v>
      </c>
      <c r="B78" s="244">
        <f>[1]CUADRO4!C53</f>
        <v>9.4193256347883754</v>
      </c>
      <c r="C78" s="244">
        <f>[1]CUADRO4!L53</f>
        <v>9.413652017346843</v>
      </c>
      <c r="D78" s="244">
        <f>[1]CUADRO4!D53</f>
        <v>9.4193256347883754</v>
      </c>
      <c r="E78" s="244">
        <f>[1]CUADRO4!E53</f>
        <v>0</v>
      </c>
      <c r="F78" s="244">
        <f>[1]CUADRO4!F53</f>
        <v>0</v>
      </c>
      <c r="G78" s="244">
        <f>[1]CUADRO4!G53</f>
        <v>0</v>
      </c>
      <c r="H78" s="244">
        <f>[1]CUADRO4!J53</f>
        <v>0</v>
      </c>
    </row>
    <row r="79" spans="1:8" x14ac:dyDescent="0.2">
      <c r="A79" s="78" t="s">
        <v>93</v>
      </c>
      <c r="B79" s="244">
        <f>[1]CUADRO4!C54</f>
        <v>14.981798252712313</v>
      </c>
      <c r="C79" s="244">
        <f>[1]CUADRO4!L54</f>
        <v>14.932709551340158</v>
      </c>
      <c r="D79" s="244">
        <f>[1]CUADRO4!D54</f>
        <v>14.958773348914431</v>
      </c>
      <c r="E79" s="244">
        <f>[1]CUADRO4!E54</f>
        <v>14.691498371261208</v>
      </c>
      <c r="F79" s="244">
        <f>[1]CUADRO4!F54</f>
        <v>0</v>
      </c>
      <c r="G79" s="244">
        <f>[1]CUADRO4!G54</f>
        <v>19</v>
      </c>
      <c r="H79" s="244">
        <f>[1]CUADRO4!J54</f>
        <v>0</v>
      </c>
    </row>
    <row r="80" spans="1:8" x14ac:dyDescent="0.2">
      <c r="A80" s="78" t="s">
        <v>122</v>
      </c>
      <c r="B80" s="244">
        <f>[1]CUADRO4!C55</f>
        <v>10.947778693889557</v>
      </c>
      <c r="C80" s="244">
        <f>[1]CUADRO4!L55</f>
        <v>11.308303765771143</v>
      </c>
      <c r="D80" s="244">
        <f>[1]CUADRO4!D55</f>
        <v>11.385242675603713</v>
      </c>
      <c r="E80" s="244">
        <f>[1]CUADRO4!E55</f>
        <v>11.232417774482451</v>
      </c>
      <c r="F80" s="244">
        <f>[1]CUADRO4!F55</f>
        <v>0</v>
      </c>
      <c r="G80" s="244">
        <f>[1]CUADRO4!G55</f>
        <v>11</v>
      </c>
      <c r="H80" s="244">
        <f>[1]CUADRO4!J55</f>
        <v>7</v>
      </c>
    </row>
    <row r="81" spans="1:8" x14ac:dyDescent="0.2">
      <c r="A81" s="78" t="s">
        <v>123</v>
      </c>
      <c r="B81" s="244">
        <f>[1]CUADRO4!C56</f>
        <v>10.917095793425615</v>
      </c>
      <c r="C81" s="244">
        <f>[1]CUADRO4!L56</f>
        <v>9.5942155312578059</v>
      </c>
      <c r="D81" s="244">
        <f>[1]CUADRO4!D56</f>
        <v>0</v>
      </c>
      <c r="E81" s="244">
        <f>[1]CUADRO4!E56</f>
        <v>9.5942155312578059</v>
      </c>
      <c r="F81" s="244">
        <f>[1]CUADRO4!F56</f>
        <v>0</v>
      </c>
      <c r="G81" s="244">
        <f>[1]CUADRO4!G56</f>
        <v>11.048765500963492</v>
      </c>
      <c r="H81" s="244">
        <f>[1]CUADRO4!J56</f>
        <v>12.302477976849268</v>
      </c>
    </row>
    <row r="82" spans="1:8" x14ac:dyDescent="0.2">
      <c r="A82" s="78" t="s">
        <v>94</v>
      </c>
      <c r="B82" s="244">
        <f>[1]CUADRO4!C57</f>
        <v>8.4828551874636275</v>
      </c>
      <c r="C82" s="244">
        <f>[1]CUADRO4!L57</f>
        <v>9.2821276092287377</v>
      </c>
      <c r="D82" s="244">
        <f>[1]CUADRO4!D57</f>
        <v>0</v>
      </c>
      <c r="E82" s="244">
        <f>[1]CUADRO4!E57</f>
        <v>9.3427999213183117</v>
      </c>
      <c r="F82" s="244">
        <f>[1]CUADRO4!F57</f>
        <v>0</v>
      </c>
      <c r="G82" s="244">
        <f>[1]CUADRO4!G57</f>
        <v>8.527878090998767</v>
      </c>
      <c r="H82" s="244">
        <f>[1]CUADRO4!J57</f>
        <v>5.5850534340004945</v>
      </c>
    </row>
    <row r="83" spans="1:8" x14ac:dyDescent="0.2">
      <c r="A83" s="78" t="s">
        <v>124</v>
      </c>
      <c r="B83" s="244">
        <f>[1]CUADRO4!C58</f>
        <v>5.7465003748344046</v>
      </c>
      <c r="C83" s="244">
        <f>[1]CUADRO4!L58</f>
        <v>5.7465003748344046</v>
      </c>
      <c r="D83" s="244">
        <f>[1]CUADRO4!D58</f>
        <v>0</v>
      </c>
      <c r="E83" s="244">
        <f>[1]CUADRO4!E58</f>
        <v>5.982811986828958</v>
      </c>
      <c r="F83" s="244">
        <f>[1]CUADRO4!F58</f>
        <v>5.5964519239238042</v>
      </c>
      <c r="G83" s="244">
        <f>[1]CUADRO4!G58</f>
        <v>0</v>
      </c>
      <c r="H83" s="244">
        <f>[1]CUADRO4!J58</f>
        <v>0</v>
      </c>
    </row>
    <row r="84" spans="1:8" x14ac:dyDescent="0.2">
      <c r="A84" s="78" t="s">
        <v>125</v>
      </c>
      <c r="B84" s="244">
        <f>[1]CUADRO4!C59</f>
        <v>14.15649480730171</v>
      </c>
      <c r="C84" s="244">
        <f>[1]CUADRO4!L59</f>
        <v>14.15649480730171</v>
      </c>
      <c r="D84" s="244">
        <f>[1]CUADRO4!D59</f>
        <v>0</v>
      </c>
      <c r="E84" s="244">
        <f>[1]CUADRO4!E59</f>
        <v>14.15649480730171</v>
      </c>
      <c r="F84" s="244">
        <f>[1]CUADRO4!F59</f>
        <v>0</v>
      </c>
      <c r="G84" s="244">
        <f>[1]CUADRO4!G59</f>
        <v>0</v>
      </c>
      <c r="H84" s="244">
        <f>[1]CUADRO4!J59</f>
        <v>0</v>
      </c>
    </row>
    <row r="85" spans="1:8" x14ac:dyDescent="0.2">
      <c r="A85" s="78" t="s">
        <v>126</v>
      </c>
      <c r="B85" s="244">
        <f>[1]CUADRO4!C60</f>
        <v>0</v>
      </c>
      <c r="C85" s="244">
        <f>[1]CUADRO4!L60</f>
        <v>0</v>
      </c>
      <c r="D85" s="244">
        <f>[1]CUADRO4!D60</f>
        <v>0</v>
      </c>
      <c r="E85" s="244">
        <f>[1]CUADRO4!E60</f>
        <v>0</v>
      </c>
      <c r="F85" s="244">
        <f>[1]CUADRO4!F60</f>
        <v>0</v>
      </c>
      <c r="G85" s="244">
        <f>[1]CUADRO4!G60</f>
        <v>0</v>
      </c>
      <c r="H85" s="244">
        <f>[1]CUADRO4!J60</f>
        <v>0</v>
      </c>
    </row>
    <row r="86" spans="1:8" x14ac:dyDescent="0.2">
      <c r="A86" s="78" t="s">
        <v>62</v>
      </c>
      <c r="B86" s="244">
        <f>[1]CUADRO4!C61</f>
        <v>0</v>
      </c>
      <c r="C86" s="244">
        <f>[1]CUADRO4!L61</f>
        <v>0</v>
      </c>
      <c r="D86" s="244">
        <f>[1]CUADRO4!D61</f>
        <v>0</v>
      </c>
      <c r="E86" s="244">
        <f>[1]CUADRO4!E61</f>
        <v>0</v>
      </c>
      <c r="F86" s="244">
        <f>[1]CUADRO4!F61</f>
        <v>0</v>
      </c>
      <c r="G86" s="244">
        <f>[1]CUADRO4!G61</f>
        <v>0</v>
      </c>
      <c r="H86" s="244">
        <f>[1]CUADRO4!J61</f>
        <v>0</v>
      </c>
    </row>
    <row r="87" spans="1:8" x14ac:dyDescent="0.2">
      <c r="A87" s="78" t="s">
        <v>127</v>
      </c>
      <c r="B87" s="244">
        <f>[1]CUADRO4!C62</f>
        <v>6.7874170369644995</v>
      </c>
      <c r="C87" s="244">
        <f>[1]CUADRO4!L62</f>
        <v>7.6873870896124128</v>
      </c>
      <c r="D87" s="244">
        <f>[1]CUADRO4!D62</f>
        <v>11.421122899619716</v>
      </c>
      <c r="E87" s="244">
        <f>[1]CUADRO4!E62</f>
        <v>7.2268769198447664</v>
      </c>
      <c r="F87" s="244">
        <f>[1]CUADRO4!F62</f>
        <v>0</v>
      </c>
      <c r="G87" s="244">
        <f>[1]CUADRO4!G62</f>
        <v>5.0491164432046984</v>
      </c>
      <c r="H87" s="244">
        <f>[1]CUADRO4!J62</f>
        <v>3.8740239300345829</v>
      </c>
    </row>
    <row r="88" spans="1:8" x14ac:dyDescent="0.2">
      <c r="A88" s="9"/>
    </row>
    <row r="89" spans="1:8" x14ac:dyDescent="0.2">
      <c r="A89" s="16" t="s">
        <v>14</v>
      </c>
      <c r="H89" s="236"/>
    </row>
    <row r="90" spans="1:8" x14ac:dyDescent="0.2">
      <c r="A90" s="78" t="s">
        <v>97</v>
      </c>
      <c r="B90" s="244">
        <f>[1]CUADRO4!C63</f>
        <v>12.3110885127558</v>
      </c>
      <c r="C90" s="244">
        <f>[1]CUADRO4!L63</f>
        <v>13.428370469880024</v>
      </c>
      <c r="D90" s="244">
        <f>[1]CUADRO4!D63</f>
        <v>13.149811174098957</v>
      </c>
      <c r="E90" s="244">
        <f>[1]CUADRO4!E63</f>
        <v>13.490696199126116</v>
      </c>
      <c r="F90" s="244">
        <f>[1]CUADRO4!F63</f>
        <v>0</v>
      </c>
      <c r="G90" s="244">
        <f>[1]CUADRO4!G63</f>
        <v>11.046763222585826</v>
      </c>
      <c r="H90" s="244">
        <f>[1]CUADRO4!J63</f>
        <v>0</v>
      </c>
    </row>
    <row r="91" spans="1:8" x14ac:dyDescent="0.2">
      <c r="A91" s="78" t="s">
        <v>98</v>
      </c>
      <c r="B91" s="244">
        <f>[1]CUADRO4!C64</f>
        <v>15.853942462086259</v>
      </c>
      <c r="C91" s="244">
        <f>[1]CUADRO4!L64</f>
        <v>15.745618102003283</v>
      </c>
      <c r="D91" s="244">
        <f>[1]CUADRO4!D64</f>
        <v>16.213091884071591</v>
      </c>
      <c r="E91" s="244">
        <f>[1]CUADRO4!E64</f>
        <v>15.129979654416941</v>
      </c>
      <c r="F91" s="244">
        <f>[1]CUADRO4!F64</f>
        <v>0</v>
      </c>
      <c r="G91" s="244">
        <f>[1]CUADRO4!G64</f>
        <v>16.511443631587799</v>
      </c>
      <c r="H91" s="244">
        <f>[1]CUADRO4!J64</f>
        <v>15.239094471607041</v>
      </c>
    </row>
    <row r="92" spans="1:8" x14ac:dyDescent="0.2">
      <c r="A92" s="78" t="s">
        <v>99</v>
      </c>
      <c r="B92" s="244">
        <f>[1]CUADRO4!C65</f>
        <v>10.588381096998111</v>
      </c>
      <c r="C92" s="244">
        <f>[1]CUADRO4!L65</f>
        <v>11.100046030600909</v>
      </c>
      <c r="D92" s="244">
        <f>[1]CUADRO4!D65</f>
        <v>11.701202393993229</v>
      </c>
      <c r="E92" s="244">
        <f>[1]CUADRO4!E65</f>
        <v>10.890333507003799</v>
      </c>
      <c r="F92" s="244">
        <f>[1]CUADRO4!F65</f>
        <v>0</v>
      </c>
      <c r="G92" s="244">
        <f>[1]CUADRO4!G65</f>
        <v>9.8965576996308009</v>
      </c>
      <c r="H92" s="244">
        <f>[1]CUADRO4!J65</f>
        <v>7.6859474300999571</v>
      </c>
    </row>
    <row r="93" spans="1:8" x14ac:dyDescent="0.2">
      <c r="A93" s="78" t="s">
        <v>100</v>
      </c>
      <c r="B93" s="244">
        <f>[1]CUADRO4!C66</f>
        <v>11.236776663471723</v>
      </c>
      <c r="C93" s="244">
        <f>[1]CUADRO4!L66</f>
        <v>11.346560580811179</v>
      </c>
      <c r="D93" s="244">
        <f>[1]CUADRO4!D66</f>
        <v>13.353167828783144</v>
      </c>
      <c r="E93" s="244">
        <f>[1]CUADRO4!E66</f>
        <v>11.078646366132443</v>
      </c>
      <c r="F93" s="244">
        <f>[1]CUADRO4!F66</f>
        <v>0</v>
      </c>
      <c r="G93" s="244">
        <f>[1]CUADRO4!G66</f>
        <v>9.4462497260550169</v>
      </c>
      <c r="H93" s="244">
        <f>[1]CUADRO4!J66</f>
        <v>0</v>
      </c>
    </row>
    <row r="94" spans="1:8" x14ac:dyDescent="0.2">
      <c r="A94" s="78" t="s">
        <v>101</v>
      </c>
      <c r="B94" s="244">
        <f>[1]CUADRO4!C67</f>
        <v>8.0815544285524084</v>
      </c>
      <c r="C94" s="244">
        <f>[1]CUADRO4!L67</f>
        <v>8.5302822241017768</v>
      </c>
      <c r="D94" s="244">
        <f>[1]CUADRO4!D67</f>
        <v>8.5415126209757091</v>
      </c>
      <c r="E94" s="244">
        <f>[1]CUADRO4!E67</f>
        <v>8.4561935714973693</v>
      </c>
      <c r="F94" s="244">
        <f>[1]CUADRO4!F67</f>
        <v>6.4736592401731787</v>
      </c>
      <c r="G94" s="244">
        <f>[1]CUADRO4!G67</f>
        <v>7.5097473583675027</v>
      </c>
      <c r="H94" s="244">
        <f>[1]CUADRO4!J67</f>
        <v>6.6575938213123527</v>
      </c>
    </row>
    <row r="95" spans="1:8" x14ac:dyDescent="0.2">
      <c r="A95" s="78" t="s">
        <v>102</v>
      </c>
      <c r="B95" s="244">
        <f>[1]CUADRO4!C68</f>
        <v>5.590542481717498</v>
      </c>
      <c r="C95" s="244">
        <f>[1]CUADRO4!L68</f>
        <v>5.90035632140955</v>
      </c>
      <c r="D95" s="244">
        <f>[1]CUADRO4!D68</f>
        <v>0</v>
      </c>
      <c r="E95" s="244">
        <f>[1]CUADRO4!E68</f>
        <v>5.781070972669978</v>
      </c>
      <c r="F95" s="244">
        <f>[1]CUADRO4!F68</f>
        <v>0</v>
      </c>
      <c r="G95" s="244">
        <f>[1]CUADRO4!G68</f>
        <v>5.5809766939219756</v>
      </c>
      <c r="H95" s="244">
        <f>[1]CUADRO4!J68</f>
        <v>4.125</v>
      </c>
    </row>
    <row r="96" spans="1:8" x14ac:dyDescent="0.2">
      <c r="A96" s="78" t="s">
        <v>103</v>
      </c>
      <c r="B96" s="244">
        <f>[1]CUADRO4!C69</f>
        <v>7.5717761301515454</v>
      </c>
      <c r="C96" s="244">
        <f>[1]CUADRO4!L69</f>
        <v>7.6903329408144225</v>
      </c>
      <c r="D96" s="244">
        <f>[1]CUADRO4!D69</f>
        <v>6.5692264927964246</v>
      </c>
      <c r="E96" s="244">
        <f>[1]CUADRO4!E69</f>
        <v>7.6971985248803501</v>
      </c>
      <c r="F96" s="244">
        <f>[1]CUADRO4!F69</f>
        <v>0</v>
      </c>
      <c r="G96" s="244">
        <f>[1]CUADRO4!G69</f>
        <v>7.3776163719743035</v>
      </c>
      <c r="H96" s="244">
        <f>[1]CUADRO4!J69</f>
        <v>7.4508044478252691</v>
      </c>
    </row>
    <row r="97" spans="1:8" x14ac:dyDescent="0.2">
      <c r="A97" s="78" t="s">
        <v>104</v>
      </c>
      <c r="B97" s="244">
        <f>[1]CUADRO4!C70</f>
        <v>7.8016950998680841</v>
      </c>
      <c r="C97" s="244">
        <f>[1]CUADRO4!L70</f>
        <v>8.0072461665906403</v>
      </c>
      <c r="D97" s="244">
        <f>[1]CUADRO4!D70</f>
        <v>7.4472555336945216</v>
      </c>
      <c r="E97" s="244">
        <f>[1]CUADRO4!E70</f>
        <v>8.0019317032795598</v>
      </c>
      <c r="F97" s="244">
        <f>[1]CUADRO4!F70</f>
        <v>0</v>
      </c>
      <c r="G97" s="244">
        <f>[1]CUADRO4!G70</f>
        <v>7.5111421977631352</v>
      </c>
      <c r="H97" s="244">
        <f>[1]CUADRO4!J70</f>
        <v>7.1123108654774985</v>
      </c>
    </row>
    <row r="98" spans="1:8" x14ac:dyDescent="0.2">
      <c r="A98" s="78" t="s">
        <v>105</v>
      </c>
      <c r="B98" s="244">
        <f>[1]CUADRO4!C71</f>
        <v>5.8309943003594666</v>
      </c>
      <c r="C98" s="244">
        <f>[1]CUADRO4!L71</f>
        <v>6.0116601485468104</v>
      </c>
      <c r="D98" s="244">
        <f>[1]CUADRO4!D71</f>
        <v>6.9417481608806968</v>
      </c>
      <c r="E98" s="244">
        <f>[1]CUADRO4!E71</f>
        <v>5.8427037195041658</v>
      </c>
      <c r="F98" s="244">
        <f>[1]CUADRO4!F71</f>
        <v>5.2602870973690443</v>
      </c>
      <c r="G98" s="244">
        <f>[1]CUADRO4!G71</f>
        <v>6.0729937516223229</v>
      </c>
      <c r="H98" s="244">
        <f>[1]CUADRO4!J71</f>
        <v>5.543015569678567</v>
      </c>
    </row>
    <row r="99" spans="1:8" x14ac:dyDescent="0.2">
      <c r="A99" s="78" t="s">
        <v>106</v>
      </c>
      <c r="B99" s="244">
        <f>[1]CUADRO4!C72</f>
        <v>11.517720881844468</v>
      </c>
      <c r="C99" s="244">
        <f>[1]CUADRO4!L72</f>
        <v>11.754683641394932</v>
      </c>
      <c r="D99" s="244">
        <f>[1]CUADRO4!D72</f>
        <v>11.517720881844468</v>
      </c>
      <c r="E99" s="244">
        <f>[1]CUADRO4!E72</f>
        <v>0</v>
      </c>
      <c r="F99" s="244">
        <f>[1]CUADRO4!F72</f>
        <v>0</v>
      </c>
      <c r="G99" s="244">
        <f>[1]CUADRO4!G72</f>
        <v>0</v>
      </c>
      <c r="H99" s="244">
        <f>[1]CUADRO4!J72</f>
        <v>0</v>
      </c>
    </row>
    <row r="100" spans="1:8" x14ac:dyDescent="0.2">
      <c r="A100" s="78" t="s">
        <v>95</v>
      </c>
      <c r="B100" s="244"/>
      <c r="C100" s="244"/>
      <c r="D100" s="244"/>
      <c r="E100" s="244"/>
      <c r="F100" s="244"/>
      <c r="G100" s="244"/>
      <c r="H100" s="244"/>
    </row>
    <row r="101" spans="1:8" x14ac:dyDescent="0.2">
      <c r="A101" s="78" t="s">
        <v>62</v>
      </c>
      <c r="B101" s="244"/>
      <c r="C101" s="244"/>
      <c r="D101" s="244"/>
      <c r="E101" s="244"/>
      <c r="F101" s="244"/>
      <c r="G101" s="244"/>
      <c r="H101" s="244"/>
    </row>
    <row r="102" spans="1:8" x14ac:dyDescent="0.2">
      <c r="A102" s="214"/>
      <c r="B102" s="263"/>
      <c r="C102" s="263"/>
      <c r="D102" s="263"/>
      <c r="E102" s="263"/>
      <c r="F102" s="263"/>
      <c r="G102" s="263"/>
      <c r="H102" s="263"/>
    </row>
    <row r="103" spans="1:8" x14ac:dyDescent="0.2">
      <c r="A103" s="30" t="str">
        <f>'C01'!A41</f>
        <v>Fuente: Instituto Nacional de Estadística (INE). Encuesta Permanente de Hogares de Propósitos Múltiples, octubre 2021.</v>
      </c>
      <c r="B103" s="108"/>
      <c r="C103" s="108"/>
      <c r="D103" s="108"/>
      <c r="E103" s="108"/>
      <c r="F103" s="108"/>
      <c r="G103" s="108"/>
    </row>
    <row r="104" spans="1:8" x14ac:dyDescent="0.2">
      <c r="A104" s="30" t="str">
        <f>'C01'!A42</f>
        <v>(Promedio de salarios mínimos por rama)</v>
      </c>
      <c r="B104" s="108"/>
      <c r="C104" s="108"/>
      <c r="D104" s="108"/>
      <c r="E104" s="108"/>
      <c r="F104" s="108"/>
      <c r="G104" s="108"/>
    </row>
    <row r="105" spans="1:8" x14ac:dyDescent="0.2">
      <c r="A105" s="30" t="str">
        <f>A52</f>
        <v>1/ No. de salarios mínimos (personas que declaran ingresos) y trabajan 40 Hrs.en ele sector Publico y 44 Hrs.en el sector Privado</v>
      </c>
      <c r="B105" s="108"/>
      <c r="C105" s="108"/>
      <c r="D105" s="108"/>
      <c r="E105" s="108"/>
      <c r="F105" s="108"/>
      <c r="G105" s="108"/>
    </row>
    <row r="106" spans="1:8" x14ac:dyDescent="0.2">
      <c r="A106" s="108"/>
      <c r="B106" s="108"/>
      <c r="C106" s="108"/>
      <c r="D106" s="108"/>
      <c r="E106" s="108"/>
      <c r="F106" s="108"/>
      <c r="G106" s="108"/>
    </row>
    <row r="107" spans="1:8" x14ac:dyDescent="0.2">
      <c r="A107" s="108"/>
      <c r="B107" s="108"/>
      <c r="C107" s="108"/>
      <c r="D107" s="108"/>
      <c r="E107" s="108"/>
      <c r="F107" s="108"/>
      <c r="G107" s="108"/>
    </row>
    <row r="108" spans="1:8" x14ac:dyDescent="0.2">
      <c r="A108" s="108"/>
      <c r="B108" s="108"/>
      <c r="C108" s="108"/>
      <c r="D108" s="108"/>
      <c r="E108" s="108"/>
      <c r="F108" s="108"/>
      <c r="G108" s="108"/>
    </row>
    <row r="109" spans="1:8" x14ac:dyDescent="0.2">
      <c r="A109" s="108"/>
      <c r="B109" s="108"/>
      <c r="C109" s="108"/>
      <c r="D109" s="108"/>
      <c r="E109" s="108"/>
      <c r="F109" s="108"/>
      <c r="G109" s="108"/>
    </row>
    <row r="110" spans="1:8" x14ac:dyDescent="0.2">
      <c r="A110" s="108"/>
      <c r="B110" s="108"/>
      <c r="C110" s="108"/>
      <c r="D110" s="108"/>
      <c r="E110" s="108"/>
      <c r="F110" s="108"/>
      <c r="G110" s="108"/>
    </row>
    <row r="111" spans="1:8" x14ac:dyDescent="0.2">
      <c r="A111" s="108"/>
      <c r="B111" s="108"/>
      <c r="C111" s="108"/>
      <c r="D111" s="108"/>
      <c r="E111" s="108"/>
      <c r="F111" s="108"/>
      <c r="G111" s="108"/>
    </row>
    <row r="112" spans="1:8" x14ac:dyDescent="0.2">
      <c r="A112" s="108"/>
      <c r="B112" s="108"/>
      <c r="C112" s="108"/>
      <c r="D112" s="108"/>
      <c r="E112" s="108"/>
      <c r="F112" s="108"/>
      <c r="G112" s="108"/>
    </row>
    <row r="113" spans="1:7" x14ac:dyDescent="0.2">
      <c r="A113" s="108"/>
      <c r="B113" s="108"/>
      <c r="C113" s="108"/>
      <c r="D113" s="108"/>
      <c r="E113" s="108"/>
      <c r="F113" s="108"/>
      <c r="G113" s="108"/>
    </row>
    <row r="114" spans="1:7" x14ac:dyDescent="0.2">
      <c r="A114" s="108"/>
      <c r="B114" s="108"/>
      <c r="C114" s="108"/>
      <c r="D114" s="108"/>
      <c r="E114" s="108"/>
      <c r="F114" s="108"/>
      <c r="G114" s="108"/>
    </row>
    <row r="115" spans="1:7" x14ac:dyDescent="0.2">
      <c r="A115" s="108"/>
      <c r="B115" s="108"/>
      <c r="C115" s="108"/>
      <c r="D115" s="108"/>
      <c r="E115" s="108"/>
      <c r="F115" s="108"/>
      <c r="G115" s="108"/>
    </row>
    <row r="116" spans="1:7" x14ac:dyDescent="0.2">
      <c r="A116" s="108"/>
      <c r="B116" s="108"/>
      <c r="C116" s="108"/>
      <c r="D116" s="108"/>
      <c r="E116" s="108"/>
      <c r="F116" s="108"/>
      <c r="G116" s="108"/>
    </row>
    <row r="117" spans="1:7" x14ac:dyDescent="0.2">
      <c r="A117" s="108"/>
      <c r="B117" s="108"/>
      <c r="C117" s="108"/>
      <c r="D117" s="108"/>
      <c r="E117" s="108"/>
      <c r="F117" s="108"/>
      <c r="G117" s="108"/>
    </row>
    <row r="118" spans="1:7" x14ac:dyDescent="0.2">
      <c r="A118" s="108"/>
      <c r="B118" s="108"/>
      <c r="C118" s="108"/>
      <c r="D118" s="108"/>
      <c r="E118" s="108"/>
      <c r="F118" s="108"/>
      <c r="G118" s="108"/>
    </row>
    <row r="119" spans="1:7" x14ac:dyDescent="0.2">
      <c r="A119" s="108"/>
      <c r="B119" s="108"/>
      <c r="C119" s="108"/>
      <c r="D119" s="108"/>
      <c r="E119" s="108"/>
      <c r="F119" s="108"/>
      <c r="G119" s="108"/>
    </row>
    <row r="120" spans="1:7" x14ac:dyDescent="0.2">
      <c r="A120" s="108"/>
      <c r="B120" s="108"/>
      <c r="C120" s="108"/>
      <c r="D120" s="108"/>
      <c r="E120" s="108"/>
      <c r="F120" s="108"/>
      <c r="G120" s="108"/>
    </row>
    <row r="121" spans="1:7" x14ac:dyDescent="0.2">
      <c r="A121" s="108"/>
      <c r="B121" s="108"/>
      <c r="C121" s="108"/>
      <c r="D121" s="108"/>
      <c r="E121" s="108"/>
      <c r="F121" s="108"/>
      <c r="G121" s="108"/>
    </row>
    <row r="122" spans="1:7" x14ac:dyDescent="0.2">
      <c r="A122" s="108"/>
      <c r="B122" s="108"/>
      <c r="C122" s="108"/>
      <c r="D122" s="108"/>
      <c r="E122" s="108"/>
      <c r="F122" s="108"/>
      <c r="G122" s="108"/>
    </row>
    <row r="123" spans="1:7" x14ac:dyDescent="0.2">
      <c r="A123" s="108"/>
      <c r="B123" s="108"/>
      <c r="C123" s="108"/>
      <c r="D123" s="108"/>
      <c r="E123" s="108"/>
      <c r="F123" s="108"/>
      <c r="G123" s="108"/>
    </row>
    <row r="124" spans="1:7" x14ac:dyDescent="0.2">
      <c r="A124" s="108"/>
      <c r="B124" s="108"/>
      <c r="C124" s="108"/>
      <c r="D124" s="108"/>
      <c r="E124" s="108"/>
      <c r="F124" s="108"/>
      <c r="G124" s="108"/>
    </row>
    <row r="125" spans="1:7" x14ac:dyDescent="0.2">
      <c r="A125" s="108"/>
      <c r="B125" s="108"/>
      <c r="C125" s="108"/>
      <c r="D125" s="108"/>
      <c r="E125" s="108"/>
      <c r="F125" s="108"/>
      <c r="G125" s="108"/>
    </row>
    <row r="126" spans="1:7" x14ac:dyDescent="0.2">
      <c r="A126" s="108"/>
      <c r="B126" s="108"/>
      <c r="C126" s="108"/>
      <c r="D126" s="108"/>
      <c r="E126" s="108"/>
      <c r="F126" s="108"/>
      <c r="G126" s="108"/>
    </row>
    <row r="127" spans="1:7" x14ac:dyDescent="0.2">
      <c r="A127" s="108"/>
      <c r="B127" s="108"/>
      <c r="C127" s="108"/>
      <c r="D127" s="108"/>
      <c r="E127" s="108"/>
      <c r="F127" s="108"/>
      <c r="G127" s="108"/>
    </row>
    <row r="128" spans="1:7" x14ac:dyDescent="0.2">
      <c r="A128" s="108"/>
      <c r="B128" s="108"/>
      <c r="C128" s="108"/>
      <c r="D128" s="108"/>
      <c r="E128" s="108"/>
      <c r="F128" s="108"/>
      <c r="G128" s="108"/>
    </row>
    <row r="129" spans="1:7" x14ac:dyDescent="0.2">
      <c r="A129" s="108"/>
      <c r="B129" s="108"/>
      <c r="C129" s="108"/>
      <c r="D129" s="108"/>
      <c r="E129" s="108"/>
      <c r="F129" s="108"/>
      <c r="G129" s="108"/>
    </row>
    <row r="130" spans="1:7" x14ac:dyDescent="0.2">
      <c r="A130" s="108"/>
      <c r="B130" s="108"/>
      <c r="C130" s="108"/>
      <c r="D130" s="108"/>
      <c r="E130" s="108"/>
      <c r="F130" s="108"/>
      <c r="G130" s="108"/>
    </row>
    <row r="131" spans="1:7" x14ac:dyDescent="0.2">
      <c r="A131" s="108"/>
      <c r="B131" s="108"/>
      <c r="C131" s="108"/>
      <c r="D131" s="108"/>
      <c r="E131" s="108"/>
      <c r="F131" s="108"/>
      <c r="G131" s="108"/>
    </row>
    <row r="132" spans="1:7" x14ac:dyDescent="0.2">
      <c r="A132" s="108"/>
      <c r="B132" s="108"/>
      <c r="C132" s="108"/>
      <c r="D132" s="108"/>
      <c r="E132" s="108"/>
      <c r="F132" s="108"/>
      <c r="G132" s="108"/>
    </row>
    <row r="133" spans="1:7" x14ac:dyDescent="0.2">
      <c r="A133" s="108"/>
      <c r="B133" s="108"/>
      <c r="C133" s="108"/>
      <c r="D133" s="108"/>
      <c r="E133" s="108"/>
      <c r="F133" s="108"/>
      <c r="G133" s="108"/>
    </row>
    <row r="134" spans="1:7" x14ac:dyDescent="0.2">
      <c r="A134" s="108"/>
      <c r="B134" s="108"/>
      <c r="C134" s="108"/>
      <c r="D134" s="108"/>
      <c r="E134" s="108"/>
      <c r="F134" s="108"/>
      <c r="G134" s="108"/>
    </row>
  </sheetData>
  <mergeCells count="18">
    <mergeCell ref="H58:H59"/>
    <mergeCell ref="A58:A59"/>
    <mergeCell ref="B58:B59"/>
    <mergeCell ref="C58:F58"/>
    <mergeCell ref="G58:G59"/>
    <mergeCell ref="A54:H54"/>
    <mergeCell ref="A55:H55"/>
    <mergeCell ref="A5:A6"/>
    <mergeCell ref="A56:H56"/>
    <mergeCell ref="A57:H57"/>
    <mergeCell ref="A1:H1"/>
    <mergeCell ref="A2:H2"/>
    <mergeCell ref="A3:H3"/>
    <mergeCell ref="A4:H4"/>
    <mergeCell ref="H5:H6"/>
    <mergeCell ref="B5:B6"/>
    <mergeCell ref="C5:F5"/>
    <mergeCell ref="G5:G6"/>
  </mergeCells>
  <phoneticPr fontId="1" type="noConversion"/>
  <printOptions horizontalCentered="1"/>
  <pageMargins left="1.577992125984252" right="0.59055118110236227" top="0.27559055118110237" bottom="0.39370078740157483" header="0" footer="0.19685039370078741"/>
  <pageSetup paperSize="9" scale="86" firstPageNumber="22" orientation="landscape" useFirstPageNumber="1" r:id="rId1"/>
  <headerFooter alignWithMargins="0">
    <oddFooter>&amp;L&amp;Z&amp;F+&amp;F+&amp;A&amp;C&amp;P&amp;R&amp;D+&amp;T</oddFooter>
  </headerFooter>
  <rowBreaks count="1" manualBreakCount="1">
    <brk id="5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56"/>
  <sheetViews>
    <sheetView topLeftCell="A16" workbookViewId="0">
      <selection activeCell="E49" sqref="E49"/>
    </sheetView>
  </sheetViews>
  <sheetFormatPr baseColWidth="10" defaultRowHeight="11.25" x14ac:dyDescent="0.2"/>
  <cols>
    <col min="1" max="1" width="28.6640625" customWidth="1"/>
    <col min="2" max="2" width="11.6640625" customWidth="1"/>
    <col min="3" max="3" width="7" style="17" customWidth="1"/>
    <col min="4" max="4" width="6.5" bestFit="1" customWidth="1"/>
    <col min="5" max="5" width="11.6640625" customWidth="1"/>
    <col min="6" max="6" width="7.33203125" style="17" customWidth="1"/>
    <col min="7" max="7" width="6.5" bestFit="1" customWidth="1"/>
    <col min="8" max="8" width="11" bestFit="1" customWidth="1"/>
    <col min="9" max="9" width="6.6640625" style="17" customWidth="1"/>
    <col min="10" max="10" width="6.5" bestFit="1" customWidth="1"/>
    <col min="11" max="11" width="11" bestFit="1" customWidth="1"/>
    <col min="12" max="12" width="8.6640625" style="17" bestFit="1" customWidth="1"/>
    <col min="13" max="13" width="6.5" bestFit="1" customWidth="1"/>
    <col min="14" max="14" width="10.5" bestFit="1" customWidth="1"/>
    <col min="15" max="15" width="8.5" style="17" bestFit="1" customWidth="1"/>
    <col min="16" max="16" width="6.1640625" customWidth="1"/>
    <col min="17" max="17" width="7.1640625" bestFit="1" customWidth="1"/>
    <col min="18" max="18" width="6.6640625" bestFit="1" customWidth="1"/>
  </cols>
  <sheetData>
    <row r="1" spans="1:24" x14ac:dyDescent="0.2">
      <c r="A1" s="275" t="s">
        <v>139</v>
      </c>
      <c r="B1" s="275"/>
      <c r="C1" s="275"/>
      <c r="D1" s="275"/>
      <c r="E1" s="275"/>
      <c r="F1" s="275"/>
      <c r="G1" s="275"/>
      <c r="H1" s="275"/>
      <c r="I1" s="275"/>
      <c r="J1" s="275"/>
      <c r="K1" s="275"/>
      <c r="L1" s="275"/>
      <c r="M1" s="275"/>
      <c r="N1" s="275"/>
      <c r="O1" s="275"/>
      <c r="P1" s="275"/>
      <c r="Q1" s="275"/>
      <c r="R1" s="275"/>
    </row>
    <row r="2" spans="1:24" x14ac:dyDescent="0.2">
      <c r="A2" s="275" t="s">
        <v>78</v>
      </c>
      <c r="B2" s="275"/>
      <c r="C2" s="275"/>
      <c r="D2" s="275"/>
      <c r="E2" s="275"/>
      <c r="F2" s="275"/>
      <c r="G2" s="275"/>
      <c r="H2" s="275"/>
      <c r="I2" s="275"/>
      <c r="J2" s="275"/>
      <c r="K2" s="275"/>
      <c r="L2" s="275"/>
      <c r="M2" s="275"/>
      <c r="N2" s="275"/>
      <c r="O2" s="275"/>
      <c r="P2" s="275"/>
      <c r="Q2" s="275"/>
      <c r="R2" s="275"/>
    </row>
    <row r="3" spans="1:24" ht="23.25" x14ac:dyDescent="0.35">
      <c r="A3" s="286" t="s">
        <v>74</v>
      </c>
      <c r="B3" s="286"/>
      <c r="C3" s="286"/>
      <c r="D3" s="286"/>
      <c r="E3" s="286"/>
      <c r="F3" s="286"/>
      <c r="G3" s="286"/>
      <c r="H3" s="286"/>
      <c r="I3" s="286"/>
      <c r="J3" s="286"/>
      <c r="K3" s="286"/>
      <c r="L3" s="286"/>
      <c r="M3" s="286"/>
      <c r="N3" s="286"/>
      <c r="O3" s="286"/>
      <c r="P3" s="286"/>
      <c r="Q3" s="286"/>
      <c r="R3" s="286"/>
    </row>
    <row r="4" spans="1:24" ht="13.5" customHeight="1" x14ac:dyDescent="0.2">
      <c r="A4" s="309" t="s">
        <v>27</v>
      </c>
      <c r="B4" s="312" t="s">
        <v>19</v>
      </c>
      <c r="C4" s="280"/>
      <c r="D4" s="280"/>
      <c r="E4" s="313" t="s">
        <v>18</v>
      </c>
      <c r="F4" s="280"/>
      <c r="G4" s="280"/>
      <c r="H4" s="283" t="s">
        <v>133</v>
      </c>
      <c r="I4" s="283"/>
      <c r="J4" s="283"/>
      <c r="K4" s="283"/>
      <c r="L4" s="283"/>
      <c r="M4" s="283"/>
      <c r="N4" s="283"/>
      <c r="O4" s="283"/>
      <c r="P4" s="283"/>
      <c r="Q4" s="309" t="s">
        <v>134</v>
      </c>
      <c r="R4" s="309" t="s">
        <v>20</v>
      </c>
    </row>
    <row r="5" spans="1:24" ht="15.75" customHeight="1" x14ac:dyDescent="0.35">
      <c r="A5" s="310"/>
      <c r="B5" s="281"/>
      <c r="C5" s="281"/>
      <c r="D5" s="281"/>
      <c r="E5" s="281"/>
      <c r="F5" s="281"/>
      <c r="G5" s="281"/>
      <c r="H5" s="312" t="s">
        <v>0</v>
      </c>
      <c r="I5" s="312"/>
      <c r="J5" s="312"/>
      <c r="K5" s="312" t="s">
        <v>21</v>
      </c>
      <c r="L5" s="312"/>
      <c r="M5" s="312"/>
      <c r="N5" s="312" t="s">
        <v>22</v>
      </c>
      <c r="O5" s="312"/>
      <c r="P5" s="312"/>
      <c r="Q5" s="310"/>
      <c r="R5" s="310"/>
    </row>
    <row r="6" spans="1:24" x14ac:dyDescent="0.2">
      <c r="A6" s="311"/>
      <c r="B6" s="109" t="s">
        <v>4</v>
      </c>
      <c r="C6" s="110" t="s">
        <v>56</v>
      </c>
      <c r="D6" s="109" t="s">
        <v>23</v>
      </c>
      <c r="E6" s="109" t="s">
        <v>4</v>
      </c>
      <c r="F6" s="110" t="s">
        <v>56</v>
      </c>
      <c r="G6" s="109" t="s">
        <v>23</v>
      </c>
      <c r="H6" s="109" t="s">
        <v>4</v>
      </c>
      <c r="I6" s="110" t="s">
        <v>56</v>
      </c>
      <c r="J6" s="109" t="s">
        <v>23</v>
      </c>
      <c r="K6" s="109" t="s">
        <v>4</v>
      </c>
      <c r="L6" s="110" t="s">
        <v>56</v>
      </c>
      <c r="M6" s="109" t="s">
        <v>23</v>
      </c>
      <c r="N6" s="109" t="s">
        <v>4</v>
      </c>
      <c r="O6" s="110" t="s">
        <v>56</v>
      </c>
      <c r="P6" s="109" t="s">
        <v>23</v>
      </c>
      <c r="Q6" s="311"/>
      <c r="R6" s="311"/>
    </row>
    <row r="7" spans="1:24" x14ac:dyDescent="0.2">
      <c r="A7" s="111"/>
      <c r="B7" s="111"/>
      <c r="C7" s="112"/>
      <c r="D7" s="112"/>
      <c r="E7" s="112"/>
      <c r="F7" s="112"/>
      <c r="G7" s="112"/>
      <c r="H7" s="112"/>
      <c r="I7" s="112"/>
      <c r="J7" s="112"/>
      <c r="K7" s="112"/>
      <c r="L7" s="112"/>
      <c r="M7" s="112"/>
      <c r="N7" s="112"/>
      <c r="O7" s="112"/>
      <c r="P7" s="112"/>
      <c r="Q7" s="112"/>
      <c r="R7" s="112"/>
    </row>
    <row r="8" spans="1:24" ht="12" customHeight="1" x14ac:dyDescent="0.2">
      <c r="A8" s="113" t="s">
        <v>49</v>
      </c>
      <c r="B8" s="114">
        <f>[1]CUADRO1!U8</f>
        <v>4940332.3697689278</v>
      </c>
      <c r="C8" s="115">
        <f>SUM(C11,C15)</f>
        <v>100.00000000000081</v>
      </c>
      <c r="D8" s="115">
        <f>[1]CUADRO1!W8</f>
        <v>6.8395187060090219</v>
      </c>
      <c r="E8" s="114">
        <f>[1]CUADRO1!X8</f>
        <v>3560123.8430229952</v>
      </c>
      <c r="F8" s="115">
        <f>SUM(F11,F15)</f>
        <v>100.00000000000158</v>
      </c>
      <c r="G8" s="115">
        <f>[1]CUADRO1!Z8</f>
        <v>7.7268121653547839</v>
      </c>
      <c r="H8" s="114">
        <f>[1]CUADRO1!AA8</f>
        <v>1733974.528029639</v>
      </c>
      <c r="I8" s="115">
        <f>SUM(I11,I15)</f>
        <v>100.00000000000017</v>
      </c>
      <c r="J8" s="115">
        <f>[1]CUADRO1!AC8</f>
        <v>8.6247352073060028</v>
      </c>
      <c r="K8" s="114">
        <f>[1]CUADRO1!AD8</f>
        <v>1548970.3271584406</v>
      </c>
      <c r="L8" s="115">
        <f>SUM(L11,L15)</f>
        <v>99.999999999999332</v>
      </c>
      <c r="M8" s="115">
        <f>[1]CUADRO1!AF8</f>
        <v>8.5987803679971631</v>
      </c>
      <c r="N8" s="114">
        <f>[1]CUADRO1!AG8</f>
        <v>185004.20087120315</v>
      </c>
      <c r="O8" s="115">
        <f>SUM(O11,O15)</f>
        <v>100</v>
      </c>
      <c r="P8" s="115">
        <f>[1]CUADRO1!AI8</f>
        <v>8.8440445075427565</v>
      </c>
      <c r="Q8" s="115">
        <f>IF(ISNUMBER(N8/H8*100),N8/H8*100,0)</f>
        <v>10.669372466585672</v>
      </c>
      <c r="R8" s="115">
        <f>[1]CUADRO1!AL8</f>
        <v>3.6044359968695701</v>
      </c>
      <c r="S8" s="116"/>
    </row>
    <row r="9" spans="1:24" ht="12" customHeight="1" x14ac:dyDescent="0.2">
      <c r="A9" s="117"/>
      <c r="B9" s="118"/>
      <c r="C9" s="115"/>
      <c r="D9" s="264"/>
      <c r="E9" s="118"/>
      <c r="F9" s="115"/>
      <c r="G9" s="264"/>
      <c r="H9" s="118"/>
      <c r="I9" s="115"/>
      <c r="J9" s="264"/>
      <c r="K9" s="118"/>
      <c r="L9" s="115"/>
      <c r="M9" s="264"/>
      <c r="N9" s="118"/>
      <c r="O9" s="115"/>
      <c r="P9" s="264"/>
      <c r="Q9" s="115"/>
      <c r="R9" s="115"/>
      <c r="S9" s="22"/>
    </row>
    <row r="10" spans="1:24" x14ac:dyDescent="0.2">
      <c r="A10" s="113" t="s">
        <v>30</v>
      </c>
      <c r="B10" s="142"/>
      <c r="C10" s="115"/>
      <c r="D10" s="242"/>
      <c r="E10" s="142"/>
      <c r="F10" s="115"/>
      <c r="G10" s="242"/>
      <c r="H10" s="142"/>
      <c r="I10" s="115"/>
      <c r="J10" s="242"/>
      <c r="K10" s="142"/>
      <c r="L10" s="115"/>
      <c r="M10" s="242"/>
      <c r="N10" s="142"/>
      <c r="O10" s="115"/>
      <c r="P10" s="242"/>
      <c r="Q10" s="115"/>
      <c r="R10" s="115"/>
      <c r="S10" s="8"/>
    </row>
    <row r="11" spans="1:24" x14ac:dyDescent="0.2">
      <c r="A11" s="119" t="s">
        <v>46</v>
      </c>
      <c r="B11" s="246">
        <f>[1]CUADRO1!U9</f>
        <v>2777004.915214383</v>
      </c>
      <c r="C11" s="120">
        <f>IF(ISNUMBER(B11/B$8*100),B11/B$8*100,0)</f>
        <v>56.210892453462016</v>
      </c>
      <c r="D11" s="265">
        <f>[1]CUADRO1!W9</f>
        <v>7.8262443628828233</v>
      </c>
      <c r="E11" s="246">
        <f>[1]CUADRO1!X9</f>
        <v>2079819.2838841721</v>
      </c>
      <c r="F11" s="120">
        <f>IF(ISNUMBER(E11/E$8*100),E11/E$8*100,0)</f>
        <v>58.419857723773525</v>
      </c>
      <c r="G11" s="265">
        <f>[1]CUADRO1!Z9</f>
        <v>8.7549288472194728</v>
      </c>
      <c r="H11" s="246">
        <f>[1]CUADRO1!AA9</f>
        <v>1179123.8302720543</v>
      </c>
      <c r="I11" s="120">
        <f>IF(ISNUMBER(H11/H$8*100),H11/H$8*100,0)</f>
        <v>68.001219810992481</v>
      </c>
      <c r="J11" s="265">
        <f>[1]CUADRO1!AC9</f>
        <v>9.4489542704755607</v>
      </c>
      <c r="K11" s="246">
        <f>[1]CUADRO1!AD9</f>
        <v>1042184.2035227017</v>
      </c>
      <c r="L11" s="120">
        <f>IF(ISNUMBER(K11/K$8*100),K11/K$8*100,0)</f>
        <v>67.282386579642932</v>
      </c>
      <c r="M11" s="265">
        <f>[1]CUADRO1!AF9</f>
        <v>9.4628188224613883</v>
      </c>
      <c r="N11" s="246">
        <f>[1]CUADRO1!AG9</f>
        <v>136939.62674934644</v>
      </c>
      <c r="O11" s="120">
        <f>IF(ISNUMBER(N11/N$8*100),N11/N$8*100,0)</f>
        <v>74.019739067807194</v>
      </c>
      <c r="P11" s="265">
        <f>[1]CUADRO1!AI9</f>
        <v>9.3404442544931854</v>
      </c>
      <c r="Q11" s="121">
        <f>IF(ISNUMBER(N11/H11*100),N11/H11*100,0)</f>
        <v>11.613676463289774</v>
      </c>
      <c r="R11" s="265">
        <f>[1]CUADRO1!AL9</f>
        <v>3.6308850556777958</v>
      </c>
      <c r="S11" s="8"/>
    </row>
    <row r="12" spans="1:24" x14ac:dyDescent="0.2">
      <c r="A12" s="123" t="s">
        <v>43</v>
      </c>
      <c r="B12" s="246">
        <f>[1]CUADRO1!U11</f>
        <v>570193.13635279657</v>
      </c>
      <c r="C12" s="120">
        <f>IF(ISNUMBER(B12/B$8*100),B12/B$8*100,0)</f>
        <v>11.541594647395474</v>
      </c>
      <c r="D12" s="265">
        <f>[1]CUADRO1!W11</f>
        <v>8.6934349355216725</v>
      </c>
      <c r="E12" s="246">
        <f>[1]CUADRO1!X11</f>
        <v>454008.76162098086</v>
      </c>
      <c r="F12" s="120">
        <f>IF(ISNUMBER(E12/E$8*100),E12/E$8*100,0)</f>
        <v>12.75261147195009</v>
      </c>
      <c r="G12" s="265">
        <f>[1]CUADRO1!Z11</f>
        <v>9.6545961002785674</v>
      </c>
      <c r="H12" s="246">
        <f>[1]CUADRO1!AA11</f>
        <v>261153.16662693652</v>
      </c>
      <c r="I12" s="120">
        <f>IF(ISNUMBER(H12/H$8*100),H12/H$8*100,0)</f>
        <v>15.06095749420793</v>
      </c>
      <c r="J12" s="265">
        <f>[1]CUADRO1!AC11</f>
        <v>10.359154929577466</v>
      </c>
      <c r="K12" s="246">
        <f>[1]CUADRO1!AD11</f>
        <v>228705.27818831848</v>
      </c>
      <c r="L12" s="120">
        <f>IF(ISNUMBER(K12/K$8*100),K12/K$8*100,0)</f>
        <v>14.764987693978254</v>
      </c>
      <c r="M12" s="265">
        <f>[1]CUADRO1!AF11</f>
        <v>10.363270777479913</v>
      </c>
      <c r="N12" s="246">
        <f>[1]CUADRO1!AG11</f>
        <v>32447.888438617138</v>
      </c>
      <c r="O12" s="120">
        <f>IF(ISNUMBER(N12/N$8*100),N12/N$8*100,0)</f>
        <v>17.539000890691568</v>
      </c>
      <c r="P12" s="265">
        <f>[1]CUADRO1!AI11</f>
        <v>10.330188679245278</v>
      </c>
      <c r="Q12" s="121">
        <f>IF(ISNUMBER(N12/H12*100),N12/H12*100,0)</f>
        <v>12.424849699398711</v>
      </c>
      <c r="R12" s="265">
        <f>[1]CUADRO1!AL11</f>
        <v>2.88515545456803</v>
      </c>
      <c r="S12" s="8"/>
    </row>
    <row r="13" spans="1:24" x14ac:dyDescent="0.2">
      <c r="A13" s="123" t="s">
        <v>44</v>
      </c>
      <c r="B13" s="246">
        <f>[1]CUADRO1!U12</f>
        <v>348670.06548175786</v>
      </c>
      <c r="C13" s="120">
        <f>IF(ISNUMBER(B13/B$8*100),B13/B$8*100,0)</f>
        <v>7.0576236452298868</v>
      </c>
      <c r="D13" s="265">
        <f>[1]CUADRO1!W12</f>
        <v>7.8385360602798766</v>
      </c>
      <c r="E13" s="246">
        <f>[1]CUADRO1!X12</f>
        <v>267213.52432179538</v>
      </c>
      <c r="F13" s="120">
        <f>IF(ISNUMBER(E13/E$8*100),E13/E$8*100,0)</f>
        <v>7.5057367693955639</v>
      </c>
      <c r="G13" s="265">
        <f>[1]CUADRO1!Z12</f>
        <v>8.6839378238341798</v>
      </c>
      <c r="H13" s="246">
        <f>[1]CUADRO1!AA12</f>
        <v>159306.15060804438</v>
      </c>
      <c r="I13" s="120">
        <f>IF(ISNUMBER(H13/H$8*100),H13/H$8*100,0)</f>
        <v>9.1873408768621392</v>
      </c>
      <c r="J13" s="265">
        <f>[1]CUADRO1!AC12</f>
        <v>9.3057324840764313</v>
      </c>
      <c r="K13" s="246">
        <f>[1]CUADRO1!AD12</f>
        <v>139167.44855004628</v>
      </c>
      <c r="L13" s="120">
        <f>IF(ISNUMBER(K13/K$8*100),K13/K$8*100,0)</f>
        <v>8.9845135255332202</v>
      </c>
      <c r="M13" s="265">
        <f>[1]CUADRO1!AF12</f>
        <v>9.3056234718826314</v>
      </c>
      <c r="N13" s="246">
        <f>[1]CUADRO1!AG12</f>
        <v>20138.702057997958</v>
      </c>
      <c r="O13" s="120">
        <f>IF(ISNUMBER(N13/N$8*100),N13/N$8*100,0)</f>
        <v>10.885537713826395</v>
      </c>
      <c r="P13" s="265">
        <f>[1]CUADRO1!AI12</f>
        <v>9.3064516129032295</v>
      </c>
      <c r="Q13" s="121">
        <f>IF(ISNUMBER(N13/H13*100),N13/H13*100,0)</f>
        <v>12.641509433962197</v>
      </c>
      <c r="R13" s="265">
        <f>[1]CUADRO1!AL12</f>
        <v>4.2595908940943588</v>
      </c>
      <c r="S13" s="8"/>
      <c r="T13" s="22"/>
      <c r="U13" s="22"/>
      <c r="V13" s="22"/>
      <c r="W13" s="22"/>
      <c r="X13" s="22"/>
    </row>
    <row r="14" spans="1:24" x14ac:dyDescent="0.2">
      <c r="A14" s="123" t="s">
        <v>61</v>
      </c>
      <c r="B14" s="246">
        <f>[1]CUADRO1!U13</f>
        <v>1858141.71337975</v>
      </c>
      <c r="C14" s="120">
        <f>IF(ISNUMBER(B14/B$8*100),B14/B$8*100,0)</f>
        <v>37.611674160835058</v>
      </c>
      <c r="D14" s="265">
        <f>[1]CUADRO1!W13</f>
        <v>7.5575797913245175</v>
      </c>
      <c r="E14" s="246">
        <f>[1]CUADRO1!X13</f>
        <v>1358596.9979413983</v>
      </c>
      <c r="F14" s="120">
        <f>IF(ISNUMBER(E14/E$8*100),E14/E$8*100,0)</f>
        <v>38.161509482427938</v>
      </c>
      <c r="G14" s="265">
        <f>[1]CUADRO1!Z13</f>
        <v>8.4795491021135163</v>
      </c>
      <c r="H14" s="246">
        <f>[1]CUADRO1!AA13</f>
        <v>758664.51303710288</v>
      </c>
      <c r="I14" s="120">
        <f>IF(ISNUMBER(H14/H$8*100),H14/H$8*100,0)</f>
        <v>43.752921439924116</v>
      </c>
      <c r="J14" s="265">
        <f>[1]CUADRO1!AC13</f>
        <v>9.1821349565573414</v>
      </c>
      <c r="K14" s="246">
        <f>[1]CUADRO1!AD13</f>
        <v>674311.47678437049</v>
      </c>
      <c r="L14" s="120">
        <f>IF(ISNUMBER(K14/K$8*100),K14/K$8*100,0)</f>
        <v>43.532885360133612</v>
      </c>
      <c r="M14" s="265">
        <f>[1]CUADRO1!AF13</f>
        <v>9.2072059123950147</v>
      </c>
      <c r="N14" s="246">
        <f>[1]CUADRO1!AG13</f>
        <v>84353.036252731516</v>
      </c>
      <c r="O14" s="120">
        <f>IF(ISNUMBER(N14/N$8*100),N14/N$8*100,0)</f>
        <v>45.595200463289316</v>
      </c>
      <c r="P14" s="265">
        <f>[1]CUADRO1!AI13</f>
        <v>8.9704254280103619</v>
      </c>
      <c r="Q14" s="121">
        <f>IF(ISNUMBER(N14/H14*100),N14/H14*100,0)</f>
        <v>11.118621578205568</v>
      </c>
      <c r="R14" s="265">
        <f>[1]CUADRO1!AL13</f>
        <v>3.7593843723915983</v>
      </c>
      <c r="S14" s="8"/>
      <c r="T14" s="22"/>
      <c r="U14" s="22"/>
      <c r="V14" s="22"/>
      <c r="W14" s="22"/>
      <c r="X14" s="22"/>
    </row>
    <row r="15" spans="1:24" x14ac:dyDescent="0.2">
      <c r="A15" s="119" t="s">
        <v>45</v>
      </c>
      <c r="B15" s="246">
        <f>[1]CUADRO1!U14</f>
        <v>2163327.4545545843</v>
      </c>
      <c r="C15" s="120">
        <f>IF(ISNUMBER(B15/B$8*100),B15/B$8*100,0)</f>
        <v>43.789107546538794</v>
      </c>
      <c r="D15" s="265">
        <f>[1]CUADRO1!W14</f>
        <v>5.4944620253164516</v>
      </c>
      <c r="E15" s="246">
        <f>[1]CUADRO1!X14</f>
        <v>1480304.5591388794</v>
      </c>
      <c r="F15" s="120">
        <f>IF(ISNUMBER(E15/E$8*100),E15/E$8*100,0)</f>
        <v>41.580142276228052</v>
      </c>
      <c r="G15" s="265">
        <f>[1]CUADRO1!Z14</f>
        <v>6.2144603562696528</v>
      </c>
      <c r="H15" s="246">
        <f>[1]CUADRO1!AA14</f>
        <v>554850.69775758754</v>
      </c>
      <c r="I15" s="120">
        <f>IF(ISNUMBER(H15/H$8*100),H15/H$8*100,0)</f>
        <v>31.998780189007682</v>
      </c>
      <c r="J15" s="265">
        <f>[1]CUADRO1!AC14</f>
        <v>6.8398607484769274</v>
      </c>
      <c r="K15" s="246">
        <f>[1]CUADRO1!AD14</f>
        <v>506786.12363572838</v>
      </c>
      <c r="L15" s="120">
        <f>IF(ISNUMBER(K15/K$8*100),K15/K$8*100,0)</f>
        <v>32.7176134203564</v>
      </c>
      <c r="M15" s="265">
        <f>[1]CUADRO1!AF14</f>
        <v>6.7762906309751365</v>
      </c>
      <c r="N15" s="246">
        <f>[1]CUADRO1!AG14</f>
        <v>48064.574121856684</v>
      </c>
      <c r="O15" s="120">
        <f>IF(ISNUMBER(N15/N$8*100),N15/N$8*100,0)</f>
        <v>25.980260932192799</v>
      </c>
      <c r="P15" s="265">
        <f>[1]CUADRO1!AI14</f>
        <v>7.4854368932038824</v>
      </c>
      <c r="Q15" s="121">
        <f>IF(ISNUMBER(N15/H15*100),N15/H15*100,0)</f>
        <v>8.6626139817627017</v>
      </c>
      <c r="R15" s="265">
        <f>[1]CUADRO1!AL14</f>
        <v>3.5286929745289006</v>
      </c>
      <c r="S15" s="8"/>
      <c r="T15" s="22"/>
      <c r="U15" s="22"/>
      <c r="V15" s="22"/>
      <c r="W15" s="22"/>
      <c r="X15" s="22"/>
    </row>
    <row r="16" spans="1:24" x14ac:dyDescent="0.2">
      <c r="A16" s="45"/>
      <c r="B16" s="246"/>
      <c r="C16" s="120"/>
      <c r="D16" s="265"/>
      <c r="E16" s="246"/>
      <c r="F16" s="120"/>
      <c r="G16" s="265"/>
      <c r="H16" s="246"/>
      <c r="I16" s="120"/>
      <c r="J16" s="265"/>
      <c r="K16" s="246"/>
      <c r="L16" s="120"/>
      <c r="M16" s="265"/>
      <c r="N16" s="246"/>
      <c r="O16" s="120"/>
      <c r="P16" s="265"/>
      <c r="Q16" s="120"/>
      <c r="R16" s="120"/>
      <c r="S16" s="8"/>
      <c r="T16" s="22"/>
      <c r="U16" s="22"/>
      <c r="V16" s="22"/>
      <c r="W16" s="22"/>
      <c r="X16" s="22"/>
    </row>
    <row r="17" spans="1:24" x14ac:dyDescent="0.2">
      <c r="A17" s="113" t="s">
        <v>48</v>
      </c>
      <c r="B17" s="142"/>
      <c r="C17" s="115"/>
      <c r="D17" s="242"/>
      <c r="E17" s="142"/>
      <c r="F17" s="115"/>
      <c r="G17" s="242"/>
      <c r="H17" s="142"/>
      <c r="I17" s="115"/>
      <c r="J17" s="242"/>
      <c r="K17" s="142"/>
      <c r="L17" s="115"/>
      <c r="M17" s="242"/>
      <c r="N17" s="142"/>
      <c r="O17" s="115"/>
      <c r="P17" s="242"/>
      <c r="Q17" s="115"/>
      <c r="R17" s="115"/>
      <c r="S17" s="8"/>
      <c r="T17" s="22"/>
      <c r="U17" s="22"/>
      <c r="V17" s="22"/>
      <c r="W17" s="22"/>
      <c r="X17" s="22"/>
    </row>
    <row r="18" spans="1:24" x14ac:dyDescent="0.2">
      <c r="A18" s="119" t="s">
        <v>31</v>
      </c>
      <c r="B18" s="246">
        <f>[1]CUADRO1!U15</f>
        <v>964274.82630918757</v>
      </c>
      <c r="C18" s="120">
        <f>IF(ISNUMBER(B18/B$8*100),B18/B$8*100,0)</f>
        <v>19.518420100838057</v>
      </c>
      <c r="D18" s="265">
        <f>[1]CUADRO1!W15</f>
        <v>0</v>
      </c>
      <c r="E18" s="246">
        <f>[1]CUADRO1!X15</f>
        <v>382996.01792733511</v>
      </c>
      <c r="F18" s="120">
        <f>IF(ISNUMBER(E18/E$8*100),E18/E$8*100,0)</f>
        <v>10.757940869891849</v>
      </c>
      <c r="G18" s="265">
        <f>[1]CUADRO1!Z15</f>
        <v>0</v>
      </c>
      <c r="H18" s="246">
        <f>[1]CUADRO1!AA15</f>
        <v>87184.923532415371</v>
      </c>
      <c r="I18" s="120">
        <f>IF(ISNUMBER(H18/H$8*100),H18/H$8*100,0)</f>
        <v>5.0280394621186213</v>
      </c>
      <c r="J18" s="265">
        <f>[1]CUADRO1!AC15</f>
        <v>0</v>
      </c>
      <c r="K18" s="246">
        <f>[1]CUADRO1!AD15</f>
        <v>83087.17827079531</v>
      </c>
      <c r="L18" s="120">
        <f>IF(ISNUMBER(K18/K$8*100),K18/K$8*100,0)</f>
        <v>5.3640264641619906</v>
      </c>
      <c r="M18" s="265">
        <f>[1]CUADRO1!AF15</f>
        <v>0</v>
      </c>
      <c r="N18" s="246">
        <f>[1]CUADRO1!AG15</f>
        <v>4097.7452616200271</v>
      </c>
      <c r="O18" s="120">
        <f>IF(ISNUMBER(N18/N$8*100),N18/N$8*100,0)</f>
        <v>2.2149471429963956</v>
      </c>
      <c r="P18" s="265">
        <f>[1]CUADRO1!AI15</f>
        <v>0</v>
      </c>
      <c r="Q18" s="121">
        <f>IF(ISNUMBER(N18/H18*100),N18/H18*100,0)</f>
        <v>4.7000617716851982</v>
      </c>
      <c r="R18" s="265">
        <f>[1]CUADRO1!AL15</f>
        <v>3.3539368766712014</v>
      </c>
      <c r="T18" s="22"/>
      <c r="U18" s="22"/>
      <c r="V18" s="22"/>
      <c r="W18" s="22"/>
      <c r="X18" s="22"/>
    </row>
    <row r="19" spans="1:24" x14ac:dyDescent="0.2">
      <c r="A19" s="119" t="s">
        <v>32</v>
      </c>
      <c r="B19" s="246">
        <f>[1]CUADRO1!U16</f>
        <v>2531930.7070753989</v>
      </c>
      <c r="C19" s="120">
        <f>IF(ISNUMBER(B19/B$8*100),B19/B$8*100,0)</f>
        <v>51.25020985569487</v>
      </c>
      <c r="D19" s="265">
        <f>[1]CUADRO1!W16</f>
        <v>4.515078452888333</v>
      </c>
      <c r="E19" s="246">
        <f>[1]CUADRO1!X16</f>
        <v>1753845.4540856348</v>
      </c>
      <c r="F19" s="120">
        <f>IF(ISNUMBER(E19/E$8*100),E19/E$8*100,0)</f>
        <v>49.263607992816297</v>
      </c>
      <c r="G19" s="265">
        <f>[1]CUADRO1!Z16</f>
        <v>4.9957982850429214</v>
      </c>
      <c r="H19" s="246">
        <f>[1]CUADRO1!AA16</f>
        <v>758482.37244052056</v>
      </c>
      <c r="I19" s="120">
        <f>IF(ISNUMBER(H19/H$8*100),H19/H$8*100,0)</f>
        <v>43.742417214306144</v>
      </c>
      <c r="J19" s="265">
        <f>[1]CUADRO1!AC16</f>
        <v>5.1546618361693461</v>
      </c>
      <c r="K19" s="246">
        <f>[1]CUADRO1!AD16</f>
        <v>686629.75347255822</v>
      </c>
      <c r="L19" s="120">
        <f>IF(ISNUMBER(K19/K$8*100),K19/K$8*100,0)</f>
        <v>44.328141180868755</v>
      </c>
      <c r="M19" s="265">
        <f>[1]CUADRO1!AF16</f>
        <v>5.1098055100371269</v>
      </c>
      <c r="N19" s="246">
        <f>[1]CUADRO1!AG16</f>
        <v>71852.618967963776</v>
      </c>
      <c r="O19" s="120">
        <f>IF(ISNUMBER(N19/N$8*100),N19/N$8*100,0)</f>
        <v>38.838371577295355</v>
      </c>
      <c r="P19" s="265">
        <f>[1]CUADRO1!AI16</f>
        <v>5.5833127134265981</v>
      </c>
      <c r="Q19" s="121">
        <f>IF(ISNUMBER(N19/H19*100),N19/H19*100,0)</f>
        <v>9.4732088152250888</v>
      </c>
      <c r="R19" s="265">
        <f>[1]CUADRO1!AL16</f>
        <v>3.1114570815249398</v>
      </c>
      <c r="T19" s="22"/>
      <c r="U19" s="22"/>
      <c r="V19" s="22"/>
      <c r="W19" s="22"/>
      <c r="X19" s="22"/>
    </row>
    <row r="20" spans="1:24" x14ac:dyDescent="0.2">
      <c r="A20" s="119" t="s">
        <v>33</v>
      </c>
      <c r="B20" s="246">
        <f>[1]CUADRO1!U17</f>
        <v>1023493.6508258382</v>
      </c>
      <c r="C20" s="120">
        <f>IF(ISNUMBER(B20/B$8*100),B20/B$8*100,0)</f>
        <v>20.717101081879431</v>
      </c>
      <c r="D20" s="265">
        <f>[1]CUADRO1!W17</f>
        <v>10.558742521692405</v>
      </c>
      <c r="E20" s="246">
        <f>[1]CUADRO1!X17</f>
        <v>1006144.0333459589</v>
      </c>
      <c r="F20" s="120">
        <f>IF(ISNUMBER(E20/E$8*100),E20/E$8*100,0)</f>
        <v>28.26148970401028</v>
      </c>
      <c r="G20" s="265">
        <f>[1]CUADRO1!Z17</f>
        <v>10.617875327565161</v>
      </c>
      <c r="H20" s="246">
        <f>[1]CUADRO1!AA17</f>
        <v>595838.58114552649</v>
      </c>
      <c r="I20" s="120">
        <f>IF(ISNUMBER(H20/H$8*100),H20/H$8*100,0)</f>
        <v>34.362591348016721</v>
      </c>
      <c r="J20" s="265">
        <f>[1]CUADRO1!AC17</f>
        <v>10.752419253363621</v>
      </c>
      <c r="K20" s="246">
        <f>[1]CUADRO1!AD17</f>
        <v>514772.96258921712</v>
      </c>
      <c r="L20" s="120">
        <f>IF(ISNUMBER(K20/K$8*100),K20/K$8*100,0)</f>
        <v>33.233235883450348</v>
      </c>
      <c r="M20" s="265">
        <f>[1]CUADRO1!AF17</f>
        <v>10.728348338139689</v>
      </c>
      <c r="N20" s="246">
        <f>[1]CUADRO1!AG17</f>
        <v>81065.618556312969</v>
      </c>
      <c r="O20" s="120">
        <f>IF(ISNUMBER(N20/N$8*100),N20/N$8*100,0)</f>
        <v>43.818258274442918</v>
      </c>
      <c r="P20" s="265">
        <f>[1]CUADRO1!AI17</f>
        <v>10.904946455300239</v>
      </c>
      <c r="Q20" s="121">
        <f>IF(ISNUMBER(N20/H20*100),N20/H20*100,0)</f>
        <v>13.605298670062732</v>
      </c>
      <c r="R20" s="265">
        <f>[1]CUADRO1!AL17</f>
        <v>3.9032540814565686</v>
      </c>
      <c r="T20" s="22"/>
      <c r="U20" s="22"/>
      <c r="V20" s="22"/>
      <c r="W20" s="22"/>
      <c r="X20" s="22"/>
    </row>
    <row r="21" spans="1:24" x14ac:dyDescent="0.2">
      <c r="A21" s="119" t="s">
        <v>34</v>
      </c>
      <c r="B21" s="246">
        <f>[1]CUADRO1!U18</f>
        <v>365123.02462634171</v>
      </c>
      <c r="C21" s="120">
        <f>IF(ISNUMBER(B21/B$8*100),B21/B$8*100,0)</f>
        <v>7.3906570914260064</v>
      </c>
      <c r="D21" s="265">
        <f>[1]CUADRO1!W18</f>
        <v>16.113682147524056</v>
      </c>
      <c r="E21" s="246">
        <f>[1]CUADRO1!X18</f>
        <v>365123.02462634171</v>
      </c>
      <c r="F21" s="120">
        <f>IF(ISNUMBER(E21/E$8*100),E21/E$8*100,0)</f>
        <v>10.255907960670999</v>
      </c>
      <c r="G21" s="265">
        <f>[1]CUADRO1!Z18</f>
        <v>16.113682147524056</v>
      </c>
      <c r="H21" s="246">
        <f>[1]CUADRO1!AA18</f>
        <v>267129.48544718442</v>
      </c>
      <c r="I21" s="120">
        <f>IF(ISNUMBER(H21/H$8*100),H21/H$8*100,0)</f>
        <v>15.405617621772718</v>
      </c>
      <c r="J21" s="265">
        <f>[1]CUADRO1!AC18</f>
        <v>16.20471000948034</v>
      </c>
      <c r="K21" s="246">
        <f>[1]CUADRO1!AD18</f>
        <v>241330.16380860368</v>
      </c>
      <c r="L21" s="120">
        <f>IF(ISNUMBER(K21/K$8*100),K21/K$8*100,0)</f>
        <v>15.580037885639792</v>
      </c>
      <c r="M21" s="265">
        <f>[1]CUADRO1!AF18</f>
        <v>16.214673723100834</v>
      </c>
      <c r="N21" s="246">
        <f>[1]CUADRO1!AG18</f>
        <v>25799.321638580375</v>
      </c>
      <c r="O21" s="120">
        <f>IF(ISNUMBER(N21/N$8*100),N21/N$8*100,0)</f>
        <v>13.94526260327539</v>
      </c>
      <c r="P21" s="265">
        <f>[1]CUADRO1!AI18</f>
        <v>16.02284595278709</v>
      </c>
      <c r="Q21" s="121">
        <f>IF(ISNUMBER(N21/H21*100),N21/H21*100,0)</f>
        <v>9.6579835039143589</v>
      </c>
      <c r="R21" s="265">
        <f>[1]CUADRO1!AL18</f>
        <v>4.1290216440490681</v>
      </c>
      <c r="T21" s="22"/>
      <c r="U21" s="22"/>
      <c r="V21" s="22"/>
      <c r="W21" s="22"/>
      <c r="X21" s="22"/>
    </row>
    <row r="22" spans="1:24" x14ac:dyDescent="0.2">
      <c r="A22" s="119" t="s">
        <v>38</v>
      </c>
      <c r="B22" s="246">
        <f>[1]CUADRO1!U19</f>
        <v>55510.160932165105</v>
      </c>
      <c r="C22" s="120">
        <f>IF(ISNUMBER(B22/B$8*100),B22/B$8*100,0)</f>
        <v>1.1236118701617126</v>
      </c>
      <c r="D22" s="265">
        <f>[1]CUADRO1!W19</f>
        <v>0</v>
      </c>
      <c r="E22" s="246">
        <f>[1]CUADRO1!X19</f>
        <v>52015.313037710737</v>
      </c>
      <c r="F22" s="120">
        <f>IF(ISNUMBER(E22/E$8*100),E22/E$8*100,0)</f>
        <v>1.4610534726101876</v>
      </c>
      <c r="G22" s="265">
        <f>[1]CUADRO1!Z19</f>
        <v>0</v>
      </c>
      <c r="H22" s="246">
        <f>[1]CUADRO1!AA19</f>
        <v>25339.165464009951</v>
      </c>
      <c r="I22" s="120">
        <f>IF(ISNUMBER(H22/H$8*100),H22/H$8*100,0)</f>
        <v>1.461334353786818</v>
      </c>
      <c r="J22" s="265">
        <f>[1]CUADRO1!AC19</f>
        <v>0</v>
      </c>
      <c r="K22" s="246">
        <f>[1]CUADRO1!AD19</f>
        <v>23150.269017283747</v>
      </c>
      <c r="L22" s="120">
        <f>IF(ISNUMBER(K22/K$8*100),K22/K$8*100,0)</f>
        <v>1.4945585858802419</v>
      </c>
      <c r="M22" s="265">
        <f>[1]CUADRO1!AF19</f>
        <v>0</v>
      </c>
      <c r="N22" s="246">
        <f>[1]CUADRO1!AG19</f>
        <v>2188.8964467262076</v>
      </c>
      <c r="O22" s="120">
        <f>IF(ISNUMBER(N22/N$8*100),N22/N$8*100,0)</f>
        <v>1.1831604019900503</v>
      </c>
      <c r="P22" s="265">
        <f>[1]CUADRO1!AI19</f>
        <v>0</v>
      </c>
      <c r="Q22" s="121">
        <f>IF(ISNUMBER(N22/H22*100),N22/H22*100,0)</f>
        <v>8.6383920174291813</v>
      </c>
      <c r="R22" s="265">
        <f>[1]CUADRO1!AL19</f>
        <v>2.4030370170943973</v>
      </c>
      <c r="T22" s="22"/>
      <c r="U22" s="22"/>
      <c r="V22" s="22"/>
      <c r="W22" s="22"/>
      <c r="X22" s="22"/>
    </row>
    <row r="23" spans="1:24" x14ac:dyDescent="0.2">
      <c r="B23" s="142"/>
      <c r="C23" s="115"/>
      <c r="D23" s="242"/>
      <c r="E23" s="142"/>
      <c r="F23" s="115"/>
      <c r="G23" s="242"/>
      <c r="H23" s="142"/>
      <c r="I23" s="115"/>
      <c r="J23" s="242"/>
      <c r="K23" s="142"/>
      <c r="L23" s="115"/>
      <c r="M23" s="242"/>
      <c r="N23" s="142"/>
      <c r="O23" s="115"/>
      <c r="P23" s="242"/>
      <c r="Q23" s="115"/>
      <c r="R23" s="115"/>
      <c r="T23" s="22"/>
      <c r="U23" s="22"/>
      <c r="V23" s="22"/>
      <c r="W23" s="22"/>
      <c r="X23" s="22"/>
    </row>
    <row r="24" spans="1:24" ht="12" customHeight="1" x14ac:dyDescent="0.2">
      <c r="A24" s="113" t="s">
        <v>15</v>
      </c>
      <c r="B24" s="246"/>
      <c r="C24" s="120"/>
      <c r="D24" s="265"/>
      <c r="E24" s="246"/>
      <c r="F24" s="120"/>
      <c r="G24" s="265"/>
      <c r="H24" s="246"/>
      <c r="I24" s="120"/>
      <c r="J24" s="265"/>
      <c r="K24" s="246"/>
      <c r="L24" s="120"/>
      <c r="M24" s="265"/>
      <c r="N24" s="246"/>
      <c r="O24" s="120"/>
      <c r="P24" s="265"/>
      <c r="Q24" s="121"/>
      <c r="R24" s="120"/>
      <c r="T24" s="22"/>
      <c r="U24" s="22"/>
      <c r="V24" s="22"/>
      <c r="W24" s="22"/>
      <c r="X24" s="22"/>
    </row>
    <row r="25" spans="1:24" x14ac:dyDescent="0.2">
      <c r="A25" s="205" t="s">
        <v>35</v>
      </c>
      <c r="B25" s="246">
        <f>[1]CUADRO1!U20</f>
        <v>391728.89897367248</v>
      </c>
      <c r="C25" s="120">
        <f t="shared" ref="C25:C31" si="0">IF(ISNUMBER(B25/B$8*100),B25/B$8*100,0)</f>
        <v>7.9292013098299838</v>
      </c>
      <c r="D25" s="265">
        <f>[1]CUADRO1!W20</f>
        <v>8.0175929413975151</v>
      </c>
      <c r="E25" s="246">
        <f>[1]CUADRO1!X20</f>
        <v>391728.89897367248</v>
      </c>
      <c r="F25" s="120">
        <f t="shared" ref="F25:F31" si="1">IF(ISNUMBER(E25/E$8*100),E25/E$8*100,0)</f>
        <v>11.003237984020386</v>
      </c>
      <c r="G25" s="265">
        <f>[1]CUADRO1!Z20</f>
        <v>8.0175929413975151</v>
      </c>
      <c r="H25" s="246">
        <f>[1]CUADRO1!AA20</f>
        <v>123420.71216276748</v>
      </c>
      <c r="I25" s="120">
        <f t="shared" ref="I25:I31" si="2">IF(ISNUMBER(H25/H$8*100),H25/H$8*100,0)</f>
        <v>7.1177926877053777</v>
      </c>
      <c r="J25" s="265">
        <f>[1]CUADRO1!AC20</f>
        <v>7.9876293315422631</v>
      </c>
      <c r="K25" s="246">
        <f>[1]CUADRO1!AD20</f>
        <v>101502.08129631179</v>
      </c>
      <c r="L25" s="120">
        <f t="shared" ref="L25:L31" si="3">IF(ISNUMBER(K25/K$8*100),K25/K$8*100,0)</f>
        <v>6.5528744816251985</v>
      </c>
      <c r="M25" s="265">
        <f>[1]CUADRO1!AF20</f>
        <v>7.9777697528209766</v>
      </c>
      <c r="N25" s="246">
        <f>[1]CUADRO1!AG20</f>
        <v>21918.630866455554</v>
      </c>
      <c r="O25" s="120">
        <f t="shared" ref="O25:O31" si="4">IF(ISNUMBER(N25/N$8*100),N25/N$8*100,0)</f>
        <v>11.847639547231115</v>
      </c>
      <c r="P25" s="265">
        <f>[1]CUADRO1!AI20</f>
        <v>8.0342370416386348</v>
      </c>
      <c r="Q25" s="121">
        <f t="shared" ref="Q25:Q31" si="5">IF(ISNUMBER(N25/H25*100),N25/H25*100,0)</f>
        <v>17.759280822775693</v>
      </c>
      <c r="R25" s="265">
        <f>[1]CUADRO1!AL20</f>
        <v>1.9898175982266535</v>
      </c>
      <c r="T25" s="22"/>
      <c r="U25" s="22"/>
      <c r="V25" s="22"/>
      <c r="W25" s="22"/>
      <c r="X25" s="22"/>
    </row>
    <row r="26" spans="1:24" x14ac:dyDescent="0.2">
      <c r="A26" s="205" t="s">
        <v>36</v>
      </c>
      <c r="B26" s="246">
        <f>[1]CUADRO1!U21</f>
        <v>605662.32164915407</v>
      </c>
      <c r="C26" s="120">
        <f t="shared" si="0"/>
        <v>12.259546045026166</v>
      </c>
      <c r="D26" s="265">
        <f>[1]CUADRO1!W21</f>
        <v>8.9430994881682668</v>
      </c>
      <c r="E26" s="246">
        <f>[1]CUADRO1!X21</f>
        <v>605662.32164915407</v>
      </c>
      <c r="F26" s="120">
        <f t="shared" si="1"/>
        <v>17.012394746775726</v>
      </c>
      <c r="G26" s="265">
        <f>[1]CUADRO1!Z21</f>
        <v>8.9430994881682668</v>
      </c>
      <c r="H26" s="246">
        <f>[1]CUADRO1!AA21</f>
        <v>327371.41419337748</v>
      </c>
      <c r="I26" s="120">
        <f t="shared" si="2"/>
        <v>18.87982833089124</v>
      </c>
      <c r="J26" s="265">
        <f>[1]CUADRO1!AC21</f>
        <v>9.5759760633874649</v>
      </c>
      <c r="K26" s="246">
        <f>[1]CUADRO1!AD21</f>
        <v>265469.02947909094</v>
      </c>
      <c r="L26" s="120">
        <f t="shared" si="3"/>
        <v>17.138419298585873</v>
      </c>
      <c r="M26" s="265">
        <f>[1]CUADRO1!AF21</f>
        <v>9.5643260320801673</v>
      </c>
      <c r="N26" s="246">
        <f>[1]CUADRO1!AG21</f>
        <v>61902.384714286331</v>
      </c>
      <c r="O26" s="120">
        <f t="shared" si="4"/>
        <v>33.459988704462845</v>
      </c>
      <c r="P26" s="265">
        <f>[1]CUADRO1!AI21</f>
        <v>9.6293473091227515</v>
      </c>
      <c r="Q26" s="121">
        <f t="shared" si="5"/>
        <v>18.908915693451704</v>
      </c>
      <c r="R26" s="265">
        <f>[1]CUADRO1!AL21</f>
        <v>3.4059270862618507</v>
      </c>
      <c r="T26" s="22"/>
      <c r="U26" s="22"/>
      <c r="V26" s="22"/>
      <c r="W26" s="22"/>
      <c r="X26" s="22"/>
    </row>
    <row r="27" spans="1:24" x14ac:dyDescent="0.2">
      <c r="A27" s="205" t="s">
        <v>37</v>
      </c>
      <c r="B27" s="246">
        <f>[1]CUADRO1!U22</f>
        <v>346636.05632448394</v>
      </c>
      <c r="C27" s="120">
        <f t="shared" si="0"/>
        <v>7.0164521408647058</v>
      </c>
      <c r="D27" s="265">
        <f>[1]CUADRO1!W22</f>
        <v>9.3498453022896602</v>
      </c>
      <c r="E27" s="246">
        <f>[1]CUADRO1!X22</f>
        <v>346636.05632448394</v>
      </c>
      <c r="F27" s="120">
        <f t="shared" si="1"/>
        <v>9.7366291626008756</v>
      </c>
      <c r="G27" s="265">
        <f>[1]CUADRO1!Z22</f>
        <v>9.3498453022896602</v>
      </c>
      <c r="H27" s="246">
        <f>[1]CUADRO1!AA22</f>
        <v>195003.64727962718</v>
      </c>
      <c r="I27" s="120">
        <f t="shared" si="2"/>
        <v>11.246050280866292</v>
      </c>
      <c r="J27" s="265">
        <f>[1]CUADRO1!AC22</f>
        <v>10.603810249401375</v>
      </c>
      <c r="K27" s="246">
        <f>[1]CUADRO1!AD22</f>
        <v>166627.67480240137</v>
      </c>
      <c r="L27" s="120">
        <f t="shared" si="3"/>
        <v>10.757318709137378</v>
      </c>
      <c r="M27" s="265">
        <f>[1]CUADRO1!AF22</f>
        <v>10.743807710131957</v>
      </c>
      <c r="N27" s="246">
        <f>[1]CUADRO1!AG22</f>
        <v>28375.972477225645</v>
      </c>
      <c r="O27" s="120">
        <f t="shared" si="4"/>
        <v>15.338015214573709</v>
      </c>
      <c r="P27" s="265">
        <f>[1]CUADRO1!AI22</f>
        <v>9.8253153481375168</v>
      </c>
      <c r="Q27" s="121">
        <f t="shared" si="5"/>
        <v>14.551508586162837</v>
      </c>
      <c r="R27" s="265">
        <f>[1]CUADRO1!AL22</f>
        <v>4.4112047568423067</v>
      </c>
      <c r="T27" s="22"/>
      <c r="U27" s="22"/>
      <c r="V27" s="22"/>
      <c r="W27" s="22"/>
      <c r="X27" s="22"/>
    </row>
    <row r="28" spans="1:24" x14ac:dyDescent="0.2">
      <c r="A28" s="205" t="s">
        <v>39</v>
      </c>
      <c r="B28" s="246">
        <f>[1]CUADRO1!U23</f>
        <v>373305.77982157847</v>
      </c>
      <c r="C28" s="120">
        <f t="shared" si="0"/>
        <v>7.556288765224088</v>
      </c>
      <c r="D28" s="265">
        <f>[1]CUADRO1!W23</f>
        <v>8.542467947474524</v>
      </c>
      <c r="E28" s="246">
        <f>[1]CUADRO1!X23</f>
        <v>373305.77982157847</v>
      </c>
      <c r="F28" s="120">
        <f t="shared" si="1"/>
        <v>10.485752639003554</v>
      </c>
      <c r="G28" s="265">
        <f>[1]CUADRO1!Z23</f>
        <v>8.542467947474524</v>
      </c>
      <c r="H28" s="246">
        <f>[1]CUADRO1!AA23</f>
        <v>224160.33620145338</v>
      </c>
      <c r="I28" s="120">
        <f t="shared" si="2"/>
        <v>12.927544930903492</v>
      </c>
      <c r="J28" s="265">
        <f>[1]CUADRO1!AC23</f>
        <v>9.3304361790953294</v>
      </c>
      <c r="K28" s="246">
        <f>[1]CUADRO1!AD23</f>
        <v>203877.72212268249</v>
      </c>
      <c r="L28" s="120">
        <f t="shared" si="3"/>
        <v>13.162145106852542</v>
      </c>
      <c r="M28" s="265">
        <f>[1]CUADRO1!AF23</f>
        <v>9.2641370987594858</v>
      </c>
      <c r="N28" s="246">
        <f>[1]CUADRO1!AG23</f>
        <v>20282.61407877077</v>
      </c>
      <c r="O28" s="120">
        <f t="shared" si="4"/>
        <v>10.963326228949356</v>
      </c>
      <c r="P28" s="265">
        <f>[1]CUADRO1!AI23</f>
        <v>10.003207422206135</v>
      </c>
      <c r="Q28" s="121">
        <f t="shared" si="5"/>
        <v>9.0482618033471987</v>
      </c>
      <c r="R28" s="265">
        <f>[1]CUADRO1!AL23</f>
        <v>4.7146324765754111</v>
      </c>
      <c r="T28" s="22"/>
      <c r="U28" s="22"/>
      <c r="V28" s="22"/>
      <c r="W28" s="22"/>
      <c r="X28" s="22"/>
    </row>
    <row r="29" spans="1:24" x14ac:dyDescent="0.2">
      <c r="A29" s="205" t="s">
        <v>40</v>
      </c>
      <c r="B29" s="246">
        <f>[1]CUADRO1!U24</f>
        <v>571855.1670631615</v>
      </c>
      <c r="C29" s="120">
        <f t="shared" si="0"/>
        <v>11.575236730275066</v>
      </c>
      <c r="D29" s="265">
        <f>[1]CUADRO1!W24</f>
        <v>7.5220708410411152</v>
      </c>
      <c r="E29" s="246">
        <f>[1]CUADRO1!X24</f>
        <v>571855.1670631615</v>
      </c>
      <c r="F29" s="120">
        <f t="shared" si="1"/>
        <v>16.062788607308224</v>
      </c>
      <c r="G29" s="265">
        <f>[1]CUADRO1!Z24</f>
        <v>7.5220708410411152</v>
      </c>
      <c r="H29" s="246">
        <f>[1]CUADRO1!AA24</f>
        <v>356188.63253013993</v>
      </c>
      <c r="I29" s="120">
        <f t="shared" si="2"/>
        <v>20.541745381628328</v>
      </c>
      <c r="J29" s="265">
        <f>[1]CUADRO1!AC24</f>
        <v>8.372082085649895</v>
      </c>
      <c r="K29" s="246">
        <f>[1]CUADRO1!AD24</f>
        <v>328794.34017547686</v>
      </c>
      <c r="L29" s="120">
        <f t="shared" si="3"/>
        <v>21.226639039538249</v>
      </c>
      <c r="M29" s="265">
        <f>[1]CUADRO1!AF24</f>
        <v>8.394947198237162</v>
      </c>
      <c r="N29" s="246">
        <f>[1]CUADRO1!AG24</f>
        <v>27394.292354662997</v>
      </c>
      <c r="O29" s="120">
        <f t="shared" si="4"/>
        <v>14.807389359625647</v>
      </c>
      <c r="P29" s="265">
        <f>[1]CUADRO1!AI24</f>
        <v>8.0874429464684283</v>
      </c>
      <c r="Q29" s="121">
        <f t="shared" si="5"/>
        <v>7.690950763945267</v>
      </c>
      <c r="R29" s="265">
        <f>[1]CUADRO1!AL24</f>
        <v>3.5392871840651443</v>
      </c>
      <c r="T29" s="22"/>
      <c r="U29" s="22"/>
      <c r="V29" s="22"/>
      <c r="W29" s="22"/>
      <c r="X29" s="22"/>
    </row>
    <row r="30" spans="1:24" x14ac:dyDescent="0.2">
      <c r="A30" s="205" t="s">
        <v>41</v>
      </c>
      <c r="B30" s="246">
        <f>[1]CUADRO1!U25</f>
        <v>668027.40908432717</v>
      </c>
      <c r="C30" s="120">
        <f t="shared" si="0"/>
        <v>13.521912274002984</v>
      </c>
      <c r="D30" s="265">
        <f>[1]CUADRO1!W25</f>
        <v>6.9560073955142432</v>
      </c>
      <c r="E30" s="246">
        <f>[1]CUADRO1!X25</f>
        <v>668027.40908432717</v>
      </c>
      <c r="F30" s="120">
        <f t="shared" si="1"/>
        <v>18.764162106144248</v>
      </c>
      <c r="G30" s="265">
        <f>[1]CUADRO1!Z25</f>
        <v>6.9560073955142432</v>
      </c>
      <c r="H30" s="246">
        <f>[1]CUADRO1!AA25</f>
        <v>352941.17132778006</v>
      </c>
      <c r="I30" s="120">
        <f t="shared" si="2"/>
        <v>20.354461130916174</v>
      </c>
      <c r="J30" s="265">
        <f>[1]CUADRO1!AC25</f>
        <v>7.8758650562211647</v>
      </c>
      <c r="K30" s="246">
        <f>[1]CUADRO1!AD25</f>
        <v>335655.07105168642</v>
      </c>
      <c r="L30" s="120">
        <f t="shared" si="3"/>
        <v>21.669561073351215</v>
      </c>
      <c r="M30" s="265">
        <f>[1]CUADRO1!AF25</f>
        <v>7.9166704356730841</v>
      </c>
      <c r="N30" s="246">
        <f>[1]CUADRO1!AG25</f>
        <v>17286.100276093712</v>
      </c>
      <c r="O30" s="120">
        <f t="shared" si="4"/>
        <v>9.3436258175175197</v>
      </c>
      <c r="P30" s="265">
        <f>[1]CUADRO1!AI25</f>
        <v>7.1425563598523096</v>
      </c>
      <c r="Q30" s="121">
        <f t="shared" si="5"/>
        <v>4.897728482926107</v>
      </c>
      <c r="R30" s="265">
        <f>[1]CUADRO1!AL25</f>
        <v>3.7261294225800108</v>
      </c>
      <c r="T30" s="22"/>
      <c r="U30" s="22"/>
      <c r="V30" s="22"/>
      <c r="W30" s="22"/>
      <c r="X30" s="22"/>
    </row>
    <row r="31" spans="1:24" x14ac:dyDescent="0.2">
      <c r="A31" s="205" t="s">
        <v>108</v>
      </c>
      <c r="B31" s="246">
        <f>[1]CUADRO1!U26</f>
        <v>602908.21010676131</v>
      </c>
      <c r="C31" s="120">
        <f t="shared" si="0"/>
        <v>12.203798549994339</v>
      </c>
      <c r="D31" s="265">
        <f>[1]CUADRO1!W26</f>
        <v>5.5108213437194316</v>
      </c>
      <c r="E31" s="246">
        <f>[1]CUADRO1!X26</f>
        <v>602908.21010676131</v>
      </c>
      <c r="F31" s="120">
        <f t="shared" si="1"/>
        <v>16.935034754151022</v>
      </c>
      <c r="G31" s="265">
        <f>[1]CUADRO1!Z26</f>
        <v>5.5108213437194316</v>
      </c>
      <c r="H31" s="246">
        <f>[1]CUADRO1!AA26</f>
        <v>154888.61433451832</v>
      </c>
      <c r="I31" s="120">
        <f t="shared" si="2"/>
        <v>8.9325772570905269</v>
      </c>
      <c r="J31" s="265">
        <f>[1]CUADRO1!AC26</f>
        <v>5.7201504441861504</v>
      </c>
      <c r="K31" s="246">
        <f>[1]CUADRO1!AD26</f>
        <v>147044.40823081005</v>
      </c>
      <c r="L31" s="120">
        <f t="shared" si="3"/>
        <v>9.493042290910795</v>
      </c>
      <c r="M31" s="265">
        <f>[1]CUADRO1!AF26</f>
        <v>5.7177302703808275</v>
      </c>
      <c r="N31" s="246">
        <f>[1]CUADRO1!AG26</f>
        <v>7844.206103708244</v>
      </c>
      <c r="O31" s="120">
        <f t="shared" si="4"/>
        <v>4.2400151276398583</v>
      </c>
      <c r="P31" s="265">
        <f>[1]CUADRO1!AI26</f>
        <v>5.7588649938338712</v>
      </c>
      <c r="Q31" s="121">
        <f t="shared" si="5"/>
        <v>5.064417508937642</v>
      </c>
      <c r="R31" s="265">
        <f>[1]CUADRO1!AL26</f>
        <v>3.8922222113483556</v>
      </c>
      <c r="T31" s="22"/>
      <c r="U31" s="22"/>
      <c r="V31" s="22"/>
      <c r="W31" s="22"/>
      <c r="X31" s="22"/>
    </row>
    <row r="32" spans="1:24" x14ac:dyDescent="0.2">
      <c r="A32" s="119"/>
      <c r="B32" s="124"/>
      <c r="C32" s="126"/>
      <c r="D32" s="126"/>
      <c r="E32" s="124"/>
      <c r="F32" s="126"/>
      <c r="G32" s="126"/>
      <c r="H32" s="124"/>
      <c r="I32" s="126"/>
      <c r="J32" s="126"/>
      <c r="K32" s="124"/>
      <c r="L32" s="126"/>
      <c r="M32" s="126"/>
      <c r="N32" s="124"/>
      <c r="O32" s="126"/>
      <c r="P32" s="126"/>
      <c r="Q32" s="126"/>
      <c r="R32" s="126"/>
      <c r="T32" s="22"/>
      <c r="U32" s="22"/>
      <c r="V32" s="22"/>
      <c r="W32" s="22"/>
      <c r="X32" s="22"/>
    </row>
    <row r="33" spans="1:24" x14ac:dyDescent="0.2">
      <c r="A33" s="113" t="s">
        <v>12</v>
      </c>
      <c r="B33" s="142"/>
      <c r="C33" s="115"/>
      <c r="D33" s="115"/>
      <c r="E33" s="142"/>
      <c r="F33" s="115"/>
      <c r="G33" s="115"/>
      <c r="H33" s="142"/>
      <c r="I33" s="115"/>
      <c r="J33" s="115"/>
      <c r="K33" s="142"/>
      <c r="L33" s="115"/>
      <c r="M33" s="115"/>
      <c r="N33" s="142"/>
      <c r="O33" s="115"/>
      <c r="P33" s="115"/>
      <c r="Q33" s="115"/>
      <c r="R33" s="115"/>
      <c r="T33" s="22"/>
      <c r="U33" s="22"/>
      <c r="V33" s="22"/>
      <c r="W33" s="22"/>
      <c r="X33" s="22"/>
    </row>
    <row r="34" spans="1:24" x14ac:dyDescent="0.2">
      <c r="A34" s="119" t="s">
        <v>32</v>
      </c>
      <c r="B34" s="129"/>
      <c r="C34" s="130"/>
      <c r="D34" s="130"/>
      <c r="E34" s="129"/>
      <c r="F34" s="130"/>
      <c r="G34" s="130"/>
      <c r="H34" s="246">
        <f>[1]CUADRO1!AA27</f>
        <v>135627.06254226243</v>
      </c>
      <c r="I34" s="120">
        <f>IF(ISNUMBER(H34/H$8*100),H34/H$8*100,0)</f>
        <v>7.8217448036205601</v>
      </c>
      <c r="J34" s="265">
        <f>[1]CUADRO1!AC27</f>
        <v>5.8301263883811103</v>
      </c>
      <c r="K34" s="246">
        <f>[1]CUADRO1!AD27</f>
        <v>135627.06254226243</v>
      </c>
      <c r="L34" s="120">
        <f>IF(ISNUMBER(K34/K$8*100),K34/K$8*100,0)</f>
        <v>8.7559496889180544</v>
      </c>
      <c r="M34" s="265">
        <f>[1]CUADRO1!AF27</f>
        <v>5.8301263883811103</v>
      </c>
      <c r="N34" s="246">
        <f>[1]CUADRO1!AG27</f>
        <v>0</v>
      </c>
      <c r="O34" s="120">
        <f>IF(ISNUMBER(N34/N$8*100),N34/N$8*100,0)</f>
        <v>0</v>
      </c>
      <c r="P34" s="265">
        <f>[1]CUADRO1!AI27</f>
        <v>0</v>
      </c>
      <c r="Q34" s="121">
        <f>IF(ISNUMBER(N34/H34*100),N34/H34*100,0)</f>
        <v>0</v>
      </c>
      <c r="R34" s="265">
        <v>0</v>
      </c>
      <c r="T34" s="22"/>
      <c r="U34" s="22"/>
      <c r="V34" s="22"/>
      <c r="W34" s="22"/>
      <c r="X34" s="22"/>
    </row>
    <row r="35" spans="1:24" x14ac:dyDescent="0.2">
      <c r="A35" s="119" t="s">
        <v>33</v>
      </c>
      <c r="B35" s="129"/>
      <c r="C35" s="130"/>
      <c r="D35" s="130"/>
      <c r="E35" s="129"/>
      <c r="F35" s="130"/>
      <c r="G35" s="130"/>
      <c r="H35" s="246">
        <f>[1]CUADRO1!AA28</f>
        <v>292433.28375143453</v>
      </c>
      <c r="I35" s="120">
        <f>IF(ISNUMBER(H35/H$8*100),H35/H$8*100,0)</f>
        <v>16.864912317006997</v>
      </c>
      <c r="J35" s="265">
        <f>[1]CUADRO1!AC28</f>
        <v>7.800855463223586</v>
      </c>
      <c r="K35" s="246">
        <f>[1]CUADRO1!AD28</f>
        <v>292433.28375143453</v>
      </c>
      <c r="L35" s="120">
        <f>IF(ISNUMBER(K35/K$8*100),K35/K$8*100,0)</f>
        <v>18.879205019239997</v>
      </c>
      <c r="M35" s="265">
        <f>[1]CUADRO1!AF28</f>
        <v>7.800855463223586</v>
      </c>
      <c r="N35" s="246">
        <f>[1]CUADRO1!AG28</f>
        <v>0</v>
      </c>
      <c r="O35" s="120">
        <f>IF(ISNUMBER(N35/N$8*100),N35/N$8*100,0)</f>
        <v>0</v>
      </c>
      <c r="P35" s="265">
        <f>[1]CUADRO1!AI28</f>
        <v>0</v>
      </c>
      <c r="Q35" s="121">
        <f>IF(ISNUMBER(N35/H35*100),N35/H35*100,0)</f>
        <v>0</v>
      </c>
      <c r="R35" s="265">
        <v>0</v>
      </c>
    </row>
    <row r="36" spans="1:24" x14ac:dyDescent="0.2">
      <c r="A36" s="119" t="s">
        <v>42</v>
      </c>
      <c r="B36" s="129"/>
      <c r="C36" s="130"/>
      <c r="D36" s="130"/>
      <c r="E36" s="129"/>
      <c r="F36" s="130"/>
      <c r="G36" s="130"/>
      <c r="H36" s="246">
        <f>[1]CUADRO1!AA29</f>
        <v>1088752.2129608809</v>
      </c>
      <c r="I36" s="120">
        <f>IF(ISNUMBER(H36/H$8*100),H36/H$8*100,0)</f>
        <v>62.78940061467101</v>
      </c>
      <c r="J36" s="265">
        <f>[1]CUADRO1!AC29</f>
        <v>9.1004482555141877</v>
      </c>
      <c r="K36" s="246">
        <f>[1]CUADRO1!AD29</f>
        <v>1088752.2129608809</v>
      </c>
      <c r="L36" s="120">
        <f>IF(ISNUMBER(K36/K$8*100),K36/K$8*100,0)</f>
        <v>70.288771442005483</v>
      </c>
      <c r="M36" s="265">
        <f>[1]CUADRO1!AF29</f>
        <v>9.1004482555141877</v>
      </c>
      <c r="N36" s="246">
        <f>[1]CUADRO1!AG29</f>
        <v>0</v>
      </c>
      <c r="O36" s="120">
        <f>IF(ISNUMBER(N36/N$8*100),N36/N$8*100,0)</f>
        <v>0</v>
      </c>
      <c r="P36" s="265">
        <f>[1]CUADRO1!AI29</f>
        <v>0</v>
      </c>
      <c r="Q36" s="121">
        <f>IF(ISNUMBER(N36/H36*100),N36/H36*100,0)</f>
        <v>0</v>
      </c>
      <c r="R36" s="265">
        <v>0</v>
      </c>
    </row>
    <row r="37" spans="1:24" x14ac:dyDescent="0.2">
      <c r="A37" s="119" t="s">
        <v>38</v>
      </c>
      <c r="B37" s="129"/>
      <c r="C37" s="130"/>
      <c r="D37" s="130"/>
      <c r="E37" s="129"/>
      <c r="F37" s="130"/>
      <c r="G37" s="130"/>
      <c r="H37" s="246">
        <f>[1]CUADRO1!AA30</f>
        <v>32157.767903860266</v>
      </c>
      <c r="I37" s="120">
        <f>IF(ISNUMBER(H37/H$8*100),H37/H$8*100,0)</f>
        <v>1.8545697981158917</v>
      </c>
      <c r="J37" s="265">
        <f>[1]CUADRO1!AC30</f>
        <v>10.599797668852283</v>
      </c>
      <c r="K37" s="246">
        <f>[1]CUADRO1!AD30</f>
        <v>32157.767903860266</v>
      </c>
      <c r="L37" s="120">
        <f>IF(ISNUMBER(K37/K$8*100),K37/K$8*100,0)</f>
        <v>2.0760738498363063</v>
      </c>
      <c r="M37" s="265">
        <f>[1]CUADRO1!AF30</f>
        <v>10.599797668852283</v>
      </c>
      <c r="N37" s="246">
        <f>[1]CUADRO1!AG30</f>
        <v>0</v>
      </c>
      <c r="O37" s="120">
        <f>IF(ISNUMBER(N37/N$8*100),N37/N$8*100,0)</f>
        <v>0</v>
      </c>
      <c r="P37" s="265">
        <f>[1]CUADRO1!AI30</f>
        <v>0</v>
      </c>
      <c r="Q37" s="121">
        <f>IF(ISNUMBER(N37/H37*100),N37/H37*100,0)</f>
        <v>0</v>
      </c>
      <c r="R37" s="265">
        <v>0</v>
      </c>
    </row>
    <row r="38" spans="1:24" x14ac:dyDescent="0.2">
      <c r="A38" s="119" t="s">
        <v>62</v>
      </c>
      <c r="B38" s="129"/>
      <c r="C38" s="130"/>
      <c r="D38" s="130"/>
      <c r="E38" s="129"/>
      <c r="F38" s="130"/>
      <c r="G38" s="130"/>
      <c r="H38" s="246">
        <f>[1]CUADRO1!AA31</f>
        <v>52593.220959605176</v>
      </c>
      <c r="I38" s="120">
        <f>IF(ISNUMBER(H38/H$8*100),H38/H$8*100,0)</f>
        <v>3.0331022808834591</v>
      </c>
      <c r="J38" s="265">
        <f>[1]CUADRO1!AC31</f>
        <v>9.2839246045332953</v>
      </c>
      <c r="K38" s="246">
        <f>[1]CUADRO1!AD31</f>
        <v>0</v>
      </c>
      <c r="L38" s="120">
        <f>IF(ISNUMBER(K38/K$8*100),K38/K$8*100,0)</f>
        <v>0</v>
      </c>
      <c r="M38" s="265">
        <f>[1]CUADRO1!AF31</f>
        <v>0</v>
      </c>
      <c r="N38" s="246">
        <f>[1]CUADRO1!AG31</f>
        <v>52593.220959605176</v>
      </c>
      <c r="O38" s="120">
        <f>IF(ISNUMBER(N38/N$8*100),N38/N$8*100,0)</f>
        <v>28.428122557184366</v>
      </c>
      <c r="P38" s="265">
        <f>[1]CUADRO1!AI31</f>
        <v>9.2839246045332953</v>
      </c>
      <c r="Q38" s="121">
        <f>IF(ISNUMBER(N38/H38*100),N38/H38*100,0)</f>
        <v>100</v>
      </c>
      <c r="R38" s="265">
        <f>[1]CUADRO1!AL31</f>
        <v>3.3856876161334717</v>
      </c>
    </row>
    <row r="39" spans="1:24" x14ac:dyDescent="0.2">
      <c r="A39" s="226"/>
      <c r="B39" s="227"/>
      <c r="C39" s="228"/>
      <c r="D39" s="229"/>
      <c r="E39" s="227"/>
      <c r="F39" s="228"/>
      <c r="G39" s="229"/>
      <c r="H39" s="227"/>
      <c r="I39" s="228"/>
      <c r="J39" s="229"/>
      <c r="K39" s="227"/>
      <c r="L39" s="228"/>
      <c r="M39" s="229"/>
      <c r="N39" s="227"/>
      <c r="O39" s="228"/>
      <c r="P39" s="229"/>
      <c r="Q39" s="213"/>
      <c r="R39" s="213"/>
    </row>
    <row r="40" spans="1:24" x14ac:dyDescent="0.2">
      <c r="A40" s="2" t="str">
        <f>'C01'!A41</f>
        <v>Fuente: Instituto Nacional de Estadística (INE). Encuesta Permanente de Hogares de Propósitos Múltiples, octubre 2021.</v>
      </c>
      <c r="F40" s="131"/>
      <c r="I40" s="131"/>
      <c r="L40" s="131"/>
    </row>
    <row r="41" spans="1:24" x14ac:dyDescent="0.2">
      <c r="A41" s="128" t="str">
        <f>'C01'!A42</f>
        <v>(Promedio de salarios mínimos por rama)</v>
      </c>
      <c r="B41" s="5"/>
      <c r="F41" s="131"/>
      <c r="I41" s="131"/>
      <c r="L41" s="131"/>
    </row>
    <row r="42" spans="1:24" x14ac:dyDescent="0.2">
      <c r="A42" s="2" t="s">
        <v>51</v>
      </c>
      <c r="B42" s="5"/>
      <c r="F42" s="131"/>
      <c r="I42" s="131"/>
      <c r="L42" s="131"/>
    </row>
    <row r="43" spans="1:24" x14ac:dyDescent="0.2">
      <c r="A43" s="2" t="s">
        <v>140</v>
      </c>
      <c r="B43" s="5"/>
      <c r="F43" s="131"/>
      <c r="I43" s="131"/>
      <c r="L43" s="131"/>
    </row>
    <row r="44" spans="1:24" x14ac:dyDescent="0.2">
      <c r="A44" s="2" t="s">
        <v>52</v>
      </c>
      <c r="F44" s="131"/>
      <c r="I44" s="131"/>
      <c r="L44" s="131"/>
    </row>
    <row r="45" spans="1:24" x14ac:dyDescent="0.2">
      <c r="A45" s="2" t="s">
        <v>57</v>
      </c>
      <c r="F45" s="131"/>
      <c r="I45" s="131"/>
      <c r="L45" s="131"/>
    </row>
    <row r="46" spans="1:24" x14ac:dyDescent="0.2">
      <c r="A46" s="2" t="s">
        <v>58</v>
      </c>
      <c r="F46" s="131"/>
      <c r="I46" s="131"/>
      <c r="L46" s="131"/>
    </row>
    <row r="47" spans="1:24" x14ac:dyDescent="0.2">
      <c r="E47" s="8"/>
      <c r="F47" s="131"/>
      <c r="G47" s="3"/>
      <c r="I47" s="131"/>
      <c r="L47" s="131"/>
    </row>
    <row r="48" spans="1:24" s="22" customFormat="1" x14ac:dyDescent="0.2">
      <c r="A48"/>
      <c r="B48"/>
      <c r="C48" s="17"/>
      <c r="D48"/>
      <c r="E48"/>
      <c r="F48" s="131"/>
      <c r="G48"/>
      <c r="H48"/>
      <c r="I48" s="131"/>
      <c r="J48"/>
      <c r="K48"/>
      <c r="L48" s="131"/>
      <c r="M48"/>
      <c r="N48"/>
      <c r="O48" s="17"/>
      <c r="P48"/>
      <c r="Q48"/>
      <c r="R48"/>
      <c r="S48"/>
    </row>
    <row r="49" spans="1:19" s="22" customFormat="1" x14ac:dyDescent="0.2">
      <c r="A49"/>
      <c r="B49" s="8"/>
      <c r="C49" s="17"/>
      <c r="D49"/>
      <c r="E49"/>
      <c r="F49" s="131"/>
      <c r="G49"/>
      <c r="H49"/>
      <c r="I49" s="131"/>
      <c r="J49"/>
      <c r="K49"/>
      <c r="L49" s="131"/>
      <c r="M49"/>
      <c r="N49"/>
      <c r="O49" s="17"/>
      <c r="P49"/>
      <c r="Q49"/>
      <c r="R49"/>
      <c r="S49"/>
    </row>
    <row r="50" spans="1:19" s="22" customFormat="1" x14ac:dyDescent="0.2">
      <c r="A50"/>
      <c r="B50"/>
      <c r="C50" s="17"/>
      <c r="D50"/>
      <c r="E50"/>
      <c r="F50" s="17"/>
      <c r="G50"/>
      <c r="H50"/>
      <c r="I50" s="17"/>
      <c r="J50"/>
      <c r="K50"/>
      <c r="L50" s="17"/>
      <c r="M50"/>
      <c r="N50"/>
      <c r="O50" s="17"/>
      <c r="P50"/>
      <c r="Q50"/>
      <c r="R50"/>
      <c r="S50"/>
    </row>
    <row r="51" spans="1:19" s="22" customFormat="1" x14ac:dyDescent="0.2">
      <c r="A51"/>
      <c r="B51" s="8"/>
      <c r="C51" s="17"/>
      <c r="D51"/>
      <c r="E51"/>
      <c r="F51" s="17"/>
      <c r="G51"/>
      <c r="H51"/>
      <c r="I51" s="17"/>
      <c r="J51"/>
      <c r="K51"/>
      <c r="L51" s="17"/>
      <c r="M51"/>
      <c r="N51"/>
      <c r="O51" s="17"/>
      <c r="P51"/>
      <c r="Q51"/>
      <c r="R51"/>
      <c r="S51"/>
    </row>
    <row r="52" spans="1:19" s="22" customFormat="1" x14ac:dyDescent="0.2">
      <c r="A52"/>
      <c r="B52" s="8"/>
      <c r="C52" s="17"/>
      <c r="D52"/>
      <c r="E52"/>
      <c r="F52" s="17"/>
      <c r="G52"/>
      <c r="H52"/>
      <c r="I52" s="17"/>
      <c r="J52"/>
      <c r="K52"/>
      <c r="L52" s="17"/>
      <c r="M52"/>
      <c r="N52"/>
      <c r="O52" s="17"/>
      <c r="P52"/>
      <c r="Q52"/>
      <c r="R52"/>
      <c r="S52"/>
    </row>
    <row r="53" spans="1:19" s="22" customFormat="1" x14ac:dyDescent="0.2">
      <c r="A53"/>
      <c r="B53"/>
      <c r="C53" s="17"/>
      <c r="D53"/>
      <c r="E53"/>
      <c r="F53" s="17"/>
      <c r="G53"/>
      <c r="H53"/>
      <c r="I53" s="17"/>
      <c r="J53"/>
      <c r="K53"/>
      <c r="L53" s="17"/>
      <c r="M53"/>
      <c r="N53"/>
      <c r="O53" s="17"/>
      <c r="P53"/>
      <c r="Q53"/>
      <c r="R53"/>
      <c r="S53"/>
    </row>
    <row r="55" spans="1:19" s="22" customFormat="1" x14ac:dyDescent="0.2">
      <c r="A55"/>
      <c r="B55"/>
      <c r="C55" s="17"/>
      <c r="D55"/>
      <c r="E55"/>
      <c r="F55" s="17"/>
      <c r="G55"/>
      <c r="H55"/>
      <c r="I55" s="17"/>
      <c r="J55"/>
      <c r="K55"/>
      <c r="L55" s="17"/>
      <c r="M55"/>
      <c r="N55"/>
      <c r="O55" s="17"/>
      <c r="P55"/>
      <c r="Q55"/>
      <c r="R55"/>
      <c r="S55"/>
    </row>
    <row r="56" spans="1:19" s="22" customFormat="1" x14ac:dyDescent="0.2">
      <c r="A56"/>
      <c r="B56"/>
      <c r="C56" s="17"/>
      <c r="D56"/>
      <c r="E56"/>
      <c r="F56" s="17"/>
      <c r="G56"/>
      <c r="H56"/>
      <c r="I56" s="17"/>
      <c r="J56"/>
      <c r="K56"/>
      <c r="L56" s="17"/>
      <c r="M56"/>
      <c r="N56"/>
      <c r="O56" s="17"/>
      <c r="P56"/>
      <c r="Q56"/>
      <c r="R56"/>
      <c r="S56"/>
    </row>
  </sheetData>
  <mergeCells count="12">
    <mergeCell ref="A1:R1"/>
    <mergeCell ref="A2:R2"/>
    <mergeCell ref="A4:A6"/>
    <mergeCell ref="B4:D5"/>
    <mergeCell ref="N5:P5"/>
    <mergeCell ref="A3:R3"/>
    <mergeCell ref="E4:G5"/>
    <mergeCell ref="H4:P4"/>
    <mergeCell ref="Q4:Q6"/>
    <mergeCell ref="R4:R6"/>
    <mergeCell ref="H5:J5"/>
    <mergeCell ref="K5:M5"/>
  </mergeCells>
  <printOptions horizontalCentered="1"/>
  <pageMargins left="1.4648818897637796" right="0.27559055118110237" top="0.31496062992125984" bottom="0.39370078740157483" header="0" footer="0.19685039370078741"/>
  <pageSetup paperSize="9" scale="90" firstPageNumber="14" orientation="landscape" useFirstPageNumber="1" r:id="rId1"/>
  <headerFooter alignWithMargins="0">
    <oddFooter>&amp;L&amp;Z&amp;F+&amp;F+&amp;A&amp;C&amp;P&amp;R&amp;D+&amp;T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Q117"/>
  <sheetViews>
    <sheetView topLeftCell="B1" zoomScaleNormal="100" workbookViewId="0">
      <selection activeCell="N65" sqref="N65:Q66"/>
    </sheetView>
  </sheetViews>
  <sheetFormatPr baseColWidth="10" defaultColWidth="12" defaultRowHeight="11.25" x14ac:dyDescent="0.2"/>
  <cols>
    <col min="1" max="1" width="51" style="133" customWidth="1"/>
    <col min="2" max="2" width="14.5" style="133" bestFit="1" customWidth="1"/>
    <col min="3" max="3" width="9" style="169" bestFit="1" customWidth="1"/>
    <col min="4" max="4" width="14.5" style="133" bestFit="1" customWidth="1"/>
    <col min="5" max="5" width="7.6640625" style="169" bestFit="1" customWidth="1"/>
    <col min="6" max="6" width="12.5" style="133" bestFit="1" customWidth="1"/>
    <col min="7" max="7" width="7.33203125" style="169" bestFit="1" customWidth="1"/>
    <col min="8" max="8" width="14.33203125" style="133" bestFit="1" customWidth="1"/>
    <col min="9" max="9" width="7.6640625" style="169" bestFit="1" customWidth="1"/>
    <col min="10" max="10" width="11.5" style="133" bestFit="1" customWidth="1"/>
    <col min="11" max="11" width="7.33203125" style="169" bestFit="1" customWidth="1"/>
    <col min="12" max="12" width="14.5" style="133" bestFit="1" customWidth="1"/>
    <col min="13" max="13" width="7.6640625" style="169" bestFit="1" customWidth="1"/>
    <col min="14" max="14" width="12.5" style="133" bestFit="1" customWidth="1"/>
    <col min="15" max="15" width="7.6640625" style="169" bestFit="1" customWidth="1"/>
    <col min="16" max="16384" width="12" style="133"/>
  </cols>
  <sheetData>
    <row r="1" spans="1:17" x14ac:dyDescent="0.2">
      <c r="A1" s="316" t="s">
        <v>85</v>
      </c>
      <c r="B1" s="316"/>
      <c r="C1" s="316"/>
      <c r="D1" s="316"/>
      <c r="E1" s="316"/>
      <c r="F1" s="316"/>
      <c r="G1" s="316"/>
      <c r="H1" s="316"/>
      <c r="I1" s="316"/>
      <c r="J1" s="316"/>
      <c r="K1" s="316"/>
      <c r="L1" s="316"/>
      <c r="M1" s="316"/>
      <c r="N1" s="316"/>
      <c r="O1" s="316"/>
      <c r="P1" s="316"/>
      <c r="Q1" s="316"/>
    </row>
    <row r="2" spans="1:17" x14ac:dyDescent="0.2">
      <c r="A2" s="316" t="s">
        <v>54</v>
      </c>
      <c r="B2" s="316"/>
      <c r="C2" s="316"/>
      <c r="D2" s="316"/>
      <c r="E2" s="316"/>
      <c r="F2" s="316"/>
      <c r="G2" s="316"/>
      <c r="H2" s="316"/>
      <c r="I2" s="316"/>
      <c r="J2" s="316"/>
      <c r="K2" s="316"/>
      <c r="L2" s="316"/>
      <c r="M2" s="316"/>
      <c r="N2" s="316"/>
      <c r="O2" s="316"/>
      <c r="P2" s="316"/>
      <c r="Q2" s="316"/>
    </row>
    <row r="3" spans="1:17" x14ac:dyDescent="0.2">
      <c r="A3" s="316" t="s">
        <v>28</v>
      </c>
      <c r="B3" s="316"/>
      <c r="C3" s="316"/>
      <c r="D3" s="316"/>
      <c r="E3" s="316"/>
      <c r="F3" s="316"/>
      <c r="G3" s="316"/>
      <c r="H3" s="316"/>
      <c r="I3" s="316"/>
      <c r="J3" s="316"/>
      <c r="K3" s="316"/>
      <c r="L3" s="316"/>
      <c r="M3" s="316"/>
      <c r="N3" s="316"/>
      <c r="O3" s="316"/>
      <c r="P3" s="316"/>
      <c r="Q3" s="316"/>
    </row>
    <row r="4" spans="1:17" customFormat="1" ht="23.25" x14ac:dyDescent="0.35">
      <c r="A4" s="284" t="s">
        <v>74</v>
      </c>
      <c r="B4" s="284"/>
      <c r="C4" s="284"/>
      <c r="D4" s="284"/>
      <c r="E4" s="284"/>
      <c r="F4" s="284"/>
      <c r="G4" s="284"/>
      <c r="H4" s="284"/>
      <c r="I4" s="284"/>
      <c r="J4" s="284"/>
      <c r="K4" s="284"/>
      <c r="L4" s="284"/>
      <c r="M4" s="284"/>
      <c r="N4" s="284"/>
      <c r="O4" s="284"/>
      <c r="P4" s="284"/>
      <c r="Q4" s="284"/>
    </row>
    <row r="5" spans="1:17" ht="12" customHeight="1" x14ac:dyDescent="0.2">
      <c r="A5" s="317" t="s">
        <v>27</v>
      </c>
      <c r="B5" s="320" t="s">
        <v>5</v>
      </c>
      <c r="C5" s="320"/>
      <c r="D5" s="322" t="s">
        <v>6</v>
      </c>
      <c r="E5" s="322"/>
      <c r="F5" s="322"/>
      <c r="G5" s="322"/>
      <c r="H5" s="322"/>
      <c r="I5" s="322"/>
      <c r="J5" s="322"/>
      <c r="K5" s="322"/>
      <c r="L5" s="320" t="s">
        <v>1</v>
      </c>
      <c r="M5" s="320"/>
      <c r="N5" s="314" t="s">
        <v>2</v>
      </c>
      <c r="O5" s="314"/>
      <c r="P5" s="314" t="s">
        <v>111</v>
      </c>
      <c r="Q5" s="314"/>
    </row>
    <row r="6" spans="1:17" ht="13.5" x14ac:dyDescent="0.35">
      <c r="A6" s="318"/>
      <c r="B6" s="321"/>
      <c r="C6" s="321"/>
      <c r="D6" s="323" t="s">
        <v>3</v>
      </c>
      <c r="E6" s="323"/>
      <c r="F6" s="323" t="s">
        <v>71</v>
      </c>
      <c r="G6" s="323"/>
      <c r="H6" s="323" t="s">
        <v>9</v>
      </c>
      <c r="I6" s="323"/>
      <c r="J6" s="323" t="s">
        <v>72</v>
      </c>
      <c r="K6" s="323"/>
      <c r="L6" s="321"/>
      <c r="M6" s="321"/>
      <c r="N6" s="315"/>
      <c r="O6" s="315"/>
      <c r="P6" s="315"/>
      <c r="Q6" s="315"/>
    </row>
    <row r="7" spans="1:17" x14ac:dyDescent="0.2">
      <c r="A7" s="319"/>
      <c r="B7" s="134" t="s">
        <v>7</v>
      </c>
      <c r="C7" s="135" t="s">
        <v>56</v>
      </c>
      <c r="D7" s="134" t="s">
        <v>7</v>
      </c>
      <c r="E7" s="135" t="s">
        <v>56</v>
      </c>
      <c r="F7" s="134" t="s">
        <v>7</v>
      </c>
      <c r="G7" s="135" t="s">
        <v>56</v>
      </c>
      <c r="H7" s="134" t="s">
        <v>7</v>
      </c>
      <c r="I7" s="135" t="s">
        <v>56</v>
      </c>
      <c r="J7" s="134" t="s">
        <v>7</v>
      </c>
      <c r="K7" s="135" t="s">
        <v>56</v>
      </c>
      <c r="L7" s="134" t="s">
        <v>7</v>
      </c>
      <c r="M7" s="135" t="s">
        <v>56</v>
      </c>
      <c r="N7" s="134" t="s">
        <v>7</v>
      </c>
      <c r="O7" s="135" t="s">
        <v>56</v>
      </c>
      <c r="P7" s="134" t="s">
        <v>7</v>
      </c>
      <c r="Q7" s="135" t="s">
        <v>56</v>
      </c>
    </row>
    <row r="8" spans="1:17" x14ac:dyDescent="0.2">
      <c r="A8" s="136"/>
      <c r="B8" s="137"/>
      <c r="C8" s="138"/>
      <c r="D8" s="138"/>
      <c r="E8" s="138"/>
      <c r="F8" s="139"/>
      <c r="G8" s="117"/>
      <c r="H8" s="138"/>
      <c r="I8" s="138"/>
      <c r="J8" s="138"/>
      <c r="K8" s="138"/>
      <c r="L8" s="138"/>
      <c r="M8" s="138"/>
      <c r="N8" s="138"/>
      <c r="O8" s="138"/>
    </row>
    <row r="9" spans="1:17" x14ac:dyDescent="0.2">
      <c r="A9" s="140" t="s">
        <v>69</v>
      </c>
      <c r="B9" s="142">
        <f>[1]CUADRO2!P6</f>
        <v>1548970.3271584406</v>
      </c>
      <c r="C9" s="117">
        <f>SUM(E9,M9,O9,Q9)</f>
        <v>100.00000000000136</v>
      </c>
      <c r="D9" s="142">
        <f>+F9+H9+J9</f>
        <v>754840.33719875477</v>
      </c>
      <c r="E9" s="117">
        <f>IF(ISNUMBER(D9/$B$9*100),D9/$B$9*100,0)</f>
        <v>48.731749341092694</v>
      </c>
      <c r="F9" s="142">
        <f>[1]CUADRO2!R6</f>
        <v>141610.47674815464</v>
      </c>
      <c r="G9" s="117">
        <f>IF(ISNUMBER(F9/$B$9*100),F9/$B$9*100,0)</f>
        <v>9.1422330218511423</v>
      </c>
      <c r="H9" s="142">
        <f>[1]CUADRO2!T6</f>
        <v>500757.49255005229</v>
      </c>
      <c r="I9" s="117">
        <f>IF(ISNUMBER(H9/$B$9*100),H9/$B$9*100,0)</f>
        <v>32.328410930161802</v>
      </c>
      <c r="J9" s="142">
        <f>[1]CUADRO2!V6</f>
        <v>112472.36790054783</v>
      </c>
      <c r="K9" s="117">
        <f>IF(ISNUMBER(J9/$B$9*100),J9/$B$9*100,0)</f>
        <v>7.2611053890797539</v>
      </c>
      <c r="L9" s="142">
        <f>[1]CUADRO2!X6</f>
        <v>564585.5213868859</v>
      </c>
      <c r="M9" s="117">
        <f>IF(ISNUMBER(L9/$B$9*100),L9/$B$9*100,0)</f>
        <v>36.449085659543158</v>
      </c>
      <c r="N9" s="142">
        <f>[1]CUADRO2!Z6</f>
        <v>147472.02959870463</v>
      </c>
      <c r="O9" s="117">
        <f>N9/B9*100</f>
        <v>9.5206491056054965</v>
      </c>
      <c r="P9" s="142">
        <f>[1]CUADRO2!AB6</f>
        <v>82072.438974116376</v>
      </c>
      <c r="Q9" s="117">
        <f>P9/B9*100</f>
        <v>5.2985158937600083</v>
      </c>
    </row>
    <row r="10" spans="1:17" s="143" customFormat="1" x14ac:dyDescent="0.2">
      <c r="A10" s="141"/>
      <c r="B10" s="142"/>
      <c r="C10" s="117"/>
      <c r="D10" s="142"/>
      <c r="E10" s="117"/>
      <c r="F10" s="142"/>
      <c r="G10" s="117"/>
      <c r="H10" s="142"/>
      <c r="I10" s="117"/>
      <c r="J10" s="142"/>
      <c r="K10" s="117"/>
      <c r="L10" s="142"/>
      <c r="M10" s="117"/>
      <c r="N10" s="142"/>
      <c r="O10" s="117"/>
      <c r="P10" s="142"/>
      <c r="Q10" s="117"/>
    </row>
    <row r="11" spans="1:17" x14ac:dyDescent="0.2">
      <c r="A11" s="144" t="s">
        <v>30</v>
      </c>
      <c r="B11" s="142"/>
      <c r="C11" s="117"/>
      <c r="D11" s="142"/>
      <c r="E11" s="117"/>
      <c r="F11" s="142"/>
      <c r="G11" s="117"/>
      <c r="H11" s="142"/>
      <c r="I11" s="117"/>
      <c r="J11" s="142"/>
      <c r="K11" s="117"/>
      <c r="L11" s="142"/>
      <c r="M11" s="117"/>
      <c r="N11" s="142"/>
      <c r="O11" s="117"/>
      <c r="P11" s="142"/>
      <c r="Q11" s="117"/>
    </row>
    <row r="12" spans="1:17" x14ac:dyDescent="0.2">
      <c r="A12" s="145" t="s">
        <v>47</v>
      </c>
      <c r="B12" s="122">
        <f>SUM(B13:B15)</f>
        <v>1042184.2035227353</v>
      </c>
      <c r="C12" s="146">
        <f>IF(ISNUMBER(B12/B$9*100),B12/B$9*100,0)</f>
        <v>67.282386579645092</v>
      </c>
      <c r="D12" s="266">
        <f>+F12+H12+J12</f>
        <v>572279.27934994595</v>
      </c>
      <c r="E12" s="146">
        <f>IF(ISNUMBER(D12/D$9*100),D12/D$9*100,0)</f>
        <v>75.814612858886051</v>
      </c>
      <c r="F12" s="122">
        <f>SUM(F13:F15)</f>
        <v>113783.6180460272</v>
      </c>
      <c r="G12" s="146">
        <f>IF(ISNUMBER(F12/F$9*100),F12/F$9*100,0)</f>
        <v>80.349717520112748</v>
      </c>
      <c r="H12" s="122">
        <f>SUM(H13:H15)</f>
        <v>376379.86653296475</v>
      </c>
      <c r="I12" s="146">
        <f>IF(ISNUMBER(H12/H$9*100),H12/H$9*100,0)</f>
        <v>75.16210383918407</v>
      </c>
      <c r="J12" s="122">
        <f>SUM(J13:J15)</f>
        <v>82115.79477095406</v>
      </c>
      <c r="K12" s="146">
        <f>IF(ISNUMBER(J12/J$9*100),J12/J$9*100,0)</f>
        <v>73.009750131306774</v>
      </c>
      <c r="L12" s="122">
        <f>SUM(L13:L15)</f>
        <v>340284.17548488628</v>
      </c>
      <c r="M12" s="146">
        <f>IF(ISNUMBER(L12/L$9*100),L12/L$9*100,0)</f>
        <v>60.271502295877035</v>
      </c>
      <c r="N12" s="122">
        <f>SUM(N13:N15)</f>
        <v>82542.692627073731</v>
      </c>
      <c r="O12" s="146">
        <f>IF(ISNUMBER(N12/N$9*100),N12/N$9*100,0)</f>
        <v>55.971761459909267</v>
      </c>
      <c r="P12" s="122">
        <f>SUM(P13:P15)</f>
        <v>47078.056060834708</v>
      </c>
      <c r="Q12" s="146">
        <f>IF(ISNUMBER(P12/P$9*100),P12/P$9*100,0)</f>
        <v>57.361590138294737</v>
      </c>
    </row>
    <row r="13" spans="1:17" x14ac:dyDescent="0.2">
      <c r="A13" s="147" t="s">
        <v>43</v>
      </c>
      <c r="B13" s="266">
        <f>[1]CUADRO2!P7</f>
        <v>228705.27818831848</v>
      </c>
      <c r="C13" s="146">
        <f>IF(ISNUMBER(B13/B$9*100),B13/B$9*100,0)</f>
        <v>14.764987693978254</v>
      </c>
      <c r="D13" s="266">
        <f t="shared" ref="D13:D16" si="0">+F13+H13+J13</f>
        <v>137903.52586412235</v>
      </c>
      <c r="E13" s="146">
        <f>IF(ISNUMBER(D13/D$9*100),D13/D$9*100,0)</f>
        <v>18.269231129842414</v>
      </c>
      <c r="F13" s="266">
        <f>[1]CUADRO2!R7</f>
        <v>34279.624076281005</v>
      </c>
      <c r="G13" s="146">
        <f>IF(ISNUMBER(F13/F$9*100),F13/F$9*100,0)</f>
        <v>24.206983030814285</v>
      </c>
      <c r="H13" s="266">
        <f>[1]CUADRO2!T7</f>
        <v>82951.456734206236</v>
      </c>
      <c r="I13" s="146">
        <f>IF(ISNUMBER(H13/H$9*100),H13/H$9*100,0)</f>
        <v>16.565195322746966</v>
      </c>
      <c r="J13" s="266">
        <f>[1]CUADRO2!V7</f>
        <v>20672.445053635111</v>
      </c>
      <c r="K13" s="146">
        <f>IF(ISNUMBER(J13/J$9*100),J13/J$9*100,0)</f>
        <v>18.380021190550945</v>
      </c>
      <c r="L13" s="266">
        <f>[1]CUADRO2!X7</f>
        <v>64372.423837901741</v>
      </c>
      <c r="M13" s="146">
        <f>IF(ISNUMBER(L13/L$9*100),L13/L$9*100,0)</f>
        <v>11.401713540186611</v>
      </c>
      <c r="N13" s="266">
        <f>[1]CUADRO2!Z7</f>
        <v>17008.973778307369</v>
      </c>
      <c r="O13" s="146">
        <f>IF(ISNUMBER(N13/N$9*100),N13/N$9*100,0)</f>
        <v>11.53369477899745</v>
      </c>
      <c r="P13" s="266">
        <f>[1]CUADRO2!AB7</f>
        <v>9420.3547079856198</v>
      </c>
      <c r="Q13" s="146">
        <f>IF(ISNUMBER(P13/P$9*100),P13/P$9*100,0)</f>
        <v>11.478097672906452</v>
      </c>
    </row>
    <row r="14" spans="1:17" x14ac:dyDescent="0.2">
      <c r="A14" s="147" t="s">
        <v>44</v>
      </c>
      <c r="B14" s="266">
        <f>[1]CUADRO2!P8</f>
        <v>139167.44855004628</v>
      </c>
      <c r="C14" s="146">
        <f>IF(ISNUMBER(B14/B$9*100),B14/B$9*100,0)</f>
        <v>8.9845135255332202</v>
      </c>
      <c r="D14" s="266">
        <f t="shared" si="0"/>
        <v>80254.230589335333</v>
      </c>
      <c r="E14" s="146">
        <f>IF(ISNUMBER(D14/D$9*100),D14/D$9*100,0)</f>
        <v>10.631947795365873</v>
      </c>
      <c r="F14" s="266">
        <f>[1]CUADRO2!R8</f>
        <v>5710.9752104770378</v>
      </c>
      <c r="G14" s="146">
        <f>IF(ISNUMBER(F14/F$9*100),F14/F$9*100,0)</f>
        <v>4.0328761978773997</v>
      </c>
      <c r="H14" s="266">
        <f>[1]CUADRO2!T8</f>
        <v>65225.348456501022</v>
      </c>
      <c r="I14" s="146">
        <f>IF(ISNUMBER(H14/H$9*100),H14/H$9*100,0)</f>
        <v>13.02533650057798</v>
      </c>
      <c r="J14" s="266">
        <f>[1]CUADRO2!V8</f>
        <v>9317.9069223572733</v>
      </c>
      <c r="K14" s="146">
        <f>IF(ISNUMBER(J14/J$9*100),J14/J$9*100,0)</f>
        <v>8.2846187879644422</v>
      </c>
      <c r="L14" s="266">
        <f>[1]CUADRO2!X8</f>
        <v>44485.491113189542</v>
      </c>
      <c r="M14" s="146">
        <f>IF(ISNUMBER(L14/L$9*100),L14/L$9*100,0)</f>
        <v>7.8793184430079588</v>
      </c>
      <c r="N14" s="266">
        <f>[1]CUADRO2!Z8</f>
        <v>9919.0622076706459</v>
      </c>
      <c r="O14" s="146">
        <f>IF(ISNUMBER(N14/N$9*100),N14/N$9*100,0)</f>
        <v>6.7260633997253763</v>
      </c>
      <c r="P14" s="266">
        <f>[1]CUADRO2!AB8</f>
        <v>4508.6646398502926</v>
      </c>
      <c r="Q14" s="146">
        <f>IF(ISNUMBER(P14/P$9*100),P14/P$9*100,0)</f>
        <v>5.4935185260818367</v>
      </c>
    </row>
    <row r="15" spans="1:17" x14ac:dyDescent="0.2">
      <c r="A15" s="147" t="s">
        <v>61</v>
      </c>
      <c r="B15" s="266">
        <f>[1]CUADRO2!P9</f>
        <v>674311.47678437049</v>
      </c>
      <c r="C15" s="146">
        <f>IF(ISNUMBER(B15/B$9*100),B15/B$9*100,0)</f>
        <v>43.532885360133612</v>
      </c>
      <c r="D15" s="266">
        <f t="shared" si="0"/>
        <v>354121.52289648826</v>
      </c>
      <c r="E15" s="146">
        <f>IF(ISNUMBER(D15/D$9*100),D15/D$9*100,0)</f>
        <v>46.913433933677759</v>
      </c>
      <c r="F15" s="266">
        <f>[1]CUADRO2!R9</f>
        <v>73793.018759269151</v>
      </c>
      <c r="G15" s="146">
        <f>IF(ISNUMBER(F15/F$9*100),F15/F$9*100,0)</f>
        <v>52.109858291421048</v>
      </c>
      <c r="H15" s="266">
        <f>[1]CUADRO2!T9</f>
        <v>228203.06134225745</v>
      </c>
      <c r="I15" s="146">
        <f>IF(ISNUMBER(H15/H$9*100),H15/H$9*100,0)</f>
        <v>45.571572015859118</v>
      </c>
      <c r="J15" s="266">
        <f>[1]CUADRO2!V9</f>
        <v>52125.442794961673</v>
      </c>
      <c r="K15" s="146">
        <f>IF(ISNUMBER(J15/J$9*100),J15/J$9*100,0)</f>
        <v>46.345110152791385</v>
      </c>
      <c r="L15" s="266">
        <f>[1]CUADRO2!X9</f>
        <v>231426.26053379502</v>
      </c>
      <c r="M15" s="146">
        <f>IF(ISNUMBER(L15/L$9*100),L15/L$9*100,0)</f>
        <v>40.990470312682476</v>
      </c>
      <c r="N15" s="266">
        <f>[1]CUADRO2!Z9</f>
        <v>55614.656641095724</v>
      </c>
      <c r="O15" s="146">
        <f>IF(ISNUMBER(N15/N$9*100),N15/N$9*100,0)</f>
        <v>37.712003281186441</v>
      </c>
      <c r="P15" s="266">
        <f>[1]CUADRO2!AB9</f>
        <v>33149.036712998794</v>
      </c>
      <c r="Q15" s="146">
        <f>IF(ISNUMBER(P15/P$9*100),P15/P$9*100,0)</f>
        <v>40.389973939306451</v>
      </c>
    </row>
    <row r="16" spans="1:17" x14ac:dyDescent="0.2">
      <c r="A16" s="145" t="s">
        <v>45</v>
      </c>
      <c r="B16" s="266">
        <f>[1]CUADRO2!P10</f>
        <v>506786.12363572838</v>
      </c>
      <c r="C16" s="146">
        <f>IF(ISNUMBER(B16/B$9*100),B16/B$9*100,0)</f>
        <v>32.7176134203564</v>
      </c>
      <c r="D16" s="266">
        <f t="shared" si="0"/>
        <v>182561.05784880754</v>
      </c>
      <c r="E16" s="146">
        <f>IF(ISNUMBER(D16/D$9*100),D16/D$9*100,0)</f>
        <v>24.185387141113782</v>
      </c>
      <c r="F16" s="266">
        <f>[1]CUADRO2!R10</f>
        <v>27826.85870212756</v>
      </c>
      <c r="G16" s="146">
        <f>IF(ISNUMBER(F16/F$9*100),F16/F$9*100,0)</f>
        <v>19.650282479887334</v>
      </c>
      <c r="H16" s="266">
        <f>[1]CUADRO2!T10</f>
        <v>124377.62601708627</v>
      </c>
      <c r="I16" s="146">
        <f>IF(ISNUMBER(H16/H$9*100),H16/H$9*100,0)</f>
        <v>24.837896160815674</v>
      </c>
      <c r="J16" s="266">
        <f>[1]CUADRO2!V10</f>
        <v>30356.5731295937</v>
      </c>
      <c r="K16" s="146">
        <f>IF(ISNUMBER(J16/J$9*100),J16/J$9*100,0)</f>
        <v>26.990249868693162</v>
      </c>
      <c r="L16" s="266">
        <f>[1]CUADRO2!X10</f>
        <v>224301.34590199732</v>
      </c>
      <c r="M16" s="146">
        <f>IF(ISNUMBER(L16/L$9*100),L16/L$9*100,0)</f>
        <v>39.728497704122553</v>
      </c>
      <c r="N16" s="266">
        <f>[1]CUADRO2!Z10</f>
        <v>64929.336971630953</v>
      </c>
      <c r="O16" s="146">
        <f>IF(ISNUMBER(N16/N$9*100),N16/N$9*100,0)</f>
        <v>44.028238540090783</v>
      </c>
      <c r="P16" s="266">
        <f>[1]CUADRO2!AB10</f>
        <v>34994.382913281624</v>
      </c>
      <c r="Q16" s="146">
        <f>IF(ISNUMBER(P16/P$9*100),P16/P$9*100,0)</f>
        <v>42.638409861705206</v>
      </c>
    </row>
    <row r="17" spans="1:17" x14ac:dyDescent="0.2">
      <c r="A17" s="144"/>
      <c r="B17" s="148"/>
      <c r="C17" s="146"/>
      <c r="D17" s="148"/>
      <c r="E17" s="146"/>
      <c r="F17" s="148"/>
      <c r="G17" s="146"/>
      <c r="H17" s="148"/>
      <c r="I17" s="146"/>
      <c r="J17" s="148"/>
      <c r="K17" s="146"/>
      <c r="L17" s="148"/>
      <c r="M17" s="146"/>
      <c r="N17" s="148"/>
      <c r="O17" s="146"/>
      <c r="P17" s="148"/>
      <c r="Q17" s="146"/>
    </row>
    <row r="18" spans="1:17" x14ac:dyDescent="0.2">
      <c r="A18" s="144" t="s">
        <v>11</v>
      </c>
      <c r="Q18" s="169"/>
    </row>
    <row r="19" spans="1:17" x14ac:dyDescent="0.2">
      <c r="A19" s="147" t="s">
        <v>31</v>
      </c>
      <c r="B19" s="266">
        <f>[1]CUADRO2!P11</f>
        <v>83087.17827079531</v>
      </c>
      <c r="C19" s="146">
        <f>IF(ISNUMBER(B19/B$9*100),B19/B$9*100,0)</f>
        <v>5.3640264641619906</v>
      </c>
      <c r="D19" s="266">
        <f t="shared" ref="D19:D23" si="1">+F19+H19+J19</f>
        <v>25023.579573375082</v>
      </c>
      <c r="E19" s="146">
        <f>IF(ISNUMBER(D19/D$9*100),D19/D$9*100,0)</f>
        <v>3.3150824538919941</v>
      </c>
      <c r="F19" s="266">
        <f>[1]CUADRO2!R11</f>
        <v>1628.267701487516</v>
      </c>
      <c r="G19" s="146">
        <f>IF(ISNUMBER(F19/F$9*100),F19/F$9*100,0)</f>
        <v>1.1498214954697794</v>
      </c>
      <c r="H19" s="266">
        <f>[1]CUADRO2!T11</f>
        <v>14822.664010334789</v>
      </c>
      <c r="I19" s="146">
        <f>IF(ISNUMBER(H19/H$9*100),H19/H$9*100,0)</f>
        <v>2.9600483728864457</v>
      </c>
      <c r="J19" s="266">
        <f>[1]CUADRO2!V11</f>
        <v>8572.6478615527776</v>
      </c>
      <c r="K19" s="146">
        <f>IF(ISNUMBER(J19/J$9*100),J19/J$9*100,0)</f>
        <v>7.6220035388007705</v>
      </c>
      <c r="L19" s="266">
        <f>[1]CUADRO2!X11</f>
        <v>45535.58282249199</v>
      </c>
      <c r="M19" s="146">
        <f>IF(ISNUMBER(L19/L$9*100),L19/L$9*100,0)</f>
        <v>8.0653118256797161</v>
      </c>
      <c r="N19" s="266">
        <f>[1]CUADRO2!Z11</f>
        <v>5674.6171174815281</v>
      </c>
      <c r="O19" s="146">
        <f>IF(ISNUMBER(N19/N$9*100),N19/N$9*100,0)</f>
        <v>3.847927727666788</v>
      </c>
      <c r="P19" s="266">
        <f>[1]CUADRO2!AB11</f>
        <v>6853.3987574465536</v>
      </c>
      <c r="Q19" s="146">
        <f>IF(ISNUMBER(P19/P$9*100),P19/P$9*100,0)</f>
        <v>8.3504265781694951</v>
      </c>
    </row>
    <row r="20" spans="1:17" x14ac:dyDescent="0.2">
      <c r="A20" s="147" t="s">
        <v>32</v>
      </c>
      <c r="B20" s="266">
        <f>[1]CUADRO2!P12</f>
        <v>686629.75347255822</v>
      </c>
      <c r="C20" s="146">
        <f>IF(ISNUMBER(B20/B$9*100),B20/B$9*100,0)</f>
        <v>44.328141180868755</v>
      </c>
      <c r="D20" s="266">
        <f t="shared" si="1"/>
        <v>231581.50176519906</v>
      </c>
      <c r="E20" s="146">
        <f>IF(ISNUMBER(D20/D$9*100),D20/D$9*100,0)</f>
        <v>30.679534512504731</v>
      </c>
      <c r="F20" s="266">
        <f>[1]CUADRO2!R12</f>
        <v>9859.4131482980829</v>
      </c>
      <c r="G20" s="146">
        <f>IF(ISNUMBER(F20/F$9*100),F20/F$9*100,0)</f>
        <v>6.9623472603883894</v>
      </c>
      <c r="H20" s="266">
        <f>[1]CUADRO2!T12</f>
        <v>160523.56371669605</v>
      </c>
      <c r="I20" s="146">
        <f>IF(ISNUMBER(H20/H$9*100),H20/H$9*100,0)</f>
        <v>32.056148156515349</v>
      </c>
      <c r="J20" s="266">
        <f>[1]CUADRO2!V12</f>
        <v>61198.524900204924</v>
      </c>
      <c r="K20" s="146">
        <f>IF(ISNUMBER(J20/J$9*100),J20/J$9*100,0)</f>
        <v>54.412053415927808</v>
      </c>
      <c r="L20" s="266">
        <f>[1]CUADRO2!X12</f>
        <v>330429.19837680081</v>
      </c>
      <c r="M20" s="146">
        <f>IF(ISNUMBER(L20/L$9*100),L20/L$9*100,0)</f>
        <v>58.52597805999563</v>
      </c>
      <c r="N20" s="266">
        <f>[1]CUADRO2!Z12</f>
        <v>73932.041678070658</v>
      </c>
      <c r="O20" s="146">
        <f>IF(ISNUMBER(N20/N$9*100),N20/N$9*100,0)</f>
        <v>50.132924785297774</v>
      </c>
      <c r="P20" s="266">
        <f>[1]CUADRO2!AB12</f>
        <v>50687.011652488087</v>
      </c>
      <c r="Q20" s="146">
        <f>IF(ISNUMBER(P20/P$9*100),P20/P$9*100,0)</f>
        <v>61.758870926783985</v>
      </c>
    </row>
    <row r="21" spans="1:17" x14ac:dyDescent="0.2">
      <c r="A21" s="147" t="s">
        <v>33</v>
      </c>
      <c r="B21" s="266">
        <f>[1]CUADRO2!P13</f>
        <v>514772.96258921712</v>
      </c>
      <c r="C21" s="146">
        <f>IF(ISNUMBER(B21/B$9*100),B21/B$9*100,0)</f>
        <v>33.233235883450348</v>
      </c>
      <c r="D21" s="266">
        <f t="shared" si="1"/>
        <v>296972.41706433368</v>
      </c>
      <c r="E21" s="146">
        <f>IF(ISNUMBER(D21/D$9*100),D21/D$9*100,0)</f>
        <v>39.342414869667827</v>
      </c>
      <c r="F21" s="266">
        <f>[1]CUADRO2!R13</f>
        <v>49376.591226705423</v>
      </c>
      <c r="G21" s="146">
        <f>IF(ISNUMBER(F21/F$9*100),F21/F$9*100,0)</f>
        <v>34.867894212741476</v>
      </c>
      <c r="H21" s="266">
        <f>[1]CUADRO2!T13</f>
        <v>211806.92710852553</v>
      </c>
      <c r="I21" s="146">
        <f>IF(ISNUMBER(H21/H$9*100),H21/H$9*100,0)</f>
        <v>42.297305633895185</v>
      </c>
      <c r="J21" s="266">
        <f>[1]CUADRO2!V13</f>
        <v>35788.898729102722</v>
      </c>
      <c r="K21" s="146">
        <f>IF(ISNUMBER(J21/J$9*100),J21/J$9*100,0)</f>
        <v>31.820170053455772</v>
      </c>
      <c r="L21" s="266">
        <f>[1]CUADRO2!X13</f>
        <v>146083.16601821524</v>
      </c>
      <c r="M21" s="146">
        <f>IF(ISNUMBER(L21/L$9*100),L21/L$9*100,0)</f>
        <v>25.874408833468969</v>
      </c>
      <c r="N21" s="266">
        <f>[1]CUADRO2!Z13</f>
        <v>51186.554191547802</v>
      </c>
      <c r="O21" s="146">
        <f>IF(ISNUMBER(N21/N$9*100),N21/N$9*100,0)</f>
        <v>34.709330529209332</v>
      </c>
      <c r="P21" s="266">
        <f>[1]CUADRO2!AB13</f>
        <v>20530.825315121579</v>
      </c>
      <c r="Q21" s="146">
        <f>IF(ISNUMBER(P21/P$9*100),P21/P$9*100,0)</f>
        <v>25.015493107980497</v>
      </c>
    </row>
    <row r="22" spans="1:17" x14ac:dyDescent="0.2">
      <c r="A22" s="147" t="s">
        <v>34</v>
      </c>
      <c r="B22" s="266">
        <f>[1]CUADRO2!P14</f>
        <v>241330.16380860368</v>
      </c>
      <c r="C22" s="146">
        <f>IF(ISNUMBER(B22/B$9*100),B22/B$9*100,0)</f>
        <v>15.580037885639792</v>
      </c>
      <c r="D22" s="266">
        <f t="shared" si="1"/>
        <v>183656.73675182724</v>
      </c>
      <c r="E22" s="146">
        <f>IF(ISNUMBER(D22/D$9*100),D22/D$9*100,0)</f>
        <v>24.33054087085295</v>
      </c>
      <c r="F22" s="266">
        <f>[1]CUADRO2!R14</f>
        <v>78808.518305811798</v>
      </c>
      <c r="G22" s="146">
        <f>IF(ISNUMBER(F22/F$9*100),F22/F$9*100,0)</f>
        <v>55.651615696462777</v>
      </c>
      <c r="H22" s="266">
        <f>[1]CUADRO2!T14</f>
        <v>103200.35708203699</v>
      </c>
      <c r="I22" s="146">
        <f>IF(ISNUMBER(H22/H$9*100),H22/H$9*100,0)</f>
        <v>20.608849316762203</v>
      </c>
      <c r="J22" s="266">
        <f>[1]CUADRO2!V14</f>
        <v>1647.8613639784403</v>
      </c>
      <c r="K22" s="146">
        <f>IF(ISNUMBER(J22/J$9*100),J22/J$9*100,0)</f>
        <v>1.4651255190390757</v>
      </c>
      <c r="L22" s="266">
        <f>[1]CUADRO2!X14</f>
        <v>38137.222981255836</v>
      </c>
      <c r="M22" s="146">
        <f>IF(ISNUMBER(L22/L$9*100),L22/L$9*100,0)</f>
        <v>6.7549063049957416</v>
      </c>
      <c r="N22" s="266">
        <f>[1]CUADRO2!Z14</f>
        <v>16257.197540360517</v>
      </c>
      <c r="O22" s="146">
        <f>IF(ISNUMBER(N22/N$9*100),N22/N$9*100,0)</f>
        <v>11.023919304968539</v>
      </c>
      <c r="P22" s="266">
        <f>[1]CUADRO2!AB14</f>
        <v>3279.0065351590588</v>
      </c>
      <c r="Q22" s="146">
        <f>IF(ISNUMBER(P22/P$9*100),P22/P$9*100,0)</f>
        <v>3.9952590371941752</v>
      </c>
    </row>
    <row r="23" spans="1:17" x14ac:dyDescent="0.2">
      <c r="A23" s="147" t="s">
        <v>38</v>
      </c>
      <c r="B23" s="266">
        <f>[1]CUADRO2!P15</f>
        <v>23150.269017283747</v>
      </c>
      <c r="C23" s="146">
        <f>IF(ISNUMBER(B23/B$9*100),B23/B$9*100,0)</f>
        <v>1.4945585858802419</v>
      </c>
      <c r="D23" s="266">
        <f t="shared" si="1"/>
        <v>17606.10204401792</v>
      </c>
      <c r="E23" s="146">
        <f>IF(ISNUMBER(D23/D$9*100),D23/D$9*100,0)</f>
        <v>2.3324272930822598</v>
      </c>
      <c r="F23" s="266">
        <f>[1]CUADRO2!R15</f>
        <v>1937.6863658518187</v>
      </c>
      <c r="G23" s="146">
        <f>IF(ISNUMBER(F23/F$9*100),F23/F$9*100,0)</f>
        <v>1.3683213349375782</v>
      </c>
      <c r="H23" s="266">
        <f>[1]CUADRO2!T15</f>
        <v>10403.980632457189</v>
      </c>
      <c r="I23" s="146">
        <f>IF(ISNUMBER(H23/H$9*100),H23/H$9*100,0)</f>
        <v>2.0776485199404737</v>
      </c>
      <c r="J23" s="266">
        <f>[1]CUADRO2!V15</f>
        <v>5264.4350457089131</v>
      </c>
      <c r="K23" s="146">
        <f>IF(ISNUMBER(J23/J$9*100),J23/J$9*100,0)</f>
        <v>4.6806474727765304</v>
      </c>
      <c r="L23" s="266">
        <f>[1]CUADRO2!X15</f>
        <v>4400.3511881204322</v>
      </c>
      <c r="M23" s="146">
        <f>IF(ISNUMBER(L23/L$9*100),L23/L$9*100,0)</f>
        <v>0.77939497585965589</v>
      </c>
      <c r="N23" s="266">
        <f>[1]CUADRO2!Z15</f>
        <v>421.61907124435737</v>
      </c>
      <c r="O23" s="146">
        <f>IF(ISNUMBER(N23/N$9*100),N23/N$9*100,0)</f>
        <v>0.28589765285773272</v>
      </c>
      <c r="P23" s="266">
        <f>[1]CUADRO2!AB15</f>
        <v>722.19671390104349</v>
      </c>
      <c r="Q23" s="146">
        <f>IF(ISNUMBER(P23/P$9*100),P23/P$9*100,0)</f>
        <v>0.879950349871784</v>
      </c>
    </row>
    <row r="24" spans="1:17" x14ac:dyDescent="0.2">
      <c r="A24" s="149"/>
      <c r="B24" s="266"/>
      <c r="C24" s="150"/>
      <c r="D24" s="266"/>
      <c r="E24" s="150"/>
      <c r="F24" s="266"/>
      <c r="G24" s="150"/>
      <c r="H24" s="266"/>
      <c r="I24" s="150"/>
      <c r="J24" s="266"/>
      <c r="K24" s="150"/>
      <c r="L24" s="266"/>
      <c r="M24" s="150"/>
      <c r="N24" s="266"/>
      <c r="O24" s="150"/>
      <c r="P24" s="266"/>
      <c r="Q24" s="150"/>
    </row>
    <row r="25" spans="1:17" x14ac:dyDescent="0.2">
      <c r="A25" s="151" t="s">
        <v>15</v>
      </c>
      <c r="Q25" s="169"/>
    </row>
    <row r="26" spans="1:17" x14ac:dyDescent="0.2">
      <c r="A26" s="205" t="s">
        <v>107</v>
      </c>
      <c r="B26" s="266"/>
      <c r="C26" s="146"/>
      <c r="D26" s="266"/>
      <c r="E26" s="146"/>
      <c r="F26" s="266"/>
      <c r="G26" s="146"/>
      <c r="H26" s="266"/>
      <c r="I26" s="146"/>
      <c r="J26" s="266"/>
      <c r="K26" s="146"/>
      <c r="L26" s="266"/>
      <c r="M26" s="146"/>
      <c r="N26" s="266"/>
      <c r="O26" s="146"/>
      <c r="P26" s="266"/>
      <c r="Q26" s="146"/>
    </row>
    <row r="27" spans="1:17" x14ac:dyDescent="0.2">
      <c r="A27" s="205" t="s">
        <v>35</v>
      </c>
      <c r="B27" s="266">
        <f>[1]CUADRO2!P16</f>
        <v>101502.08129631179</v>
      </c>
      <c r="C27" s="146">
        <f t="shared" ref="C27:C33" si="2">IF(ISNUMBER(B27/B$9*100),B27/B$9*100,0)</f>
        <v>6.5528744816251985</v>
      </c>
      <c r="D27" s="266">
        <f t="shared" ref="D27:D33" si="3">+F27+H27+J27</f>
        <v>48459.699399584184</v>
      </c>
      <c r="E27" s="146">
        <f t="shared" ref="E27:E33" si="4">IF(ISNUMBER(D27/D$9*100),D27/D$9*100,0)</f>
        <v>6.4198608648048978</v>
      </c>
      <c r="F27" s="266">
        <f>[1]CUADRO2!R16</f>
        <v>421.61907124435737</v>
      </c>
      <c r="G27" s="146">
        <f t="shared" ref="G27:G33" si="5">IF(ISNUMBER(F27/F$9*100),F27/F$9*100,0)</f>
        <v>0.29773155272556595</v>
      </c>
      <c r="H27" s="266">
        <f>[1]CUADRO2!T16</f>
        <v>31860.999444481458</v>
      </c>
      <c r="I27" s="146">
        <f t="shared" ref="I27:I33" si="6">IF(ISNUMBER(H27/H$9*100),H27/H$9*100,0)</f>
        <v>6.3625607042308712</v>
      </c>
      <c r="J27" s="266">
        <f>[1]CUADRO2!V16</f>
        <v>16177.080883858369</v>
      </c>
      <c r="K27" s="146">
        <f t="shared" ref="K27:K33" si="7">IF(ISNUMBER(J27/J$9*100),J27/J$9*100,0)</f>
        <v>14.383160224885399</v>
      </c>
      <c r="L27" s="266">
        <f>[1]CUADRO2!X16</f>
        <v>13035.142826020077</v>
      </c>
      <c r="M27" s="146">
        <f t="shared" ref="M27:M33" si="8">IF(ISNUMBER(L27/L$9*100),L27/L$9*100,0)</f>
        <v>2.3087986376270639</v>
      </c>
      <c r="N27" s="266">
        <f>[1]CUADRO2!Z16</f>
        <v>36060.595338957683</v>
      </c>
      <c r="O27" s="146">
        <f t="shared" ref="O27:Q33" si="9">IF(ISNUMBER(N27/N$9*100),N27/N$9*100,0)</f>
        <v>24.452498170049214</v>
      </c>
      <c r="P27" s="266">
        <f>[1]CUADRO2!AB16</f>
        <v>3946.6437317495534</v>
      </c>
      <c r="Q27" s="146">
        <f t="shared" si="9"/>
        <v>4.8087321165077448</v>
      </c>
    </row>
    <row r="28" spans="1:17" x14ac:dyDescent="0.2">
      <c r="A28" s="205" t="s">
        <v>36</v>
      </c>
      <c r="B28" s="266">
        <f>[1]CUADRO2!P17</f>
        <v>265469.02947909094</v>
      </c>
      <c r="C28" s="146">
        <f t="shared" si="2"/>
        <v>17.138419298585873</v>
      </c>
      <c r="D28" s="266">
        <f t="shared" si="3"/>
        <v>170748.11046849992</v>
      </c>
      <c r="E28" s="146">
        <f t="shared" si="4"/>
        <v>22.620427400866461</v>
      </c>
      <c r="F28" s="266">
        <f>[1]CUADRO2!R17</f>
        <v>10486.120938054442</v>
      </c>
      <c r="G28" s="146">
        <f t="shared" si="5"/>
        <v>7.4049047632989407</v>
      </c>
      <c r="H28" s="266">
        <f>[1]CUADRO2!T17</f>
        <v>139658.43262535468</v>
      </c>
      <c r="I28" s="146">
        <f t="shared" si="6"/>
        <v>27.88943444743273</v>
      </c>
      <c r="J28" s="266">
        <f>[1]CUADRO2!V17</f>
        <v>20603.556905090809</v>
      </c>
      <c r="K28" s="146">
        <f t="shared" si="7"/>
        <v>18.318772236847742</v>
      </c>
      <c r="L28" s="266">
        <f>[1]CUADRO2!X17</f>
        <v>37265.414574236893</v>
      </c>
      <c r="M28" s="146">
        <f t="shared" si="8"/>
        <v>6.6004906542228747</v>
      </c>
      <c r="N28" s="266">
        <f>[1]CUADRO2!Z17</f>
        <v>40398.715512933413</v>
      </c>
      <c r="O28" s="146">
        <f t="shared" si="9"/>
        <v>27.394154418885318</v>
      </c>
      <c r="P28" s="266">
        <f>[1]CUADRO2!AB17</f>
        <v>17056.788923420485</v>
      </c>
      <c r="Q28" s="146">
        <f t="shared" si="9"/>
        <v>20.782602706372323</v>
      </c>
    </row>
    <row r="29" spans="1:17" x14ac:dyDescent="0.2">
      <c r="A29" s="205" t="s">
        <v>37</v>
      </c>
      <c r="B29" s="266">
        <f>[1]CUADRO2!P18</f>
        <v>166627.67480240137</v>
      </c>
      <c r="C29" s="146">
        <f t="shared" si="2"/>
        <v>10.757318709137378</v>
      </c>
      <c r="D29" s="266">
        <f t="shared" si="3"/>
        <v>104352.42264465739</v>
      </c>
      <c r="E29" s="146">
        <f t="shared" si="4"/>
        <v>13.824436440680124</v>
      </c>
      <c r="F29" s="266">
        <f>[1]CUADRO2!R18</f>
        <v>16850.477654583679</v>
      </c>
      <c r="G29" s="146">
        <f t="shared" si="5"/>
        <v>11.899174440709777</v>
      </c>
      <c r="H29" s="266">
        <f>[1]CUADRO2!T18</f>
        <v>79393.869255694532</v>
      </c>
      <c r="I29" s="146">
        <f t="shared" si="6"/>
        <v>15.854754134858773</v>
      </c>
      <c r="J29" s="266">
        <f>[1]CUADRO2!V18</f>
        <v>8108.0757343791774</v>
      </c>
      <c r="K29" s="146">
        <f t="shared" si="7"/>
        <v>7.2089490829859955</v>
      </c>
      <c r="L29" s="266">
        <f>[1]CUADRO2!X18</f>
        <v>40648.270749753356</v>
      </c>
      <c r="M29" s="146">
        <f t="shared" si="8"/>
        <v>7.1996658096903037</v>
      </c>
      <c r="N29" s="266">
        <f>[1]CUADRO2!Z18</f>
        <v>14505.661086934171</v>
      </c>
      <c r="O29" s="146">
        <f t="shared" si="9"/>
        <v>9.8362117388676573</v>
      </c>
      <c r="P29" s="266">
        <f>[1]CUADRO2!AB18</f>
        <v>7121.3203210563106</v>
      </c>
      <c r="Q29" s="146">
        <f t="shared" si="9"/>
        <v>8.6768718099168467</v>
      </c>
    </row>
    <row r="30" spans="1:17" x14ac:dyDescent="0.2">
      <c r="A30" s="205" t="s">
        <v>39</v>
      </c>
      <c r="B30" s="266">
        <f>[1]CUADRO2!P19</f>
        <v>203877.72212268249</v>
      </c>
      <c r="C30" s="146">
        <f t="shared" si="2"/>
        <v>13.162145106852542</v>
      </c>
      <c r="D30" s="266">
        <f t="shared" si="3"/>
        <v>104592.56445578684</v>
      </c>
      <c r="E30" s="146">
        <f t="shared" si="4"/>
        <v>13.856250030825642</v>
      </c>
      <c r="F30" s="266">
        <f>[1]CUADRO2!R19</f>
        <v>16650.668129397764</v>
      </c>
      <c r="G30" s="146">
        <f t="shared" si="5"/>
        <v>11.758076458572999</v>
      </c>
      <c r="H30" s="266">
        <f>[1]CUADRO2!T19</f>
        <v>74121.156247449791</v>
      </c>
      <c r="I30" s="146">
        <f t="shared" si="6"/>
        <v>14.801806732835084</v>
      </c>
      <c r="J30" s="266">
        <f>[1]CUADRO2!V19</f>
        <v>13820.740078939285</v>
      </c>
      <c r="K30" s="146">
        <f t="shared" si="7"/>
        <v>12.28812048409978</v>
      </c>
      <c r="L30" s="266">
        <f>[1]CUADRO2!X19</f>
        <v>72292.007245107292</v>
      </c>
      <c r="M30" s="146">
        <f t="shared" si="8"/>
        <v>12.80443874428879</v>
      </c>
      <c r="N30" s="266">
        <f>[1]CUADRO2!Z19</f>
        <v>14153.687598651471</v>
      </c>
      <c r="O30" s="146">
        <f t="shared" si="9"/>
        <v>9.5975403859063704</v>
      </c>
      <c r="P30" s="266">
        <f>[1]CUADRO2!AB19</f>
        <v>12839.462823136104</v>
      </c>
      <c r="Q30" s="146">
        <f t="shared" si="9"/>
        <v>15.644061494487026</v>
      </c>
    </row>
    <row r="31" spans="1:17" x14ac:dyDescent="0.2">
      <c r="A31" s="205" t="s">
        <v>40</v>
      </c>
      <c r="B31" s="266">
        <f>[1]CUADRO2!P20</f>
        <v>328794.34017547686</v>
      </c>
      <c r="C31" s="146">
        <f t="shared" si="2"/>
        <v>21.226639039538249</v>
      </c>
      <c r="D31" s="266">
        <f t="shared" si="3"/>
        <v>157768.19154351478</v>
      </c>
      <c r="E31" s="146">
        <f t="shared" si="4"/>
        <v>20.900869199571314</v>
      </c>
      <c r="F31" s="266">
        <f>[1]CUADRO2!R20</f>
        <v>39336.112954549135</v>
      </c>
      <c r="G31" s="146">
        <f t="shared" si="5"/>
        <v>27.777685562422011</v>
      </c>
      <c r="H31" s="266">
        <f>[1]CUADRO2!T20</f>
        <v>97566.563596965745</v>
      </c>
      <c r="I31" s="146">
        <f t="shared" si="6"/>
        <v>19.483795060183478</v>
      </c>
      <c r="J31" s="266">
        <f>[1]CUADRO2!V20</f>
        <v>20865.514991999891</v>
      </c>
      <c r="K31" s="146">
        <f t="shared" si="7"/>
        <v>18.55168107641331</v>
      </c>
      <c r="L31" s="266">
        <f>[1]CUADRO2!X20</f>
        <v>139522.59619853395</v>
      </c>
      <c r="M31" s="146">
        <f t="shared" si="8"/>
        <v>24.71239359022195</v>
      </c>
      <c r="N31" s="266">
        <f>[1]CUADRO2!Z20</f>
        <v>15023.332141495002</v>
      </c>
      <c r="O31" s="146">
        <f t="shared" si="9"/>
        <v>10.187241731449639</v>
      </c>
      <c r="P31" s="266">
        <f>[1]CUADRO2!AB20</f>
        <v>16480.220291932688</v>
      </c>
      <c r="Q31" s="146">
        <f t="shared" si="9"/>
        <v>20.080090829431967</v>
      </c>
    </row>
    <row r="32" spans="1:17" x14ac:dyDescent="0.2">
      <c r="A32" s="205" t="s">
        <v>41</v>
      </c>
      <c r="B32" s="266">
        <f>[1]CUADRO2!P21</f>
        <v>335655.07105168642</v>
      </c>
      <c r="C32" s="146">
        <f t="shared" si="2"/>
        <v>21.669561073351215</v>
      </c>
      <c r="D32" s="266">
        <f t="shared" si="3"/>
        <v>140179.56285496982</v>
      </c>
      <c r="E32" s="146">
        <f t="shared" si="4"/>
        <v>18.570756747735853</v>
      </c>
      <c r="F32" s="266">
        <f>[1]CUADRO2!R21</f>
        <v>50589.771102883496</v>
      </c>
      <c r="G32" s="146">
        <f t="shared" si="5"/>
        <v>35.724596276061007</v>
      </c>
      <c r="H32" s="266">
        <f>[1]CUADRO2!T21</f>
        <v>62799.784142074743</v>
      </c>
      <c r="I32" s="146">
        <f t="shared" si="6"/>
        <v>12.540957464714861</v>
      </c>
      <c r="J32" s="266">
        <f>[1]CUADRO2!V21</f>
        <v>26790.007610011588</v>
      </c>
      <c r="K32" s="146">
        <f t="shared" si="7"/>
        <v>23.819190535492492</v>
      </c>
      <c r="L32" s="266">
        <f>[1]CUADRO2!X21</f>
        <v>162226.17432456286</v>
      </c>
      <c r="M32" s="146">
        <f t="shared" si="8"/>
        <v>28.733675976326765</v>
      </c>
      <c r="N32" s="266">
        <f>[1]CUADRO2!Z21</f>
        <v>17259.004806988003</v>
      </c>
      <c r="O32" s="146">
        <f t="shared" si="9"/>
        <v>11.703239491551424</v>
      </c>
      <c r="P32" s="266">
        <f>[1]CUADRO2!AB21</f>
        <v>15990.329065165999</v>
      </c>
      <c r="Q32" s="146">
        <f t="shared" si="9"/>
        <v>19.483189807736743</v>
      </c>
    </row>
    <row r="33" spans="1:17" x14ac:dyDescent="0.2">
      <c r="A33" s="205" t="s">
        <v>108</v>
      </c>
      <c r="B33" s="266">
        <f>[1]CUADRO2!P22</f>
        <v>147044.40823081005</v>
      </c>
      <c r="C33" s="146">
        <f t="shared" si="2"/>
        <v>9.493042290910795</v>
      </c>
      <c r="D33" s="266">
        <f t="shared" si="3"/>
        <v>28739.785831739551</v>
      </c>
      <c r="E33" s="146">
        <f t="shared" si="4"/>
        <v>3.8073993155154038</v>
      </c>
      <c r="F33" s="266">
        <f>[1]CUADRO2!R22</f>
        <v>7275.7068974417989</v>
      </c>
      <c r="G33" s="146">
        <f t="shared" si="5"/>
        <v>5.1378309462097125</v>
      </c>
      <c r="H33" s="266">
        <f>[1]CUADRO2!T22</f>
        <v>15356.687238029102</v>
      </c>
      <c r="I33" s="146">
        <f t="shared" si="6"/>
        <v>3.0666914557437508</v>
      </c>
      <c r="J33" s="266">
        <f>[1]CUADRO2!V22</f>
        <v>6107.3916962686508</v>
      </c>
      <c r="K33" s="146">
        <f t="shared" si="7"/>
        <v>5.4301263592752207</v>
      </c>
      <c r="L33" s="266">
        <f>[1]CUADRO2!X22</f>
        <v>99595.915468670108</v>
      </c>
      <c r="M33" s="146">
        <f t="shared" si="8"/>
        <v>17.640536587622012</v>
      </c>
      <c r="N33" s="266">
        <f>[1]CUADRO2!Z22</f>
        <v>10071.033112745006</v>
      </c>
      <c r="O33" s="146">
        <f t="shared" si="9"/>
        <v>6.8291140632904588</v>
      </c>
      <c r="P33" s="266">
        <f>[1]CUADRO2!AB22</f>
        <v>8637.6738176552008</v>
      </c>
      <c r="Q33" s="146">
        <f t="shared" si="9"/>
        <v>10.524451235547309</v>
      </c>
    </row>
    <row r="34" spans="1:17" x14ac:dyDescent="0.2">
      <c r="A34" s="152"/>
      <c r="B34" s="122"/>
      <c r="C34" s="146"/>
      <c r="D34" s="122"/>
      <c r="E34" s="146"/>
      <c r="F34" s="122"/>
      <c r="G34" s="146"/>
      <c r="H34" s="122"/>
      <c r="I34" s="146"/>
      <c r="J34" s="122"/>
      <c r="K34" s="146"/>
      <c r="L34" s="122"/>
      <c r="M34" s="146"/>
      <c r="N34" s="122"/>
      <c r="O34" s="146"/>
      <c r="P34" s="122"/>
      <c r="Q34" s="146"/>
    </row>
    <row r="35" spans="1:17" x14ac:dyDescent="0.2">
      <c r="A35" s="144" t="s">
        <v>68</v>
      </c>
      <c r="B35" s="116"/>
      <c r="C35" s="117"/>
      <c r="D35" s="116"/>
      <c r="E35" s="117"/>
      <c r="F35" s="116"/>
      <c r="G35" s="117"/>
      <c r="H35" s="116"/>
      <c r="I35" s="117"/>
      <c r="J35" s="116"/>
      <c r="K35" s="117"/>
      <c r="L35" s="116"/>
      <c r="M35" s="117"/>
      <c r="N35" s="116"/>
      <c r="O35" s="117"/>
      <c r="P35" s="116"/>
      <c r="Q35" s="117"/>
    </row>
    <row r="36" spans="1:17" x14ac:dyDescent="0.2">
      <c r="A36" s="261" t="s">
        <v>63</v>
      </c>
      <c r="B36" s="75">
        <f>SUM(B37:B39)</f>
        <v>922069.81923004589</v>
      </c>
      <c r="C36" s="49">
        <f>IF(ISNUMBER(B36/B$9*100),B36/B$9*100,0)</f>
        <v>59.527920132696607</v>
      </c>
      <c r="D36" s="266">
        <f t="shared" ref="D36:D44" si="10">+F36+H36+J36</f>
        <v>482479.57200833445</v>
      </c>
      <c r="E36" s="49">
        <f>IF(ISNUMBER(D36/D$9*100),D36/D$9*100,0)</f>
        <v>63.918096083582</v>
      </c>
      <c r="F36" s="75">
        <f>SUM(F37:F39)</f>
        <v>51350.66990026753</v>
      </c>
      <c r="G36" s="49">
        <f>IF(ISNUMBER(F36/F$9*100),F36/F$9*100,0)</f>
        <v>36.261914428542937</v>
      </c>
      <c r="H36" s="75">
        <f>SUM(H37:H39)</f>
        <v>327151.66602508252</v>
      </c>
      <c r="I36" s="49">
        <f>IF(ISNUMBER(H36/H$9*100),H36/H$9*100,0)</f>
        <v>65.331357172330812</v>
      </c>
      <c r="J36" s="75">
        <f>SUM(J37:J39)</f>
        <v>103977.2360829844</v>
      </c>
      <c r="K36" s="49">
        <f>IF(ISNUMBER(J36/J$9*100),J36/J$9*100,0)</f>
        <v>92.44691653946937</v>
      </c>
      <c r="L36" s="75">
        <f>SUM(L37:L39)</f>
        <v>400692.13957325794</v>
      </c>
      <c r="M36" s="49">
        <f>IF(ISNUMBER(L36/L$9*100),L36/L$9*100,0)</f>
        <v>70.971026424654099</v>
      </c>
      <c r="N36" s="75">
        <f>SUM(N37:N39)</f>
        <v>0</v>
      </c>
      <c r="O36" s="49">
        <f>IF(ISNUMBER(N36/N$9*100),N36/N$9*100,0)</f>
        <v>0</v>
      </c>
      <c r="P36" s="75">
        <f>SUM(P37:P39)</f>
        <v>38898.107648452482</v>
      </c>
      <c r="Q36" s="49">
        <f>IF(ISNUMBER(P36/P$9*100),P36/P$9*100,0)</f>
        <v>47.39484793515151</v>
      </c>
    </row>
    <row r="37" spans="1:17" x14ac:dyDescent="0.2">
      <c r="A37" s="259" t="s">
        <v>129</v>
      </c>
      <c r="B37" s="266">
        <f>[1]CUADRO2!P23</f>
        <v>517004.73382066551</v>
      </c>
      <c r="C37" s="146">
        <f>IF(ISNUMBER(B37/B$9*100),B37/B$9*100,0)</f>
        <v>33.377316837895911</v>
      </c>
      <c r="D37" s="266">
        <f t="shared" si="10"/>
        <v>213455.00648284881</v>
      </c>
      <c r="E37" s="146">
        <f>IF(ISNUMBER(D37/D$9*100),D37/D$9*100,0)</f>
        <v>28.278166383501656</v>
      </c>
      <c r="F37" s="266">
        <f>[1]CUADRO2!R23</f>
        <v>26941.759210910164</v>
      </c>
      <c r="G37" s="146">
        <f>IF(ISNUMBER(F37/F$9*100),F37/F$9*100,0)</f>
        <v>19.0252584622142</v>
      </c>
      <c r="H37" s="266">
        <f>[1]CUADRO2!T23</f>
        <v>140614.53560661717</v>
      </c>
      <c r="I37" s="146">
        <f>IF(ISNUMBER(H37/H$9*100),H37/H$9*100,0)</f>
        <v>28.080365785552836</v>
      </c>
      <c r="J37" s="266">
        <f>[1]CUADRO2!V23</f>
        <v>45898.711665321498</v>
      </c>
      <c r="K37" s="146">
        <f>IF(ISNUMBER(J37/J$9*100),J37/J$9*100,0)</f>
        <v>40.808878235680794</v>
      </c>
      <c r="L37" s="266">
        <f>[1]CUADRO2!X23</f>
        <v>272396.96929467539</v>
      </c>
      <c r="M37" s="146">
        <f>IF(ISNUMBER(L37/L$9*100),L37/L$9*100,0)</f>
        <v>48.247246692678395</v>
      </c>
      <c r="N37" s="266">
        <f>[1]CUADRO2!Z23</f>
        <v>0</v>
      </c>
      <c r="O37" s="146">
        <f>IF(ISNUMBER(N37/N$9*100),N37/N$9*100,0)</f>
        <v>0</v>
      </c>
      <c r="P37" s="266">
        <f>[1]CUADRO2!AB23</f>
        <v>31152.758043139314</v>
      </c>
      <c r="Q37" s="146">
        <f>IF(ISNUMBER(P37/P$9*100),P37/P$9*100,0)</f>
        <v>37.957636488619677</v>
      </c>
    </row>
    <row r="38" spans="1:17" x14ac:dyDescent="0.2">
      <c r="A38" s="259" t="s">
        <v>130</v>
      </c>
      <c r="B38" s="266">
        <f>[1]CUADRO2!P24</f>
        <v>404643.466338136</v>
      </c>
      <c r="C38" s="146">
        <f t="shared" ref="C38:C44" si="11">IF(ISNUMBER(B38/B$9*100),B38/B$9*100,0)</f>
        <v>26.123383982470955</v>
      </c>
      <c r="D38" s="266">
        <f t="shared" si="10"/>
        <v>268602.94645424129</v>
      </c>
      <c r="E38" s="146">
        <f t="shared" ref="E38:E43" si="12">IF(ISNUMBER(D38/D$9*100),D38/D$9*100,0)</f>
        <v>35.584074302525813</v>
      </c>
      <c r="F38" s="266">
        <f>[1]CUADRO2!R24</f>
        <v>23987.291618113009</v>
      </c>
      <c r="G38" s="146">
        <f t="shared" ref="G38:G43" si="13">IF(ISNUMBER(F38/F$9*100),F38/F$9*100,0)</f>
        <v>16.938924413603171</v>
      </c>
      <c r="H38" s="266">
        <f>[1]CUADRO2!T24</f>
        <v>186537.13041846536</v>
      </c>
      <c r="I38" s="146">
        <f t="shared" ref="I38:I43" si="14">IF(ISNUMBER(H38/H$9*100),H38/H$9*100,0)</f>
        <v>37.250991386777976</v>
      </c>
      <c r="J38" s="266">
        <f>[1]CUADRO2!V24</f>
        <v>58078.524417662906</v>
      </c>
      <c r="K38" s="146">
        <f t="shared" ref="K38:K43" si="15">IF(ISNUMBER(J38/J$9*100),J38/J$9*100,0)</f>
        <v>51.638038303788584</v>
      </c>
      <c r="L38" s="266">
        <f>[1]CUADRO2!X24</f>
        <v>128295.17027858256</v>
      </c>
      <c r="M38" s="146">
        <f t="shared" ref="M38:M43" si="16">IF(ISNUMBER(L38/L$9*100),L38/L$9*100,0)</f>
        <v>22.723779731975711</v>
      </c>
      <c r="N38" s="266">
        <f>[1]CUADRO2!Z24</f>
        <v>0</v>
      </c>
      <c r="O38" s="146">
        <f t="shared" ref="O38:Q43" si="17">IF(ISNUMBER(N38/N$9*100),N38/N$9*100,0)</f>
        <v>0</v>
      </c>
      <c r="P38" s="266">
        <f>[1]CUADRO2!AB24</f>
        <v>7745.3496053131676</v>
      </c>
      <c r="Q38" s="146">
        <f t="shared" si="17"/>
        <v>9.4372114465318369</v>
      </c>
    </row>
    <row r="39" spans="1:17" x14ac:dyDescent="0.2">
      <c r="A39" s="259" t="s">
        <v>135</v>
      </c>
      <c r="B39" s="266">
        <f>[1]CUADRO2!P25</f>
        <v>421.61907124435737</v>
      </c>
      <c r="C39" s="146">
        <f t="shared" si="11"/>
        <v>2.7219312329746836E-2</v>
      </c>
      <c r="D39" s="266">
        <f t="shared" si="10"/>
        <v>421.61907124435737</v>
      </c>
      <c r="E39" s="146">
        <f t="shared" si="12"/>
        <v>5.5855397554535051E-2</v>
      </c>
      <c r="F39" s="266">
        <f>[1]CUADRO2!R25</f>
        <v>421.61907124435737</v>
      </c>
      <c r="G39" s="146">
        <f t="shared" si="13"/>
        <v>0.29773155272556595</v>
      </c>
      <c r="H39" s="266">
        <f>[1]CUADRO2!T25</f>
        <v>0</v>
      </c>
      <c r="I39" s="146">
        <f t="shared" si="14"/>
        <v>0</v>
      </c>
      <c r="J39" s="266">
        <f>[1]CUADRO2!V25</f>
        <v>0</v>
      </c>
      <c r="K39" s="146">
        <f t="shared" si="15"/>
        <v>0</v>
      </c>
      <c r="L39" s="266">
        <f>[1]CUADRO2!X25</f>
        <v>0</v>
      </c>
      <c r="M39" s="146">
        <f t="shared" si="16"/>
        <v>0</v>
      </c>
      <c r="N39" s="266">
        <f>[1]CUADRO2!Z25</f>
        <v>0</v>
      </c>
      <c r="O39" s="146">
        <f t="shared" si="17"/>
        <v>0</v>
      </c>
      <c r="P39" s="266">
        <f>[1]CUADRO2!AB25</f>
        <v>0</v>
      </c>
      <c r="Q39" s="146">
        <f t="shared" si="17"/>
        <v>0</v>
      </c>
    </row>
    <row r="40" spans="1:17" x14ac:dyDescent="0.2">
      <c r="A40" s="261" t="s">
        <v>64</v>
      </c>
      <c r="B40" s="266">
        <f>[1]CUADRO2!P26</f>
        <v>133423.1231823437</v>
      </c>
      <c r="C40" s="146">
        <f t="shared" si="11"/>
        <v>8.6136655327094687</v>
      </c>
      <c r="D40" s="266">
        <f t="shared" si="10"/>
        <v>106674.73404791734</v>
      </c>
      <c r="E40" s="146">
        <f t="shared" si="12"/>
        <v>14.132092416230948</v>
      </c>
      <c r="F40" s="266">
        <f>[1]CUADRO2!R26</f>
        <v>39597.789474215395</v>
      </c>
      <c r="G40" s="146">
        <f t="shared" si="13"/>
        <v>27.962471692428224</v>
      </c>
      <c r="H40" s="266">
        <f>[1]CUADRO2!T26</f>
        <v>63071.4031897116</v>
      </c>
      <c r="I40" s="146">
        <f t="shared" si="14"/>
        <v>12.595199098974522</v>
      </c>
      <c r="J40" s="266">
        <f>[1]CUADRO2!V26</f>
        <v>4005.5413839903549</v>
      </c>
      <c r="K40" s="146">
        <f t="shared" si="15"/>
        <v>3.5613559657001268</v>
      </c>
      <c r="L40" s="266">
        <f>[1]CUADRO2!X26</f>
        <v>26447.811491769873</v>
      </c>
      <c r="M40" s="146">
        <f t="shared" si="16"/>
        <v>4.68446506152012</v>
      </c>
      <c r="N40" s="266">
        <f>[1]CUADRO2!Z26</f>
        <v>0</v>
      </c>
      <c r="O40" s="146">
        <f t="shared" si="17"/>
        <v>0</v>
      </c>
      <c r="P40" s="266">
        <f>[1]CUADRO2!AB26</f>
        <v>300.57764265668612</v>
      </c>
      <c r="Q40" s="146">
        <f t="shared" si="17"/>
        <v>0.36623456840545571</v>
      </c>
    </row>
    <row r="41" spans="1:17" x14ac:dyDescent="0.2">
      <c r="A41" s="261" t="s">
        <v>65</v>
      </c>
      <c r="B41" s="266">
        <f>[1]CUADRO2!P27</f>
        <v>20431.124265625738</v>
      </c>
      <c r="C41" s="146">
        <f t="shared" si="11"/>
        <v>1.3190132765878275</v>
      </c>
      <c r="D41" s="266">
        <f t="shared" si="10"/>
        <v>14916.449699722303</v>
      </c>
      <c r="E41" s="146">
        <f t="shared" si="12"/>
        <v>1.9761065969364986</v>
      </c>
      <c r="F41" s="266">
        <f>[1]CUADRO2!R27</f>
        <v>5811.3169403893289</v>
      </c>
      <c r="G41" s="146">
        <f t="shared" si="13"/>
        <v>4.1037337588548564</v>
      </c>
      <c r="H41" s="266">
        <f>[1]CUADRO2!T27</f>
        <v>9105.1327593329752</v>
      </c>
      <c r="I41" s="146">
        <f t="shared" si="14"/>
        <v>1.8182718970346488</v>
      </c>
      <c r="J41" s="266">
        <f>[1]CUADRO2!V27</f>
        <v>0</v>
      </c>
      <c r="K41" s="146">
        <f t="shared" si="15"/>
        <v>0</v>
      </c>
      <c r="L41" s="266">
        <f>[1]CUADRO2!X27</f>
        <v>5514.6745659034386</v>
      </c>
      <c r="M41" s="146">
        <f t="shared" si="16"/>
        <v>0.97676514133001857</v>
      </c>
      <c r="N41" s="266">
        <f>[1]CUADRO2!Z27</f>
        <v>0</v>
      </c>
      <c r="O41" s="146">
        <f t="shared" si="17"/>
        <v>0</v>
      </c>
      <c r="P41" s="266">
        <f>[1]CUADRO2!AB27</f>
        <v>0</v>
      </c>
      <c r="Q41" s="146">
        <f t="shared" si="17"/>
        <v>0</v>
      </c>
    </row>
    <row r="42" spans="1:17" x14ac:dyDescent="0.2">
      <c r="A42" s="261" t="s">
        <v>66</v>
      </c>
      <c r="B42" s="266">
        <f>[1]CUADRO2!P28</f>
        <v>6157.3269519713549</v>
      </c>
      <c r="C42" s="146">
        <f t="shared" si="11"/>
        <v>0.39751096867471081</v>
      </c>
      <c r="D42" s="266">
        <f t="shared" si="10"/>
        <v>4128.7759235826943</v>
      </c>
      <c r="E42" s="146">
        <f t="shared" si="12"/>
        <v>0.54697340882772127</v>
      </c>
      <c r="F42" s="266">
        <f>[1]CUADRO2!R28</f>
        <v>1576.8718558615003</v>
      </c>
      <c r="G42" s="146">
        <f t="shared" si="13"/>
        <v>1.1135276796404465</v>
      </c>
      <c r="H42" s="266">
        <f>[1]CUADRO2!T28</f>
        <v>2551.9040677211938</v>
      </c>
      <c r="I42" s="146">
        <f t="shared" si="14"/>
        <v>0.509608763860108</v>
      </c>
      <c r="J42" s="266">
        <f>[1]CUADRO2!V28</f>
        <v>0</v>
      </c>
      <c r="K42" s="146">
        <f t="shared" si="15"/>
        <v>0</v>
      </c>
      <c r="L42" s="266">
        <f>[1]CUADRO2!X28</f>
        <v>2028.5510283886599</v>
      </c>
      <c r="M42" s="146">
        <f t="shared" si="16"/>
        <v>0.35929915868292028</v>
      </c>
      <c r="N42" s="266">
        <f>[1]CUADRO2!Z28</f>
        <v>0</v>
      </c>
      <c r="O42" s="146">
        <f t="shared" si="17"/>
        <v>0</v>
      </c>
      <c r="P42" s="266">
        <f>[1]CUADRO2!AB28</f>
        <v>0</v>
      </c>
      <c r="Q42" s="146">
        <f t="shared" si="17"/>
        <v>0</v>
      </c>
    </row>
    <row r="43" spans="1:17" x14ac:dyDescent="0.2">
      <c r="A43" s="261" t="s">
        <v>67</v>
      </c>
      <c r="B43" s="266">
        <f>[1]CUADRO2!P29</f>
        <v>8756.8083372296351</v>
      </c>
      <c r="C43" s="146">
        <f t="shared" si="11"/>
        <v>0.56533092879150559</v>
      </c>
      <c r="D43" s="266">
        <f t="shared" si="10"/>
        <v>4068.3742290881123</v>
      </c>
      <c r="E43" s="146">
        <f t="shared" si="12"/>
        <v>0.53897149219476337</v>
      </c>
      <c r="F43" s="266">
        <f>[1]CUADRO2!R29</f>
        <v>1094.4482233631038</v>
      </c>
      <c r="G43" s="146">
        <f t="shared" si="13"/>
        <v>0.77285822948644634</v>
      </c>
      <c r="H43" s="266">
        <f>[1]CUADRO2!T29</f>
        <v>2973.9260057250085</v>
      </c>
      <c r="I43" s="146">
        <f t="shared" si="14"/>
        <v>0.59388547350147836</v>
      </c>
      <c r="J43" s="266">
        <f>[1]CUADRO2!V29</f>
        <v>0</v>
      </c>
      <c r="K43" s="146">
        <f t="shared" si="15"/>
        <v>0</v>
      </c>
      <c r="L43" s="266">
        <f>[1]CUADRO2!X29</f>
        <v>4688.4341081415223</v>
      </c>
      <c r="M43" s="146">
        <f t="shared" si="16"/>
        <v>0.83042053516082692</v>
      </c>
      <c r="N43" s="266">
        <f>[1]CUADRO2!Z29</f>
        <v>0</v>
      </c>
      <c r="O43" s="146">
        <f t="shared" si="17"/>
        <v>0</v>
      </c>
      <c r="P43" s="266">
        <f>[1]CUADRO2!AB29</f>
        <v>0</v>
      </c>
      <c r="Q43" s="146">
        <f t="shared" si="17"/>
        <v>0</v>
      </c>
    </row>
    <row r="44" spans="1:17" x14ac:dyDescent="0.2">
      <c r="A44" s="261" t="s">
        <v>136</v>
      </c>
      <c r="B44" s="266">
        <f>[1]CUADRO2!P30</f>
        <v>458132.12519124302</v>
      </c>
      <c r="C44" s="146">
        <f t="shared" si="11"/>
        <v>29.576559160541088</v>
      </c>
      <c r="D44" s="266">
        <f t="shared" si="10"/>
        <v>142572.43129010781</v>
      </c>
      <c r="E44" s="146">
        <f t="shared" ref="E44" si="18">IF(ISNUMBER(D44/D$9*100),D44/D$9*100,0)</f>
        <v>18.887760002227793</v>
      </c>
      <c r="F44" s="266">
        <f>[1]CUADRO2!R30</f>
        <v>42179.380354057801</v>
      </c>
      <c r="G44" s="146">
        <f t="shared" ref="G44" si="19">IF(ISNUMBER(F44/F$9*100),F44/F$9*100,0)</f>
        <v>29.785494211047098</v>
      </c>
      <c r="H44" s="266">
        <f>[1]CUADRO2!T30</f>
        <v>95903.460502476999</v>
      </c>
      <c r="I44" s="146">
        <f t="shared" ref="I44" si="20">IF(ISNUMBER(H44/H$9*100),H44/H$9*100,0)</f>
        <v>19.151677594298029</v>
      </c>
      <c r="J44" s="266">
        <f>[1]CUADRO2!V30</f>
        <v>4489.5904335730129</v>
      </c>
      <c r="K44" s="146">
        <f t="shared" ref="K44" si="21">IF(ISNUMBER(J44/J$9*100),J44/J$9*100,0)</f>
        <v>3.9917274948304389</v>
      </c>
      <c r="L44" s="266">
        <f>[1]CUADRO2!X30</f>
        <v>125213.91061942314</v>
      </c>
      <c r="M44" s="146">
        <f t="shared" ref="M44" si="22">IF(ISNUMBER(L44/L$9*100),L44/L$9*100,0)</f>
        <v>22.178023678651776</v>
      </c>
      <c r="N44" s="266">
        <f>[1]CUADRO2!Z30</f>
        <v>147472.02959870463</v>
      </c>
      <c r="O44" s="146">
        <f t="shared" ref="O44:Q44" si="23">IF(ISNUMBER(N44/N$9*100),N44/N$9*100,0)</f>
        <v>100</v>
      </c>
      <c r="P44" s="266">
        <f>[1]CUADRO2!AB30</f>
        <v>42873.75368300714</v>
      </c>
      <c r="Q44" s="146">
        <f t="shared" si="23"/>
        <v>52.238917496442951</v>
      </c>
    </row>
    <row r="45" spans="1:17" x14ac:dyDescent="0.2">
      <c r="A45" s="153"/>
      <c r="B45" s="148"/>
      <c r="C45" s="150"/>
      <c r="D45" s="148"/>
      <c r="E45" s="150"/>
      <c r="F45" s="148"/>
      <c r="G45" s="150"/>
      <c r="H45" s="148"/>
      <c r="I45" s="150"/>
      <c r="J45" s="148"/>
      <c r="K45" s="150"/>
      <c r="L45" s="148"/>
      <c r="M45" s="150"/>
      <c r="N45" s="148"/>
      <c r="O45" s="150"/>
      <c r="P45" s="148"/>
      <c r="Q45" s="150"/>
    </row>
    <row r="46" spans="1:17" x14ac:dyDescent="0.2">
      <c r="A46" s="144" t="s">
        <v>12</v>
      </c>
      <c r="Q46" s="169"/>
    </row>
    <row r="47" spans="1:17" x14ac:dyDescent="0.2">
      <c r="A47" s="153" t="s">
        <v>32</v>
      </c>
      <c r="B47" s="266">
        <f>[1]CUADRO2!P31</f>
        <v>135627.06254226243</v>
      </c>
      <c r="C47" s="146">
        <f>IF(ISNUMBER(B47/B$9*100),B47/B$9*100,0)</f>
        <v>8.7559496889180544</v>
      </c>
      <c r="D47" s="266">
        <f t="shared" ref="D47:D50" si="24">+F47+H47+J47</f>
        <v>65699.106140010699</v>
      </c>
      <c r="E47" s="146">
        <f>IF(ISNUMBER(D47/D$9*100),D47/D$9*100,0)</f>
        <v>8.7037089702734924</v>
      </c>
      <c r="F47" s="266">
        <f>[1]CUADRO2!R31</f>
        <v>0</v>
      </c>
      <c r="G47" s="146">
        <f>IF(ISNUMBER(F47/F$9*100),F47/F$9*100,0)</f>
        <v>0</v>
      </c>
      <c r="H47" s="266">
        <f>[1]CUADRO2!T31</f>
        <v>65699.106140010699</v>
      </c>
      <c r="I47" s="146">
        <f>IF(ISNUMBER(H47/H$9*100),H47/H$9*100,0)</f>
        <v>13.119944707256451</v>
      </c>
      <c r="J47" s="266">
        <f>[1]CUADRO2!V31</f>
        <v>0</v>
      </c>
      <c r="K47" s="146">
        <f>IF(ISNUMBER(J47/J$9*100),J47/J$9*100,0)</f>
        <v>0</v>
      </c>
      <c r="L47" s="266">
        <f>[1]CUADRO2!X31</f>
        <v>31146.304614877314</v>
      </c>
      <c r="M47" s="146">
        <f>IF(ISNUMBER(L47/L$9*100),L47/L$9*100,0)</f>
        <v>5.516667260323544</v>
      </c>
      <c r="N47" s="266">
        <f>[1]CUADRO2!Z31</f>
        <v>28340.312996588626</v>
      </c>
      <c r="O47" s="146">
        <f>IF(ISNUMBER(N47/N$9*100),N47/N$9*100,0)</f>
        <v>19.217415718565224</v>
      </c>
      <c r="P47" s="266">
        <f>[1]CUADRO2!AB31</f>
        <v>10441.338790784881</v>
      </c>
      <c r="Q47" s="146">
        <f>IF(ISNUMBER(P47/P$9*100),P47/P$9*100,0)</f>
        <v>12.722101257497442</v>
      </c>
    </row>
    <row r="48" spans="1:17" x14ac:dyDescent="0.2">
      <c r="A48" s="153" t="s">
        <v>33</v>
      </c>
      <c r="B48" s="266">
        <f>[1]CUADRO2!P32</f>
        <v>292433.28375143453</v>
      </c>
      <c r="C48" s="146">
        <f>IF(ISNUMBER(B48/B$9*100),B48/B$9*100,0)</f>
        <v>18.879205019239997</v>
      </c>
      <c r="D48" s="266">
        <f t="shared" si="24"/>
        <v>112607.76747420419</v>
      </c>
      <c r="E48" s="146">
        <f>IF(ISNUMBER(D48/D$9*100),D48/D$9*100,0)</f>
        <v>14.918090876290011</v>
      </c>
      <c r="F48" s="266">
        <f>[1]CUADRO2!R32</f>
        <v>0</v>
      </c>
      <c r="G48" s="146">
        <f>IF(ISNUMBER(F48/F$9*100),F48/F$9*100,0)</f>
        <v>0</v>
      </c>
      <c r="H48" s="266">
        <f>[1]CUADRO2!T32</f>
        <v>112607.76747420419</v>
      </c>
      <c r="I48" s="146">
        <f>IF(ISNUMBER(H48/H$9*100),H48/H$9*100,0)</f>
        <v>22.487485289688138</v>
      </c>
      <c r="J48" s="266">
        <f>[1]CUADRO2!V32</f>
        <v>0</v>
      </c>
      <c r="K48" s="146">
        <f>IF(ISNUMBER(J48/J$9*100),J48/J$9*100,0)</f>
        <v>0</v>
      </c>
      <c r="L48" s="266">
        <f>[1]CUADRO2!X32</f>
        <v>144739.94380532161</v>
      </c>
      <c r="M48" s="146">
        <f>IF(ISNUMBER(L48/L$9*100),L48/L$9*100,0)</f>
        <v>25.636495858018581</v>
      </c>
      <c r="N48" s="266">
        <f>[1]CUADRO2!Z32</f>
        <v>27942.062510597709</v>
      </c>
      <c r="O48" s="146">
        <f>IF(ISNUMBER(N48/N$9*100),N48/N$9*100,0)</f>
        <v>18.94736417924986</v>
      </c>
      <c r="P48" s="266">
        <f>[1]CUADRO2!AB32</f>
        <v>7143.5099613113616</v>
      </c>
      <c r="Q48" s="146">
        <f>IF(ISNUMBER(P48/P$9*100),P48/P$9*100,0)</f>
        <v>8.7039084625768819</v>
      </c>
    </row>
    <row r="49" spans="1:17" x14ac:dyDescent="0.2">
      <c r="A49" s="153" t="s">
        <v>42</v>
      </c>
      <c r="B49" s="266">
        <f>[1]CUADRO2!P33</f>
        <v>1088752.2129608809</v>
      </c>
      <c r="C49" s="146">
        <f>IF(ISNUMBER(B49/B$9*100),B49/B$9*100,0)</f>
        <v>70.288771442005483</v>
      </c>
      <c r="D49" s="266">
        <f t="shared" si="24"/>
        <v>554296.96647864464</v>
      </c>
      <c r="E49" s="146">
        <f>IF(ISNUMBER(D49/D$9*100),D49/D$9*100,0)</f>
        <v>73.432345777342107</v>
      </c>
      <c r="F49" s="266">
        <f>[1]CUADRO2!R33</f>
        <v>137518.57366371862</v>
      </c>
      <c r="G49" s="146">
        <f>IF(ISNUMBER(F49/F$9*100),F49/F$9*100,0)</f>
        <v>97.110451727584234</v>
      </c>
      <c r="H49" s="266">
        <f>[1]CUADRO2!T33</f>
        <v>304306.02491437824</v>
      </c>
      <c r="I49" s="146">
        <f>IF(ISNUMBER(H49/H$9*100),H49/H$9*100,0)</f>
        <v>60.769140640259501</v>
      </c>
      <c r="J49" s="266">
        <f>[1]CUADRO2!V33</f>
        <v>112472.36790054783</v>
      </c>
      <c r="K49" s="146">
        <f>IF(ISNUMBER(J49/J$9*100),J49/J$9*100,0)</f>
        <v>100</v>
      </c>
      <c r="L49" s="266">
        <f>[1]CUADRO2!X33</f>
        <v>382564.70334888971</v>
      </c>
      <c r="M49" s="146">
        <f>IF(ISNUMBER(L49/L$9*100),L49/L$9*100,0)</f>
        <v>67.760275256285709</v>
      </c>
      <c r="N49" s="266">
        <f>[1]CUADRO2!Z33</f>
        <v>88507.867573502153</v>
      </c>
      <c r="O49" s="146">
        <f>IF(ISNUMBER(N49/N$9*100),N49/N$9*100,0)</f>
        <v>60.016714908139832</v>
      </c>
      <c r="P49" s="266">
        <f>[1]CUADRO2!AB33</f>
        <v>63382.675559865071</v>
      </c>
      <c r="Q49" s="146">
        <f>IF(ISNUMBER(P49/P$9*100),P49/P$9*100,0)</f>
        <v>77.227722670523306</v>
      </c>
    </row>
    <row r="50" spans="1:17" x14ac:dyDescent="0.2">
      <c r="A50" s="153" t="s">
        <v>38</v>
      </c>
      <c r="B50" s="266">
        <f>[1]CUADRO2!P34</f>
        <v>32157.767903860266</v>
      </c>
      <c r="C50" s="146">
        <f>IF(ISNUMBER(B50/B$9*100),B50/B$9*100,0)</f>
        <v>2.0760738498363063</v>
      </c>
      <c r="D50" s="266">
        <f t="shared" si="24"/>
        <v>22236.49710589293</v>
      </c>
      <c r="E50" s="146">
        <f>IF(ISNUMBER(D50/D$9*100),D50/D$9*100,0)</f>
        <v>2.9458543760940934</v>
      </c>
      <c r="F50" s="266">
        <f>[1]CUADRO2!R34</f>
        <v>4091.9030844359945</v>
      </c>
      <c r="G50" s="146">
        <f>IF(ISNUMBER(F50/F$9*100),F50/F$9*100,0)</f>
        <v>2.8895482724157389</v>
      </c>
      <c r="H50" s="266">
        <f>[1]CUADRO2!T34</f>
        <v>18144.594021456935</v>
      </c>
      <c r="I50" s="146">
        <f>IF(ISNUMBER(H50/H$9*100),H50/H$9*100,0)</f>
        <v>3.6234293627954703</v>
      </c>
      <c r="J50" s="266">
        <f>[1]CUADRO2!V34</f>
        <v>0</v>
      </c>
      <c r="K50" s="146">
        <f>IF(ISNUMBER(J50/J$9*100),J50/J$9*100,0)</f>
        <v>0</v>
      </c>
      <c r="L50" s="266">
        <f>[1]CUADRO2!X34</f>
        <v>6134.5696177958989</v>
      </c>
      <c r="M50" s="146">
        <f>IF(ISNUMBER(L50/L$9*100),L50/L$9*100,0)</f>
        <v>1.0865616253719239</v>
      </c>
      <c r="N50" s="266">
        <f>[1]CUADRO2!Z34</f>
        <v>2681.7865180164818</v>
      </c>
      <c r="O50" s="146">
        <f>IF(ISNUMBER(N50/N$9*100),N50/N$9*100,0)</f>
        <v>1.8185051940453107</v>
      </c>
      <c r="P50" s="266">
        <f>[1]CUADRO2!AB34</f>
        <v>1104.9146621549819</v>
      </c>
      <c r="Q50" s="146">
        <f>IF(ISNUMBER(P50/P$9*100),P50/P$9*100,0)</f>
        <v>1.3462676094022803</v>
      </c>
    </row>
    <row r="51" spans="1:17" x14ac:dyDescent="0.2">
      <c r="A51" s="153"/>
      <c r="B51" s="266"/>
      <c r="C51" s="146"/>
      <c r="D51" s="266"/>
      <c r="E51" s="146"/>
      <c r="F51" s="266"/>
      <c r="G51" s="146"/>
      <c r="H51" s="266"/>
      <c r="I51" s="146"/>
      <c r="J51" s="266"/>
      <c r="K51" s="146"/>
      <c r="L51" s="266"/>
      <c r="M51" s="146"/>
      <c r="N51" s="266"/>
      <c r="O51" s="146"/>
      <c r="P51" s="266"/>
      <c r="Q51" s="146"/>
    </row>
    <row r="52" spans="1:17" x14ac:dyDescent="0.2">
      <c r="A52" s="153"/>
      <c r="C52" s="133"/>
      <c r="E52" s="133"/>
      <c r="G52" s="133"/>
      <c r="I52" s="133"/>
      <c r="K52" s="133"/>
      <c r="M52" s="133"/>
      <c r="O52" s="133"/>
    </row>
    <row r="53" spans="1:17" x14ac:dyDescent="0.2">
      <c r="A53" s="231"/>
      <c r="B53" s="232"/>
      <c r="C53" s="233"/>
      <c r="D53" s="232"/>
      <c r="E53" s="233"/>
      <c r="F53" s="232"/>
      <c r="G53" s="233"/>
      <c r="H53" s="232"/>
      <c r="I53" s="233"/>
      <c r="J53" s="232"/>
      <c r="K53" s="233"/>
      <c r="L53" s="232"/>
      <c r="M53" s="233"/>
      <c r="N53" s="232"/>
      <c r="O53" s="233"/>
      <c r="P53" s="267"/>
      <c r="Q53" s="233"/>
    </row>
    <row r="54" spans="1:17" x14ac:dyDescent="0.2">
      <c r="A54" s="128" t="str">
        <f>'C05'!A40</f>
        <v>Fuente: Instituto Nacional de Estadística (INE). Encuesta Permanente de Hogares de Propósitos Múltiples, octubre 2021.</v>
      </c>
      <c r="B54" s="155"/>
      <c r="C54" s="154"/>
      <c r="D54" s="155"/>
      <c r="E54" s="154"/>
      <c r="F54" s="156"/>
      <c r="G54" s="154"/>
      <c r="H54" s="156"/>
      <c r="I54" s="154"/>
      <c r="J54" s="156"/>
      <c r="K54" s="154"/>
      <c r="L54" s="155"/>
      <c r="M54" s="154"/>
      <c r="N54" s="155"/>
      <c r="O54" s="154"/>
    </row>
    <row r="55" spans="1:17" x14ac:dyDescent="0.2">
      <c r="A55" s="128" t="str">
        <f>'C05'!A41</f>
        <v>(Promedio de salarios mínimos por rama)</v>
      </c>
      <c r="C55" s="133"/>
      <c r="E55" s="133"/>
      <c r="G55" s="133"/>
      <c r="I55" s="133"/>
      <c r="K55" s="133"/>
      <c r="M55" s="133"/>
      <c r="O55" s="133"/>
    </row>
    <row r="56" spans="1:17" x14ac:dyDescent="0.2">
      <c r="A56" s="128" t="s">
        <v>59</v>
      </c>
      <c r="B56" s="157"/>
      <c r="C56" s="158"/>
      <c r="D56" s="157"/>
      <c r="E56" s="158"/>
      <c r="F56" s="159"/>
      <c r="G56" s="161"/>
      <c r="H56" s="149"/>
      <c r="I56" s="158"/>
      <c r="J56" s="159"/>
      <c r="K56" s="160"/>
      <c r="L56" s="157"/>
      <c r="M56" s="158"/>
      <c r="N56" s="159"/>
      <c r="O56" s="158"/>
    </row>
    <row r="57" spans="1:17" x14ac:dyDescent="0.2">
      <c r="A57" s="128" t="s">
        <v>60</v>
      </c>
      <c r="B57" s="157"/>
      <c r="C57" s="158"/>
      <c r="D57" s="157"/>
      <c r="E57" s="158"/>
      <c r="F57" s="159"/>
      <c r="G57" s="158"/>
      <c r="H57" s="162"/>
      <c r="I57" s="158"/>
      <c r="J57" s="159"/>
      <c r="K57" s="158"/>
      <c r="L57" s="157"/>
      <c r="M57" s="158"/>
      <c r="N57" s="159"/>
      <c r="O57" s="158"/>
    </row>
    <row r="58" spans="1:17" x14ac:dyDescent="0.2">
      <c r="A58" s="30" t="s">
        <v>138</v>
      </c>
      <c r="B58" s="157"/>
      <c r="C58" s="158"/>
      <c r="D58" s="157"/>
      <c r="E58" s="158"/>
      <c r="F58" s="159"/>
      <c r="G58" s="158"/>
      <c r="H58" s="162"/>
      <c r="I58" s="158"/>
      <c r="J58" s="159"/>
      <c r="K58" s="158"/>
      <c r="L58" s="157"/>
      <c r="M58" s="158"/>
      <c r="N58" s="159"/>
      <c r="O58" s="158"/>
    </row>
    <row r="59" spans="1:17" x14ac:dyDescent="0.2">
      <c r="A59" s="128"/>
      <c r="B59" s="157"/>
      <c r="C59" s="158"/>
      <c r="D59" s="157"/>
      <c r="E59" s="158"/>
      <c r="F59" s="159"/>
      <c r="G59" s="158"/>
      <c r="H59" s="162"/>
      <c r="I59" s="158"/>
      <c r="J59" s="159"/>
      <c r="K59" s="158"/>
      <c r="L59" s="157"/>
      <c r="M59" s="158"/>
      <c r="N59" s="159"/>
      <c r="O59" s="158"/>
    </row>
    <row r="60" spans="1:17" x14ac:dyDescent="0.2">
      <c r="A60" s="316" t="s">
        <v>85</v>
      </c>
      <c r="B60" s="316"/>
      <c r="C60" s="316"/>
      <c r="D60" s="316"/>
      <c r="E60" s="316"/>
      <c r="F60" s="316"/>
      <c r="G60" s="316"/>
      <c r="H60" s="316"/>
      <c r="I60" s="316"/>
      <c r="J60" s="316"/>
      <c r="K60" s="316"/>
      <c r="L60" s="316"/>
      <c r="M60" s="316"/>
      <c r="N60" s="316"/>
      <c r="O60" s="316"/>
      <c r="P60" s="316"/>
      <c r="Q60" s="316"/>
    </row>
    <row r="61" spans="1:17" x14ac:dyDescent="0.2">
      <c r="A61" s="316" t="s">
        <v>54</v>
      </c>
      <c r="B61" s="316"/>
      <c r="C61" s="316"/>
      <c r="D61" s="316"/>
      <c r="E61" s="316"/>
      <c r="F61" s="316"/>
      <c r="G61" s="316"/>
      <c r="H61" s="316"/>
      <c r="I61" s="316"/>
      <c r="J61" s="316"/>
      <c r="K61" s="316"/>
      <c r="L61" s="316"/>
      <c r="M61" s="316"/>
      <c r="N61" s="316"/>
      <c r="O61" s="316"/>
      <c r="P61" s="316"/>
      <c r="Q61" s="316"/>
    </row>
    <row r="62" spans="1:17" x14ac:dyDescent="0.2">
      <c r="A62" s="316" t="s">
        <v>28</v>
      </c>
      <c r="B62" s="316"/>
      <c r="C62" s="316"/>
      <c r="D62" s="316"/>
      <c r="E62" s="316"/>
      <c r="F62" s="316"/>
      <c r="G62" s="316"/>
      <c r="H62" s="316"/>
      <c r="I62" s="316"/>
      <c r="J62" s="316"/>
      <c r="K62" s="316"/>
      <c r="L62" s="316"/>
      <c r="M62" s="316"/>
      <c r="N62" s="316"/>
      <c r="O62" s="316"/>
      <c r="P62" s="316"/>
      <c r="Q62" s="316"/>
    </row>
    <row r="63" spans="1:17" customFormat="1" ht="23.25" x14ac:dyDescent="0.35">
      <c r="A63" s="284" t="s">
        <v>74</v>
      </c>
      <c r="B63" s="284"/>
      <c r="C63" s="284"/>
      <c r="D63" s="284"/>
      <c r="E63" s="284"/>
      <c r="F63" s="284"/>
      <c r="G63" s="284"/>
      <c r="H63" s="284"/>
      <c r="I63" s="284"/>
      <c r="J63" s="284"/>
      <c r="K63" s="284"/>
      <c r="L63" s="284"/>
      <c r="M63" s="284"/>
      <c r="N63" s="284"/>
      <c r="O63" s="284"/>
      <c r="P63" s="284"/>
      <c r="Q63" s="284"/>
    </row>
    <row r="64" spans="1:17" x14ac:dyDescent="0.2">
      <c r="A64" s="22" t="s">
        <v>16</v>
      </c>
      <c r="B64" s="324"/>
      <c r="C64" s="324"/>
      <c r="D64" s="324"/>
      <c r="E64" s="324"/>
      <c r="F64" s="324"/>
      <c r="G64" s="324"/>
      <c r="H64" s="324"/>
      <c r="I64" s="324"/>
      <c r="J64" s="324"/>
      <c r="K64" s="324"/>
      <c r="L64" s="132"/>
      <c r="M64" s="132"/>
      <c r="N64" s="132"/>
      <c r="O64" s="132"/>
    </row>
    <row r="65" spans="1:17" ht="11.25" customHeight="1" x14ac:dyDescent="0.2">
      <c r="A65" s="317" t="s">
        <v>27</v>
      </c>
      <c r="B65" s="320" t="s">
        <v>5</v>
      </c>
      <c r="C65" s="320"/>
      <c r="D65" s="322" t="s">
        <v>6</v>
      </c>
      <c r="E65" s="322"/>
      <c r="F65" s="322"/>
      <c r="G65" s="322"/>
      <c r="H65" s="322"/>
      <c r="I65" s="322"/>
      <c r="J65" s="322"/>
      <c r="K65" s="322"/>
      <c r="L65" s="320" t="s">
        <v>1</v>
      </c>
      <c r="M65" s="320"/>
      <c r="N65" s="314" t="s">
        <v>2</v>
      </c>
      <c r="O65" s="314"/>
      <c r="P65" s="314" t="s">
        <v>111</v>
      </c>
      <c r="Q65" s="314"/>
    </row>
    <row r="66" spans="1:17" ht="13.5" x14ac:dyDescent="0.35">
      <c r="A66" s="318"/>
      <c r="B66" s="321"/>
      <c r="C66" s="321"/>
      <c r="D66" s="323" t="s">
        <v>3</v>
      </c>
      <c r="E66" s="323"/>
      <c r="F66" s="323" t="s">
        <v>71</v>
      </c>
      <c r="G66" s="323"/>
      <c r="H66" s="323" t="s">
        <v>9</v>
      </c>
      <c r="I66" s="323"/>
      <c r="J66" s="323" t="s">
        <v>72</v>
      </c>
      <c r="K66" s="323"/>
      <c r="L66" s="321"/>
      <c r="M66" s="321"/>
      <c r="N66" s="315"/>
      <c r="O66" s="315"/>
      <c r="P66" s="315"/>
      <c r="Q66" s="315"/>
    </row>
    <row r="67" spans="1:17" x14ac:dyDescent="0.2">
      <c r="A67" s="319"/>
      <c r="B67" s="134" t="s">
        <v>7</v>
      </c>
      <c r="C67" s="135" t="s">
        <v>56</v>
      </c>
      <c r="D67" s="134" t="s">
        <v>7</v>
      </c>
      <c r="E67" s="135" t="s">
        <v>56</v>
      </c>
      <c r="F67" s="134" t="s">
        <v>7</v>
      </c>
      <c r="G67" s="135" t="s">
        <v>56</v>
      </c>
      <c r="H67" s="134" t="s">
        <v>7</v>
      </c>
      <c r="I67" s="135" t="s">
        <v>56</v>
      </c>
      <c r="J67" s="134" t="s">
        <v>7</v>
      </c>
      <c r="K67" s="135" t="s">
        <v>56</v>
      </c>
      <c r="L67" s="134" t="s">
        <v>7</v>
      </c>
      <c r="M67" s="135" t="s">
        <v>56</v>
      </c>
      <c r="N67" s="134" t="s">
        <v>7</v>
      </c>
      <c r="O67" s="135" t="s">
        <v>56</v>
      </c>
      <c r="P67" s="134" t="s">
        <v>7</v>
      </c>
      <c r="Q67" s="135" t="s">
        <v>56</v>
      </c>
    </row>
    <row r="68" spans="1:17" x14ac:dyDescent="0.2">
      <c r="A68" s="163"/>
      <c r="B68" s="163"/>
      <c r="C68" s="164"/>
      <c r="D68" s="136"/>
      <c r="E68" s="138"/>
      <c r="F68" s="136"/>
      <c r="G68" s="138"/>
      <c r="H68" s="136"/>
      <c r="I68" s="138"/>
      <c r="J68" s="136"/>
      <c r="K68" s="138"/>
      <c r="L68" s="136"/>
      <c r="M68" s="138"/>
      <c r="N68" s="136"/>
      <c r="O68" s="138"/>
    </row>
    <row r="69" spans="1:17" x14ac:dyDescent="0.2">
      <c r="A69" s="140" t="s">
        <v>69</v>
      </c>
      <c r="B69" s="116">
        <f t="shared" ref="B69:M69" si="25">B9</f>
        <v>1548970.3271584406</v>
      </c>
      <c r="C69" s="117">
        <f t="shared" si="25"/>
        <v>100.00000000000136</v>
      </c>
      <c r="D69" s="116">
        <f t="shared" si="25"/>
        <v>754840.33719875477</v>
      </c>
      <c r="E69" s="117">
        <f t="shared" si="25"/>
        <v>48.731749341092694</v>
      </c>
      <c r="F69" s="116">
        <f t="shared" si="25"/>
        <v>141610.47674815464</v>
      </c>
      <c r="G69" s="117">
        <f t="shared" si="25"/>
        <v>9.1422330218511423</v>
      </c>
      <c r="H69" s="116">
        <f t="shared" si="25"/>
        <v>500757.49255005229</v>
      </c>
      <c r="I69" s="117">
        <f t="shared" si="25"/>
        <v>32.328410930161802</v>
      </c>
      <c r="J69" s="116">
        <f t="shared" si="25"/>
        <v>112472.36790054783</v>
      </c>
      <c r="K69" s="117">
        <f t="shared" si="25"/>
        <v>7.2611053890797539</v>
      </c>
      <c r="L69" s="116">
        <f t="shared" si="25"/>
        <v>564585.5213868859</v>
      </c>
      <c r="M69" s="117">
        <f t="shared" si="25"/>
        <v>36.449085659543158</v>
      </c>
      <c r="N69" s="117">
        <f>N9</f>
        <v>147472.02959870463</v>
      </c>
      <c r="O69" s="117">
        <f>O9</f>
        <v>9.5206491056054965</v>
      </c>
      <c r="P69" s="117">
        <f>P9</f>
        <v>82072.438974116376</v>
      </c>
      <c r="Q69" s="117">
        <f>Q9</f>
        <v>5.2985158937600083</v>
      </c>
    </row>
    <row r="70" spans="1:17" x14ac:dyDescent="0.2">
      <c r="A70" s="141"/>
      <c r="B70" s="116"/>
      <c r="C70" s="117"/>
      <c r="D70" s="116">
        <f t="shared" ref="D70" si="26">F70+H70+J70</f>
        <v>0</v>
      </c>
      <c r="E70" s="117"/>
      <c r="F70" s="116"/>
      <c r="G70" s="117"/>
      <c r="H70" s="116"/>
      <c r="I70" s="117"/>
      <c r="J70" s="116"/>
      <c r="K70" s="117"/>
      <c r="L70" s="116"/>
      <c r="M70" s="117"/>
      <c r="N70" s="116"/>
      <c r="O70" s="117"/>
    </row>
    <row r="71" spans="1:17" x14ac:dyDescent="0.2">
      <c r="A71" s="144" t="s">
        <v>13</v>
      </c>
      <c r="B71" s="116"/>
      <c r="C71" s="117"/>
      <c r="D71" s="116"/>
      <c r="E71" s="117"/>
      <c r="F71" s="116"/>
      <c r="G71" s="117"/>
      <c r="H71" s="116"/>
      <c r="I71" s="117"/>
      <c r="J71" s="116"/>
      <c r="K71" s="117"/>
      <c r="L71" s="116"/>
      <c r="M71" s="117"/>
      <c r="N71" s="116"/>
      <c r="O71" s="117"/>
    </row>
    <row r="72" spans="1:17" x14ac:dyDescent="0.2">
      <c r="A72" s="78" t="s">
        <v>112</v>
      </c>
      <c r="B72" s="266">
        <f>[1]CUADRO2!P36</f>
        <v>135627.06254226243</v>
      </c>
      <c r="C72" s="146">
        <f>IF(ISNUMBER(B72/B$9*100),B72/B$9*100,0)</f>
        <v>8.7559496889180544</v>
      </c>
      <c r="D72" s="266">
        <f t="shared" ref="D72:D95" si="27">+F72+H72+J72</f>
        <v>65699.106140010699</v>
      </c>
      <c r="E72" s="146">
        <f>IF(ISNUMBER(D72/D$9*100),D72/D$9*100,0)</f>
        <v>8.7037089702734924</v>
      </c>
      <c r="F72" s="266">
        <f>[1]CUADRO2!R36</f>
        <v>0</v>
      </c>
      <c r="G72" s="146">
        <f>IF(ISNUMBER(F72/F$9*100),F72/F$9*100,0)</f>
        <v>0</v>
      </c>
      <c r="H72" s="266">
        <f>[1]CUADRO2!T36</f>
        <v>65699.106140010699</v>
      </c>
      <c r="I72" s="146">
        <f>IF(ISNUMBER(H72/H$9*100),H72/H$9*100,0)</f>
        <v>13.119944707256451</v>
      </c>
      <c r="J72" s="266">
        <f>[1]CUADRO2!V36</f>
        <v>0</v>
      </c>
      <c r="K72" s="146">
        <f>IF(ISNUMBER(J72/J$9*100),J72/J$9*100,0)</f>
        <v>0</v>
      </c>
      <c r="L72" s="266">
        <f>[1]CUADRO2!X36</f>
        <v>31146.304614877314</v>
      </c>
      <c r="M72" s="146">
        <f>IF(ISNUMBER(L72/L$9*100),L72/L$9*100,0)</f>
        <v>5.516667260323544</v>
      </c>
      <c r="N72" s="266">
        <f>[1]CUADRO2!Z36</f>
        <v>28340.312996588626</v>
      </c>
      <c r="O72" s="146">
        <f>IF(ISNUMBER(N72/N$9*100),N72/N$9*100,0)</f>
        <v>19.217415718565224</v>
      </c>
      <c r="P72" s="266">
        <f>[1]CUADRO2!AB36</f>
        <v>10441.338790784881</v>
      </c>
      <c r="Q72" s="146">
        <f>IF(ISNUMBER(P72/P$9*100),P72/P$9*100,0)</f>
        <v>12.722101257497442</v>
      </c>
    </row>
    <row r="73" spans="1:17" x14ac:dyDescent="0.2">
      <c r="A73" s="78" t="s">
        <v>88</v>
      </c>
      <c r="B73" s="266">
        <f>[1]CUADRO2!P37</f>
        <v>0</v>
      </c>
      <c r="C73" s="146">
        <f t="shared" ref="C73:C95" si="28">IF(ISNUMBER(B73/B$9*100),B73/B$9*100,0)</f>
        <v>0</v>
      </c>
      <c r="D73" s="266">
        <f t="shared" si="27"/>
        <v>0</v>
      </c>
      <c r="E73" s="146">
        <f t="shared" ref="E73:E94" si="29">IF(ISNUMBER(D73/D$9*100),D73/D$9*100,0)</f>
        <v>0</v>
      </c>
      <c r="F73" s="266">
        <f>[1]CUADRO2!R37</f>
        <v>0</v>
      </c>
      <c r="G73" s="146">
        <f t="shared" ref="G73:G94" si="30">IF(ISNUMBER(F73/F$9*100),F73/F$9*100,0)</f>
        <v>0</v>
      </c>
      <c r="H73" s="266">
        <f>[1]CUADRO2!T37</f>
        <v>0</v>
      </c>
      <c r="I73" s="146">
        <f t="shared" ref="I73:I95" si="31">IF(ISNUMBER(H73/H$9*100),H73/H$9*100,0)</f>
        <v>0</v>
      </c>
      <c r="J73" s="266">
        <f>[1]CUADRO2!V37</f>
        <v>0</v>
      </c>
      <c r="K73" s="146">
        <f t="shared" ref="K73:K95" si="32">IF(ISNUMBER(J73/J$9*100),J73/J$9*100,0)</f>
        <v>0</v>
      </c>
      <c r="L73" s="266">
        <f>[1]CUADRO2!X37</f>
        <v>0</v>
      </c>
      <c r="M73" s="146">
        <f t="shared" ref="M73:M95" si="33">IF(ISNUMBER(L73/L$9*100),L73/L$9*100,0)</f>
        <v>0</v>
      </c>
      <c r="N73" s="266">
        <f>[1]CUADRO2!Z37</f>
        <v>0</v>
      </c>
      <c r="O73" s="146">
        <f t="shared" ref="O73:Q95" si="34">IF(ISNUMBER(N73/N$9*100),N73/N$9*100,0)</f>
        <v>0</v>
      </c>
      <c r="P73" s="266">
        <f>[1]CUADRO2!AB37</f>
        <v>0</v>
      </c>
      <c r="Q73" s="146">
        <f t="shared" si="34"/>
        <v>0</v>
      </c>
    </row>
    <row r="74" spans="1:17" x14ac:dyDescent="0.2">
      <c r="A74" s="78" t="s">
        <v>113</v>
      </c>
      <c r="B74" s="266">
        <f>[1]CUADRO2!P38</f>
        <v>292171.60723176826</v>
      </c>
      <c r="C74" s="146">
        <f t="shared" si="28"/>
        <v>18.862311440642767</v>
      </c>
      <c r="D74" s="266">
        <f t="shared" si="27"/>
        <v>112346.09095453793</v>
      </c>
      <c r="E74" s="146">
        <f t="shared" si="29"/>
        <v>14.883424403557862</v>
      </c>
      <c r="F74" s="266">
        <f>[1]CUADRO2!R38</f>
        <v>0</v>
      </c>
      <c r="G74" s="146">
        <f t="shared" si="30"/>
        <v>0</v>
      </c>
      <c r="H74" s="266">
        <f>[1]CUADRO2!T38</f>
        <v>112346.09095453793</v>
      </c>
      <c r="I74" s="146">
        <f t="shared" si="31"/>
        <v>22.435229153023322</v>
      </c>
      <c r="J74" s="266">
        <f>[1]CUADRO2!V38</f>
        <v>0</v>
      </c>
      <c r="K74" s="146">
        <f t="shared" si="32"/>
        <v>0</v>
      </c>
      <c r="L74" s="266">
        <f>[1]CUADRO2!X38</f>
        <v>144739.94380532161</v>
      </c>
      <c r="M74" s="146">
        <f t="shared" si="33"/>
        <v>25.636495858018581</v>
      </c>
      <c r="N74" s="266">
        <f>[1]CUADRO2!Z38</f>
        <v>27942.062510597709</v>
      </c>
      <c r="O74" s="146">
        <f t="shared" si="34"/>
        <v>18.94736417924986</v>
      </c>
      <c r="P74" s="266">
        <f>[1]CUADRO2!AB38</f>
        <v>7143.5099613113616</v>
      </c>
      <c r="Q74" s="146">
        <f t="shared" si="34"/>
        <v>8.7039084625768819</v>
      </c>
    </row>
    <row r="75" spans="1:17" x14ac:dyDescent="0.2">
      <c r="A75" s="78" t="s">
        <v>89</v>
      </c>
      <c r="B75" s="266">
        <f>[1]CUADRO2!P39</f>
        <v>2770.4580695486552</v>
      </c>
      <c r="C75" s="146">
        <f t="shared" si="28"/>
        <v>0.1788580465986726</v>
      </c>
      <c r="D75" s="266">
        <f t="shared" si="27"/>
        <v>1104.9146621549817</v>
      </c>
      <c r="E75" s="146">
        <f t="shared" si="29"/>
        <v>0.14637726784121896</v>
      </c>
      <c r="F75" s="266">
        <f>[1]CUADRO2!R39</f>
        <v>261.67651966626704</v>
      </c>
      <c r="G75" s="146">
        <f t="shared" si="30"/>
        <v>0.1847861300062158</v>
      </c>
      <c r="H75" s="266">
        <f>[1]CUADRO2!T39</f>
        <v>843.23814248871474</v>
      </c>
      <c r="I75" s="146">
        <f t="shared" si="31"/>
        <v>0.16839251634451188</v>
      </c>
      <c r="J75" s="266">
        <f>[1]CUADRO2!V39</f>
        <v>0</v>
      </c>
      <c r="K75" s="146">
        <f t="shared" si="32"/>
        <v>0</v>
      </c>
      <c r="L75" s="266">
        <f>[1]CUADRO2!X39</f>
        <v>1665.5434073936738</v>
      </c>
      <c r="M75" s="146">
        <f t="shared" si="33"/>
        <v>0.29500285506831997</v>
      </c>
      <c r="N75" s="266">
        <f>[1]CUADRO2!Z39</f>
        <v>0</v>
      </c>
      <c r="O75" s="146">
        <f t="shared" si="34"/>
        <v>0</v>
      </c>
      <c r="P75" s="266">
        <f>[1]CUADRO2!AB39</f>
        <v>0</v>
      </c>
      <c r="Q75" s="146">
        <f t="shared" si="34"/>
        <v>0</v>
      </c>
    </row>
    <row r="76" spans="1:17" x14ac:dyDescent="0.2">
      <c r="A76" s="78" t="s">
        <v>114</v>
      </c>
      <c r="B76" s="266">
        <f>[1]CUADRO2!P40</f>
        <v>3371.6133548620282</v>
      </c>
      <c r="C76" s="146">
        <f t="shared" si="28"/>
        <v>0.21766804022948552</v>
      </c>
      <c r="D76" s="266">
        <f t="shared" si="27"/>
        <v>0</v>
      </c>
      <c r="E76" s="146">
        <f t="shared" si="29"/>
        <v>0</v>
      </c>
      <c r="F76" s="266">
        <f>[1]CUADRO2!R40</f>
        <v>0</v>
      </c>
      <c r="G76" s="146">
        <f t="shared" si="30"/>
        <v>0</v>
      </c>
      <c r="H76" s="266">
        <f>[1]CUADRO2!T40</f>
        <v>0</v>
      </c>
      <c r="I76" s="146">
        <f t="shared" si="31"/>
        <v>0</v>
      </c>
      <c r="J76" s="266">
        <f>[1]CUADRO2!V40</f>
        <v>0</v>
      </c>
      <c r="K76" s="146">
        <f t="shared" si="32"/>
        <v>0</v>
      </c>
      <c r="L76" s="266">
        <f>[1]CUADRO2!X40</f>
        <v>1395.0258660197899</v>
      </c>
      <c r="M76" s="146">
        <f t="shared" si="33"/>
        <v>0.24708849468774088</v>
      </c>
      <c r="N76" s="266">
        <f>[1]CUADRO2!Z40</f>
        <v>1254.3907749411942</v>
      </c>
      <c r="O76" s="146">
        <f t="shared" si="34"/>
        <v>0.85059572201901301</v>
      </c>
      <c r="P76" s="266">
        <f>[1]CUADRO2!AB40</f>
        <v>722.19671390104349</v>
      </c>
      <c r="Q76" s="146">
        <f t="shared" si="34"/>
        <v>0.879950349871784</v>
      </c>
    </row>
    <row r="77" spans="1:17" x14ac:dyDescent="0.2">
      <c r="A77" s="78" t="s">
        <v>115</v>
      </c>
      <c r="B77" s="266">
        <f>[1]CUADRO2!P41</f>
        <v>3899.1877890429487</v>
      </c>
      <c r="C77" s="146">
        <f t="shared" si="28"/>
        <v>0.25172772652113623</v>
      </c>
      <c r="D77" s="266">
        <f t="shared" si="27"/>
        <v>3598.6101463862633</v>
      </c>
      <c r="E77" s="146">
        <f t="shared" si="29"/>
        <v>0.47673792311376223</v>
      </c>
      <c r="F77" s="266">
        <f>[1]CUADRO2!R41</f>
        <v>261.67651966626704</v>
      </c>
      <c r="G77" s="146">
        <f t="shared" si="30"/>
        <v>0.1847861300062158</v>
      </c>
      <c r="H77" s="266">
        <f>[1]CUADRO2!T41</f>
        <v>3336.933626719996</v>
      </c>
      <c r="I77" s="146">
        <f t="shared" si="31"/>
        <v>0.66637717385455975</v>
      </c>
      <c r="J77" s="266">
        <f>[1]CUADRO2!V41</f>
        <v>0</v>
      </c>
      <c r="K77" s="146">
        <f t="shared" si="32"/>
        <v>0</v>
      </c>
      <c r="L77" s="266">
        <f>[1]CUADRO2!X41</f>
        <v>300.57764265668612</v>
      </c>
      <c r="M77" s="146">
        <f t="shared" si="33"/>
        <v>5.3238638128432152E-2</v>
      </c>
      <c r="N77" s="266">
        <f>[1]CUADRO2!Z41</f>
        <v>0</v>
      </c>
      <c r="O77" s="146">
        <f t="shared" si="34"/>
        <v>0</v>
      </c>
      <c r="P77" s="266">
        <f>[1]CUADRO2!AB41</f>
        <v>0</v>
      </c>
      <c r="Q77" s="146">
        <f t="shared" si="34"/>
        <v>0</v>
      </c>
    </row>
    <row r="78" spans="1:17" x14ac:dyDescent="0.2">
      <c r="A78" s="78" t="s">
        <v>116</v>
      </c>
      <c r="B78" s="266">
        <f>[1]CUADRO2!P42</f>
        <v>400027.17107836739</v>
      </c>
      <c r="C78" s="146">
        <f t="shared" si="28"/>
        <v>25.825360503335808</v>
      </c>
      <c r="D78" s="266">
        <f t="shared" si="27"/>
        <v>101623.53934054027</v>
      </c>
      <c r="E78" s="146">
        <f t="shared" si="29"/>
        <v>13.462918491832276</v>
      </c>
      <c r="F78" s="266">
        <f>[1]CUADRO2!R42</f>
        <v>0</v>
      </c>
      <c r="G78" s="146">
        <f t="shared" si="30"/>
        <v>0</v>
      </c>
      <c r="H78" s="266">
        <f>[1]CUADRO2!T42</f>
        <v>101623.53934054027</v>
      </c>
      <c r="I78" s="146">
        <f t="shared" si="31"/>
        <v>20.293962816818496</v>
      </c>
      <c r="J78" s="266">
        <f>[1]CUADRO2!V42</f>
        <v>0</v>
      </c>
      <c r="K78" s="146">
        <f t="shared" si="32"/>
        <v>0</v>
      </c>
      <c r="L78" s="266">
        <f>[1]CUADRO2!X42</f>
        <v>218654.2755080022</v>
      </c>
      <c r="M78" s="146">
        <f t="shared" si="33"/>
        <v>38.728282470100389</v>
      </c>
      <c r="N78" s="266">
        <f>[1]CUADRO2!Z42</f>
        <v>54423.37455720143</v>
      </c>
      <c r="O78" s="146">
        <f t="shared" si="34"/>
        <v>36.904201227375985</v>
      </c>
      <c r="P78" s="266">
        <f>[1]CUADRO2!AB42</f>
        <v>25325.981672623471</v>
      </c>
      <c r="Q78" s="146">
        <f t="shared" si="34"/>
        <v>30.858083406794652</v>
      </c>
    </row>
    <row r="79" spans="1:17" x14ac:dyDescent="0.2">
      <c r="A79" s="78" t="s">
        <v>90</v>
      </c>
      <c r="B79" s="266">
        <f>[1]CUADRO2!P43</f>
        <v>11133.96535496445</v>
      </c>
      <c r="C79" s="146">
        <f t="shared" si="28"/>
        <v>0.71879784652747469</v>
      </c>
      <c r="D79" s="266">
        <f t="shared" si="27"/>
        <v>3905.7190349778703</v>
      </c>
      <c r="E79" s="146">
        <f t="shared" si="29"/>
        <v>0.51742320097415084</v>
      </c>
      <c r="F79" s="266">
        <f>[1]CUADRO2!R43</f>
        <v>0</v>
      </c>
      <c r="G79" s="146">
        <f t="shared" si="30"/>
        <v>0</v>
      </c>
      <c r="H79" s="266">
        <f>[1]CUADRO2!T43</f>
        <v>3905.7190349778703</v>
      </c>
      <c r="I79" s="146">
        <f t="shared" si="31"/>
        <v>0.77996217592040951</v>
      </c>
      <c r="J79" s="266">
        <f>[1]CUADRO2!V43</f>
        <v>0</v>
      </c>
      <c r="K79" s="146">
        <f t="shared" si="32"/>
        <v>0</v>
      </c>
      <c r="L79" s="266">
        <f>[1]CUADRO2!X43</f>
        <v>4667.5012305577675</v>
      </c>
      <c r="M79" s="146">
        <f t="shared" si="33"/>
        <v>0.82671288117559283</v>
      </c>
      <c r="N79" s="266">
        <f>[1]CUADRO2!Z43</f>
        <v>1427.3957430752878</v>
      </c>
      <c r="O79" s="146">
        <f t="shared" si="34"/>
        <v>0.96790947202629785</v>
      </c>
      <c r="P79" s="266">
        <f>[1]CUADRO2!AB43</f>
        <v>1133.3493463535231</v>
      </c>
      <c r="Q79" s="146">
        <f t="shared" si="34"/>
        <v>1.3809134473400426</v>
      </c>
    </row>
    <row r="80" spans="1:17" x14ac:dyDescent="0.2">
      <c r="A80" s="78" t="s">
        <v>117</v>
      </c>
      <c r="B80" s="266">
        <f>[1]CUADRO2!P44</f>
        <v>151104.59158216402</v>
      </c>
      <c r="C80" s="146">
        <f t="shared" si="28"/>
        <v>9.7551637325011118</v>
      </c>
      <c r="D80" s="266">
        <f t="shared" si="27"/>
        <v>58364.753301126126</v>
      </c>
      <c r="E80" s="146">
        <f t="shared" si="29"/>
        <v>7.7320660310391283</v>
      </c>
      <c r="F80" s="266">
        <f>[1]CUADRO2!R44</f>
        <v>0</v>
      </c>
      <c r="G80" s="146">
        <f t="shared" si="30"/>
        <v>0</v>
      </c>
      <c r="H80" s="266">
        <f>[1]CUADRO2!T44</f>
        <v>58364.753301126126</v>
      </c>
      <c r="I80" s="146">
        <f t="shared" si="31"/>
        <v>11.655293064894558</v>
      </c>
      <c r="J80" s="266">
        <f>[1]CUADRO2!V44</f>
        <v>0</v>
      </c>
      <c r="K80" s="146">
        <f t="shared" si="32"/>
        <v>0</v>
      </c>
      <c r="L80" s="266">
        <f>[1]CUADRO2!X44</f>
        <v>65186.262941263391</v>
      </c>
      <c r="M80" s="146">
        <f t="shared" si="33"/>
        <v>11.545861605011666</v>
      </c>
      <c r="N80" s="266">
        <f>[1]CUADRO2!Z44</f>
        <v>20770.879888453201</v>
      </c>
      <c r="O80" s="146">
        <f t="shared" si="34"/>
        <v>14.084623331606775</v>
      </c>
      <c r="P80" s="266">
        <f>[1]CUADRO2!AB44</f>
        <v>6782.6954513210421</v>
      </c>
      <c r="Q80" s="146">
        <f t="shared" si="34"/>
        <v>8.2642791369464934</v>
      </c>
    </row>
    <row r="81" spans="1:17" x14ac:dyDescent="0.2">
      <c r="A81" s="78" t="s">
        <v>118</v>
      </c>
      <c r="B81" s="266">
        <f>[1]CUADRO2!P45</f>
        <v>6682.7082751476082</v>
      </c>
      <c r="C81" s="146">
        <f t="shared" si="28"/>
        <v>0.43142906987811197</v>
      </c>
      <c r="D81" s="266">
        <f t="shared" si="27"/>
        <v>6120.4541128246547</v>
      </c>
      <c r="E81" s="146">
        <f t="shared" si="29"/>
        <v>0.81082764277514963</v>
      </c>
      <c r="F81" s="266">
        <f>[1]CUADRO2!R45</f>
        <v>0</v>
      </c>
      <c r="G81" s="146">
        <f t="shared" si="30"/>
        <v>0</v>
      </c>
      <c r="H81" s="266">
        <f>[1]CUADRO2!T45</f>
        <v>6120.4541128246547</v>
      </c>
      <c r="I81" s="146">
        <f t="shared" si="31"/>
        <v>1.22223914846624</v>
      </c>
      <c r="J81" s="266">
        <f>[1]CUADRO2!V45</f>
        <v>0</v>
      </c>
      <c r="K81" s="146">
        <f t="shared" si="32"/>
        <v>0</v>
      </c>
      <c r="L81" s="266">
        <f>[1]CUADRO2!X45</f>
        <v>300.57764265668612</v>
      </c>
      <c r="M81" s="146">
        <f t="shared" si="33"/>
        <v>5.3238638128432152E-2</v>
      </c>
      <c r="N81" s="266">
        <f>[1]CUADRO2!Z45</f>
        <v>0</v>
      </c>
      <c r="O81" s="146">
        <f t="shared" si="34"/>
        <v>0</v>
      </c>
      <c r="P81" s="266">
        <f>[1]CUADRO2!AB45</f>
        <v>261.67651966626704</v>
      </c>
      <c r="Q81" s="146">
        <f t="shared" si="34"/>
        <v>0.31883604646962344</v>
      </c>
    </row>
    <row r="82" spans="1:17" x14ac:dyDescent="0.2">
      <c r="A82" s="78" t="s">
        <v>119</v>
      </c>
      <c r="B82" s="266">
        <f>[1]CUADRO2!P46</f>
        <v>13821.433857752631</v>
      </c>
      <c r="C82" s="146">
        <f t="shared" si="28"/>
        <v>0.8922981683650334</v>
      </c>
      <c r="D82" s="266">
        <f t="shared" si="27"/>
        <v>13520.856215095946</v>
      </c>
      <c r="E82" s="146">
        <f t="shared" si="29"/>
        <v>1.7912206792329659</v>
      </c>
      <c r="F82" s="266">
        <f>[1]CUADRO2!R46</f>
        <v>261.67651966626704</v>
      </c>
      <c r="G82" s="146">
        <f t="shared" si="30"/>
        <v>0.1847861300062158</v>
      </c>
      <c r="H82" s="266">
        <f>[1]CUADRO2!T46</f>
        <v>13259.179695429679</v>
      </c>
      <c r="I82" s="146">
        <f t="shared" si="31"/>
        <v>2.6478245243838026</v>
      </c>
      <c r="J82" s="266">
        <f>[1]CUADRO2!V46</f>
        <v>0</v>
      </c>
      <c r="K82" s="146">
        <f t="shared" si="32"/>
        <v>0</v>
      </c>
      <c r="L82" s="266">
        <f>[1]CUADRO2!X46</f>
        <v>300.57764265668612</v>
      </c>
      <c r="M82" s="146">
        <f t="shared" si="33"/>
        <v>5.3238638128432152E-2</v>
      </c>
      <c r="N82" s="266">
        <f>[1]CUADRO2!Z46</f>
        <v>0</v>
      </c>
      <c r="O82" s="146">
        <f t="shared" si="34"/>
        <v>0</v>
      </c>
      <c r="P82" s="266">
        <f>[1]CUADRO2!AB46</f>
        <v>0</v>
      </c>
      <c r="Q82" s="146">
        <f t="shared" si="34"/>
        <v>0</v>
      </c>
    </row>
    <row r="83" spans="1:17" x14ac:dyDescent="0.2">
      <c r="A83" s="78" t="s">
        <v>91</v>
      </c>
      <c r="B83" s="266">
        <f>[1]CUADRO2!P47</f>
        <v>2439.7036608411395</v>
      </c>
      <c r="C83" s="146">
        <f t="shared" si="28"/>
        <v>0.15750486746358364</v>
      </c>
      <c r="D83" s="266">
        <f t="shared" si="27"/>
        <v>1433.9269890102091</v>
      </c>
      <c r="E83" s="146">
        <f t="shared" si="29"/>
        <v>0.18996427699287699</v>
      </c>
      <c r="F83" s="266">
        <f>[1]CUADRO2!R47</f>
        <v>0</v>
      </c>
      <c r="G83" s="146">
        <f t="shared" si="30"/>
        <v>0</v>
      </c>
      <c r="H83" s="266">
        <f>[1]CUADRO2!T47</f>
        <v>1433.9269890102091</v>
      </c>
      <c r="I83" s="146">
        <f t="shared" si="31"/>
        <v>0.28635157942582029</v>
      </c>
      <c r="J83" s="266">
        <f>[1]CUADRO2!V47</f>
        <v>0</v>
      </c>
      <c r="K83" s="146">
        <f t="shared" si="32"/>
        <v>0</v>
      </c>
      <c r="L83" s="266">
        <f>[1]CUADRO2!X47</f>
        <v>0</v>
      </c>
      <c r="M83" s="146">
        <f t="shared" si="33"/>
        <v>0</v>
      </c>
      <c r="N83" s="266">
        <f>[1]CUADRO2!Z47</f>
        <v>744.10015216466343</v>
      </c>
      <c r="O83" s="146">
        <f t="shared" si="34"/>
        <v>0.50457036103014308</v>
      </c>
      <c r="P83" s="266">
        <f>[1]CUADRO2!AB47</f>
        <v>261.67651966626704</v>
      </c>
      <c r="Q83" s="146">
        <f t="shared" si="34"/>
        <v>0.31883604646962344</v>
      </c>
    </row>
    <row r="84" spans="1:17" x14ac:dyDescent="0.2">
      <c r="A84" s="78" t="s">
        <v>120</v>
      </c>
      <c r="B84" s="266">
        <f>[1]CUADRO2!P48</f>
        <v>7396.0639673410369</v>
      </c>
      <c r="C84" s="146">
        <f t="shared" si="28"/>
        <v>0.47748261136215492</v>
      </c>
      <c r="D84" s="266">
        <f t="shared" si="27"/>
        <v>4582.4833799535727</v>
      </c>
      <c r="E84" s="146">
        <f t="shared" si="29"/>
        <v>0.60707982259657289</v>
      </c>
      <c r="F84" s="266">
        <f>[1]CUADRO2!R48</f>
        <v>0</v>
      </c>
      <c r="G84" s="146">
        <f t="shared" si="30"/>
        <v>0</v>
      </c>
      <c r="H84" s="266">
        <f>[1]CUADRO2!T48</f>
        <v>4582.4833799535727</v>
      </c>
      <c r="I84" s="146">
        <f t="shared" si="31"/>
        <v>0.91511029752501183</v>
      </c>
      <c r="J84" s="266">
        <f>[1]CUADRO2!V48</f>
        <v>0</v>
      </c>
      <c r="K84" s="146">
        <f t="shared" si="32"/>
        <v>0</v>
      </c>
      <c r="L84" s="266">
        <f>[1]CUADRO2!X48</f>
        <v>2130.284996476837</v>
      </c>
      <c r="M84" s="146">
        <f t="shared" si="33"/>
        <v>0.37731838946982943</v>
      </c>
      <c r="N84" s="266">
        <f>[1]CUADRO2!Z48</f>
        <v>421.61907124435737</v>
      </c>
      <c r="O84" s="146">
        <f t="shared" si="34"/>
        <v>0.28589765285773272</v>
      </c>
      <c r="P84" s="266">
        <f>[1]CUADRO2!AB48</f>
        <v>261.67651966626704</v>
      </c>
      <c r="Q84" s="146">
        <f t="shared" si="34"/>
        <v>0.31883604646962344</v>
      </c>
    </row>
    <row r="85" spans="1:17" x14ac:dyDescent="0.2">
      <c r="A85" s="78" t="s">
        <v>92</v>
      </c>
      <c r="B85" s="266">
        <f>[1]CUADRO2!P49</f>
        <v>30958.252350505092</v>
      </c>
      <c r="C85" s="146">
        <f t="shared" si="28"/>
        <v>1.9986343061391934</v>
      </c>
      <c r="D85" s="266">
        <f t="shared" si="27"/>
        <v>19503.717609009884</v>
      </c>
      <c r="E85" s="146">
        <f t="shared" si="29"/>
        <v>2.5838202660696465</v>
      </c>
      <c r="F85" s="266">
        <f>[1]CUADRO2!R49</f>
        <v>261.67651966626704</v>
      </c>
      <c r="G85" s="146">
        <f t="shared" si="30"/>
        <v>0.1847861300062158</v>
      </c>
      <c r="H85" s="266">
        <f>[1]CUADRO2!T49</f>
        <v>19242.041089343616</v>
      </c>
      <c r="I85" s="146">
        <f t="shared" si="31"/>
        <v>3.8425867561872407</v>
      </c>
      <c r="J85" s="266">
        <f>[1]CUADRO2!V49</f>
        <v>0</v>
      </c>
      <c r="K85" s="146">
        <f t="shared" si="32"/>
        <v>0</v>
      </c>
      <c r="L85" s="266">
        <f>[1]CUADRO2!X49</f>
        <v>4855.8783910205584</v>
      </c>
      <c r="M85" s="146">
        <f t="shared" si="33"/>
        <v>0.86007844818482981</v>
      </c>
      <c r="N85" s="266">
        <f>[1]CUADRO2!Z49</f>
        <v>683.29559091062447</v>
      </c>
      <c r="O85" s="146">
        <f t="shared" si="34"/>
        <v>0.46333911099615493</v>
      </c>
      <c r="P85" s="266">
        <f>[1]CUADRO2!AB49</f>
        <v>5915.3607595640406</v>
      </c>
      <c r="Q85" s="146">
        <f t="shared" si="34"/>
        <v>7.2074874750945312</v>
      </c>
    </row>
    <row r="86" spans="1:17" x14ac:dyDescent="0.2">
      <c r="A86" s="78" t="s">
        <v>121</v>
      </c>
      <c r="B86" s="266">
        <f>[1]CUADRO2!P50</f>
        <v>47764.806570988898</v>
      </c>
      <c r="C86" s="146">
        <f t="shared" si="28"/>
        <v>3.0836489075044202</v>
      </c>
      <c r="D86" s="266">
        <f t="shared" si="27"/>
        <v>47764.806570988898</v>
      </c>
      <c r="E86" s="146">
        <f t="shared" si="29"/>
        <v>6.3278026116418431</v>
      </c>
      <c r="F86" s="266">
        <f>[1]CUADRO2!R50</f>
        <v>47764.806570988898</v>
      </c>
      <c r="G86" s="146">
        <f t="shared" si="30"/>
        <v>33.729712425116411</v>
      </c>
      <c r="H86" s="266">
        <f>[1]CUADRO2!T50</f>
        <v>0</v>
      </c>
      <c r="I86" s="146">
        <f t="shared" si="31"/>
        <v>0</v>
      </c>
      <c r="J86" s="266">
        <f>[1]CUADRO2!V50</f>
        <v>0</v>
      </c>
      <c r="K86" s="146">
        <f t="shared" si="32"/>
        <v>0</v>
      </c>
      <c r="L86" s="266">
        <f>[1]CUADRO2!X50</f>
        <v>0</v>
      </c>
      <c r="M86" s="146">
        <f t="shared" si="33"/>
        <v>0</v>
      </c>
      <c r="N86" s="266">
        <f>[1]CUADRO2!Z50</f>
        <v>0</v>
      </c>
      <c r="O86" s="146">
        <f t="shared" si="34"/>
        <v>0</v>
      </c>
      <c r="P86" s="266">
        <f>[1]CUADRO2!AB50</f>
        <v>0</v>
      </c>
      <c r="Q86" s="146">
        <f t="shared" si="34"/>
        <v>0</v>
      </c>
    </row>
    <row r="87" spans="1:17" x14ac:dyDescent="0.2">
      <c r="A87" s="78" t="s">
        <v>93</v>
      </c>
      <c r="B87" s="266">
        <f>[1]CUADRO2!P51</f>
        <v>87909.108998135489</v>
      </c>
      <c r="C87" s="146">
        <f t="shared" si="28"/>
        <v>5.6753255667203923</v>
      </c>
      <c r="D87" s="266">
        <f t="shared" si="27"/>
        <v>86864.431203314089</v>
      </c>
      <c r="E87" s="146">
        <f t="shared" si="29"/>
        <v>11.507656244984437</v>
      </c>
      <c r="F87" s="266">
        <f>[1]CUADRO2!R51</f>
        <v>62159.795827695314</v>
      </c>
      <c r="G87" s="146">
        <f t="shared" si="30"/>
        <v>43.894913183748834</v>
      </c>
      <c r="H87" s="266">
        <f>[1]CUADRO2!T51</f>
        <v>24704.635375618771</v>
      </c>
      <c r="I87" s="146">
        <f t="shared" si="31"/>
        <v>4.9334529673860974</v>
      </c>
      <c r="J87" s="266">
        <f>[1]CUADRO2!V51</f>
        <v>0</v>
      </c>
      <c r="K87" s="146">
        <f t="shared" si="32"/>
        <v>0</v>
      </c>
      <c r="L87" s="266">
        <f>[1]CUADRO2!X51</f>
        <v>1044.6777948213496</v>
      </c>
      <c r="M87" s="146">
        <f t="shared" si="33"/>
        <v>0.18503446426595083</v>
      </c>
      <c r="N87" s="266">
        <f>[1]CUADRO2!Z51</f>
        <v>0</v>
      </c>
      <c r="O87" s="146">
        <f t="shared" si="34"/>
        <v>0</v>
      </c>
      <c r="P87" s="266">
        <f>[1]CUADRO2!AB51</f>
        <v>0</v>
      </c>
      <c r="Q87" s="146">
        <f t="shared" si="34"/>
        <v>0</v>
      </c>
    </row>
    <row r="88" spans="1:17" x14ac:dyDescent="0.2">
      <c r="A88" s="78" t="s">
        <v>122</v>
      </c>
      <c r="B88" s="266">
        <f>[1]CUADRO2!P52</f>
        <v>69074.276334344919</v>
      </c>
      <c r="C88" s="146">
        <f t="shared" si="28"/>
        <v>4.4593673050574498</v>
      </c>
      <c r="D88" s="266">
        <f t="shared" si="27"/>
        <v>58226.205498459327</v>
      </c>
      <c r="E88" s="146">
        <f t="shared" si="29"/>
        <v>7.7137114471835595</v>
      </c>
      <c r="F88" s="266">
        <f>[1]CUADRO2!R52</f>
        <v>26547.265186369408</v>
      </c>
      <c r="G88" s="146">
        <f t="shared" si="30"/>
        <v>18.746681598694181</v>
      </c>
      <c r="H88" s="266">
        <f>[1]CUADRO2!T52</f>
        <v>31678.940312089919</v>
      </c>
      <c r="I88" s="146">
        <f t="shared" si="31"/>
        <v>6.326203957681872</v>
      </c>
      <c r="J88" s="266">
        <f>[1]CUADRO2!V52</f>
        <v>0</v>
      </c>
      <c r="K88" s="146">
        <f t="shared" si="32"/>
        <v>0</v>
      </c>
      <c r="L88" s="266">
        <f>[1]CUADRO2!X52</f>
        <v>8615.7703793915844</v>
      </c>
      <c r="M88" s="146">
        <f t="shared" si="33"/>
        <v>1.52603459582655</v>
      </c>
      <c r="N88" s="266">
        <f>[1]CUADRO2!Z52</f>
        <v>0</v>
      </c>
      <c r="O88" s="146">
        <f t="shared" si="34"/>
        <v>0</v>
      </c>
      <c r="P88" s="266">
        <f>[1]CUADRO2!AB52</f>
        <v>2232.3004564939902</v>
      </c>
      <c r="Q88" s="146">
        <f t="shared" si="34"/>
        <v>2.7199148513156808</v>
      </c>
    </row>
    <row r="89" spans="1:17" x14ac:dyDescent="0.2">
      <c r="A89" s="78" t="s">
        <v>123</v>
      </c>
      <c r="B89" s="266">
        <f>[1]CUADRO2!P53</f>
        <v>9407.331184325305</v>
      </c>
      <c r="C89" s="146">
        <f t="shared" si="28"/>
        <v>0.60732804362901471</v>
      </c>
      <c r="D89" s="266">
        <f t="shared" si="27"/>
        <v>4336.1791279298441</v>
      </c>
      <c r="E89" s="146">
        <f t="shared" si="29"/>
        <v>0.57444984246888453</v>
      </c>
      <c r="F89" s="266">
        <f>[1]CUADRO2!R53</f>
        <v>0</v>
      </c>
      <c r="G89" s="146">
        <f t="shared" si="30"/>
        <v>0</v>
      </c>
      <c r="H89" s="266">
        <f>[1]CUADRO2!T53</f>
        <v>4336.1791279298441</v>
      </c>
      <c r="I89" s="146">
        <f t="shared" si="31"/>
        <v>0.86592396368316527</v>
      </c>
      <c r="J89" s="266">
        <f>[1]CUADRO2!V53</f>
        <v>0</v>
      </c>
      <c r="K89" s="146">
        <f t="shared" si="32"/>
        <v>0</v>
      </c>
      <c r="L89" s="266">
        <f>[1]CUADRO2!X53</f>
        <v>3806.2948426623884</v>
      </c>
      <c r="M89" s="146">
        <f t="shared" si="33"/>
        <v>0.67417507153076639</v>
      </c>
      <c r="N89" s="266">
        <f>[1]CUADRO2!Z53</f>
        <v>421.61907124435737</v>
      </c>
      <c r="O89" s="146">
        <f t="shared" si="34"/>
        <v>0.28589765285773272</v>
      </c>
      <c r="P89" s="266">
        <f>[1]CUADRO2!AB53</f>
        <v>843.23814248871474</v>
      </c>
      <c r="Q89" s="146">
        <f t="shared" si="34"/>
        <v>1.0274315629326567</v>
      </c>
    </row>
    <row r="90" spans="1:17" x14ac:dyDescent="0.2">
      <c r="A90" s="78" t="s">
        <v>94</v>
      </c>
      <c r="B90" s="266">
        <f>[1]CUADRO2!P54</f>
        <v>111115.80129303633</v>
      </c>
      <c r="C90" s="146">
        <f t="shared" si="28"/>
        <v>7.173526783878188</v>
      </c>
      <c r="D90" s="266">
        <f t="shared" si="27"/>
        <v>19405.181602634857</v>
      </c>
      <c r="E90" s="146">
        <f t="shared" si="29"/>
        <v>2.5707663788408985</v>
      </c>
      <c r="F90" s="266">
        <f>[1]CUADRO2!R54</f>
        <v>0</v>
      </c>
      <c r="G90" s="146">
        <f t="shared" si="30"/>
        <v>0</v>
      </c>
      <c r="H90" s="266">
        <f>[1]CUADRO2!T54</f>
        <v>18038.590420813609</v>
      </c>
      <c r="I90" s="146">
        <f t="shared" si="31"/>
        <v>3.6022607128560526</v>
      </c>
      <c r="J90" s="266">
        <f>[1]CUADRO2!V54</f>
        <v>1366.5911818212489</v>
      </c>
      <c r="K90" s="146">
        <f t="shared" si="32"/>
        <v>1.2150461551851017</v>
      </c>
      <c r="L90" s="266">
        <f>[1]CUADRO2!X54</f>
        <v>68778.623258329812</v>
      </c>
      <c r="M90" s="146">
        <f t="shared" si="33"/>
        <v>12.18214436129665</v>
      </c>
      <c r="N90" s="266">
        <f>[1]CUADRO2!Z54</f>
        <v>4543.8637488921304</v>
      </c>
      <c r="O90" s="146">
        <f t="shared" si="34"/>
        <v>3.0811698742173164</v>
      </c>
      <c r="P90" s="266">
        <f>[1]CUADRO2!AB54</f>
        <v>18388.132683179298</v>
      </c>
      <c r="Q90" s="146">
        <f t="shared" si="34"/>
        <v>22.404759640417733</v>
      </c>
    </row>
    <row r="91" spans="1:17" x14ac:dyDescent="0.2">
      <c r="A91" s="78" t="s">
        <v>124</v>
      </c>
      <c r="B91" s="266">
        <f>[1]CUADRO2!P55</f>
        <v>128751.23091488733</v>
      </c>
      <c r="C91" s="146">
        <f t="shared" si="28"/>
        <v>8.3120527654702876</v>
      </c>
      <c r="D91" s="266">
        <f t="shared" si="27"/>
        <v>122816.6793595918</v>
      </c>
      <c r="E91" s="146">
        <f t="shared" si="29"/>
        <v>16.270550645898155</v>
      </c>
      <c r="F91" s="266">
        <f>[1]CUADRO2!R55</f>
        <v>0</v>
      </c>
      <c r="G91" s="146">
        <f t="shared" si="30"/>
        <v>0</v>
      </c>
      <c r="H91" s="266">
        <f>[1]CUADRO2!T55</f>
        <v>11710.902640865212</v>
      </c>
      <c r="I91" s="146">
        <f t="shared" si="31"/>
        <v>2.3386375271648419</v>
      </c>
      <c r="J91" s="266">
        <f>[1]CUADRO2!V55</f>
        <v>111105.77671872659</v>
      </c>
      <c r="K91" s="146">
        <f t="shared" si="32"/>
        <v>98.784953844814908</v>
      </c>
      <c r="L91" s="266">
        <f>[1]CUADRO2!X55</f>
        <v>862.83180497963917</v>
      </c>
      <c r="M91" s="146">
        <f t="shared" si="33"/>
        <v>0.15282570528201309</v>
      </c>
      <c r="N91" s="266">
        <f>[1]CUADRO2!Z55</f>
        <v>3817.3289753746731</v>
      </c>
      <c r="O91" s="146">
        <f t="shared" si="34"/>
        <v>2.5885105031525275</v>
      </c>
      <c r="P91" s="266">
        <f>[1]CUADRO2!AB55</f>
        <v>1254.3907749411942</v>
      </c>
      <c r="Q91" s="146">
        <f t="shared" si="34"/>
        <v>1.5283946604009149</v>
      </c>
    </row>
    <row r="92" spans="1:17" x14ac:dyDescent="0.2">
      <c r="A92" s="78" t="s">
        <v>125</v>
      </c>
      <c r="B92" s="266">
        <f>[1]CUADRO2!P56</f>
        <v>1386.1848443121733</v>
      </c>
      <c r="C92" s="146">
        <f t="shared" si="28"/>
        <v>8.9490729422500012E-2</v>
      </c>
      <c r="D92" s="266">
        <f t="shared" si="27"/>
        <v>1386.1848443121733</v>
      </c>
      <c r="E92" s="146">
        <f t="shared" si="29"/>
        <v>0.18363947658870022</v>
      </c>
      <c r="F92" s="266">
        <f>[1]CUADRO2!R56</f>
        <v>0</v>
      </c>
      <c r="G92" s="146">
        <f t="shared" si="30"/>
        <v>0</v>
      </c>
      <c r="H92" s="266">
        <f>[1]CUADRO2!T56</f>
        <v>1386.1848443121733</v>
      </c>
      <c r="I92" s="146">
        <f t="shared" si="31"/>
        <v>0.27681759433157554</v>
      </c>
      <c r="J92" s="266">
        <f>[1]CUADRO2!V56</f>
        <v>0</v>
      </c>
      <c r="K92" s="146">
        <f t="shared" si="32"/>
        <v>0</v>
      </c>
      <c r="L92" s="266">
        <f>[1]CUADRO2!X56</f>
        <v>0</v>
      </c>
      <c r="M92" s="146">
        <f t="shared" si="33"/>
        <v>0</v>
      </c>
      <c r="N92" s="266">
        <f>[1]CUADRO2!Z56</f>
        <v>0</v>
      </c>
      <c r="O92" s="146">
        <f t="shared" si="34"/>
        <v>0</v>
      </c>
      <c r="P92" s="266">
        <f>[1]CUADRO2!AB56</f>
        <v>0</v>
      </c>
      <c r="Q92" s="146">
        <f t="shared" si="34"/>
        <v>0</v>
      </c>
    </row>
    <row r="93" spans="1:17" x14ac:dyDescent="0.2">
      <c r="A93" s="78" t="s">
        <v>126</v>
      </c>
      <c r="B93" s="266">
        <f>[1]CUADRO2!P57</f>
        <v>0</v>
      </c>
      <c r="C93" s="146">
        <f t="shared" si="28"/>
        <v>0</v>
      </c>
      <c r="D93" s="266">
        <f t="shared" si="27"/>
        <v>0</v>
      </c>
      <c r="E93" s="146">
        <f t="shared" si="29"/>
        <v>0</v>
      </c>
      <c r="F93" s="266">
        <f>[1]CUADRO2!R57</f>
        <v>0</v>
      </c>
      <c r="G93" s="146">
        <f t="shared" si="30"/>
        <v>0</v>
      </c>
      <c r="H93" s="266">
        <f>[1]CUADRO2!T57</f>
        <v>0</v>
      </c>
      <c r="I93" s="146">
        <f t="shared" si="31"/>
        <v>0</v>
      </c>
      <c r="J93" s="266">
        <f>[1]CUADRO2!V57</f>
        <v>0</v>
      </c>
      <c r="K93" s="146">
        <f t="shared" si="32"/>
        <v>0</v>
      </c>
      <c r="L93" s="266">
        <f>[1]CUADRO2!X57</f>
        <v>0</v>
      </c>
      <c r="M93" s="146">
        <f t="shared" si="33"/>
        <v>0</v>
      </c>
      <c r="N93" s="266">
        <f>[1]CUADRO2!Z57</f>
        <v>0</v>
      </c>
      <c r="O93" s="146">
        <f t="shared" si="34"/>
        <v>0</v>
      </c>
      <c r="P93" s="266">
        <f>[1]CUADRO2!AB57</f>
        <v>0</v>
      </c>
      <c r="Q93" s="146">
        <f t="shared" si="34"/>
        <v>0</v>
      </c>
    </row>
    <row r="94" spans="1:17" x14ac:dyDescent="0.2">
      <c r="A94" s="78" t="s">
        <v>62</v>
      </c>
      <c r="B94" s="266">
        <f>[1]CUADRO2!P58</f>
        <v>0</v>
      </c>
      <c r="C94" s="146">
        <f t="shared" si="28"/>
        <v>0</v>
      </c>
      <c r="D94" s="266">
        <f t="shared" si="27"/>
        <v>0</v>
      </c>
      <c r="E94" s="146">
        <f t="shared" si="29"/>
        <v>0</v>
      </c>
      <c r="F94" s="266">
        <f>[1]CUADRO2!R58</f>
        <v>0</v>
      </c>
      <c r="G94" s="146">
        <f t="shared" si="30"/>
        <v>0</v>
      </c>
      <c r="H94" s="266">
        <f>[1]CUADRO2!T58</f>
        <v>0</v>
      </c>
      <c r="I94" s="146">
        <f t="shared" si="31"/>
        <v>0</v>
      </c>
      <c r="J94" s="266">
        <f>[1]CUADRO2!V58</f>
        <v>0</v>
      </c>
      <c r="K94" s="146">
        <f t="shared" si="32"/>
        <v>0</v>
      </c>
      <c r="L94" s="266">
        <f>[1]CUADRO2!X58</f>
        <v>0</v>
      </c>
      <c r="M94" s="146">
        <f t="shared" si="33"/>
        <v>0</v>
      </c>
      <c r="N94" s="266">
        <f>[1]CUADRO2!Z58</f>
        <v>0</v>
      </c>
      <c r="O94" s="146">
        <f t="shared" si="34"/>
        <v>0</v>
      </c>
      <c r="P94" s="266">
        <f>[1]CUADRO2!AB58</f>
        <v>0</v>
      </c>
      <c r="Q94" s="146">
        <f t="shared" si="34"/>
        <v>0</v>
      </c>
    </row>
    <row r="95" spans="1:17" x14ac:dyDescent="0.2">
      <c r="A95" s="78" t="s">
        <v>127</v>
      </c>
      <c r="B95" s="266">
        <f>[1]CUADRO2!P59</f>
        <v>32157.767903860266</v>
      </c>
      <c r="C95" s="146">
        <f t="shared" si="28"/>
        <v>2.0760738498363063</v>
      </c>
      <c r="D95" s="266">
        <f t="shared" si="27"/>
        <v>22236.49710589293</v>
      </c>
      <c r="E95" s="146">
        <f>IF(ISNUMBER(D95/D$9*100),D95/D$9*100,0)</f>
        <v>2.9458543760940934</v>
      </c>
      <c r="F95" s="266">
        <f>[1]CUADRO2!R59</f>
        <v>4091.9030844359945</v>
      </c>
      <c r="G95" s="146">
        <f>IF(ISNUMBER(F95/F$9*100),F95/F$9*100,0)</f>
        <v>2.8895482724157389</v>
      </c>
      <c r="H95" s="266">
        <f>[1]CUADRO2!T59</f>
        <v>18144.594021456935</v>
      </c>
      <c r="I95" s="146">
        <f t="shared" si="31"/>
        <v>3.6234293627954703</v>
      </c>
      <c r="J95" s="266">
        <f>[1]CUADRO2!V59</f>
        <v>0</v>
      </c>
      <c r="K95" s="146">
        <f t="shared" si="32"/>
        <v>0</v>
      </c>
      <c r="L95" s="266">
        <f>[1]CUADRO2!X59</f>
        <v>6134.5696177958989</v>
      </c>
      <c r="M95" s="146">
        <f t="shared" si="33"/>
        <v>1.0865616253719239</v>
      </c>
      <c r="N95" s="266">
        <f>[1]CUADRO2!Z59</f>
        <v>2681.7865180164818</v>
      </c>
      <c r="O95" s="146">
        <f t="shared" si="34"/>
        <v>1.8185051940453107</v>
      </c>
      <c r="P95" s="266">
        <f>[1]CUADRO2!AB59</f>
        <v>1104.9146621549819</v>
      </c>
      <c r="Q95" s="146">
        <f t="shared" si="34"/>
        <v>1.3462676094022803</v>
      </c>
    </row>
    <row r="96" spans="1:17" x14ac:dyDescent="0.2">
      <c r="A96" s="9"/>
      <c r="C96" s="133"/>
      <c r="E96" s="133"/>
      <c r="G96" s="133"/>
      <c r="I96" s="133"/>
      <c r="K96" s="133"/>
      <c r="M96" s="133"/>
      <c r="O96" s="133"/>
    </row>
    <row r="97" spans="1:17" x14ac:dyDescent="0.2">
      <c r="A97" s="16" t="s">
        <v>14</v>
      </c>
      <c r="C97" s="133"/>
      <c r="E97" s="133"/>
      <c r="G97" s="133"/>
      <c r="I97" s="133"/>
      <c r="K97" s="133"/>
      <c r="M97" s="133"/>
      <c r="O97" s="133"/>
    </row>
    <row r="98" spans="1:17" x14ac:dyDescent="0.2">
      <c r="A98" s="78" t="s">
        <v>97</v>
      </c>
      <c r="B98" s="266">
        <f>[1]CUADRO2!P60</f>
        <v>41286.74051275415</v>
      </c>
      <c r="C98" s="146">
        <f>IF(ISNUMBER(B98/B$9*100),B98/B$9*100,0)</f>
        <v>2.6654313377644856</v>
      </c>
      <c r="D98" s="266">
        <f t="shared" ref="D98" si="35">+F98+H98+J98</f>
        <v>25619.382557751916</v>
      </c>
      <c r="E98" s="146">
        <f>IF(ISNUMBER(D98/D$9*100),D98/D$9*100,0)</f>
        <v>3.3940134483043867</v>
      </c>
      <c r="F98" s="266">
        <f>[1]CUADRO2!R60</f>
        <v>7581.961890121569</v>
      </c>
      <c r="G98" s="146">
        <f>IF(ISNUMBER(F98/F$9*100),F98/F$9*100,0)</f>
        <v>5.3540967195567131</v>
      </c>
      <c r="H98" s="266">
        <f>[1]CUADRO2!T60</f>
        <v>18037.420667630347</v>
      </c>
      <c r="I98" s="146">
        <f>IF(ISNUMBER(H98/H$9*100),H98/H$9*100,0)</f>
        <v>3.6020271161149831</v>
      </c>
      <c r="J98" s="266">
        <f>[1]CUADRO2!V60</f>
        <v>0</v>
      </c>
      <c r="K98" s="146">
        <f>IF(ISNUMBER(J98/J$9*100),J98/J$9*100,0)</f>
        <v>0</v>
      </c>
      <c r="L98" s="266">
        <f>[1]CUADRO2!X60</f>
        <v>14399.904763505048</v>
      </c>
      <c r="M98" s="146">
        <f>IF(ISNUMBER(L98/L$9*100),L98/L$9*100,0)</f>
        <v>2.5505267524629662</v>
      </c>
      <c r="N98" s="266">
        <f>[1]CUADRO2!Z60</f>
        <v>0</v>
      </c>
      <c r="O98" s="146">
        <f>IF(ISNUMBER(N98/N$9*100),N98/N$9*100,0)</f>
        <v>0</v>
      </c>
      <c r="P98" s="266">
        <f>[1]CUADRO2!AB60</f>
        <v>1267.4531914971976</v>
      </c>
      <c r="Q98" s="146">
        <f>IF(ISNUMBER(P98/P$9*100),P98/P$9*100,0)</f>
        <v>1.5443103767111408</v>
      </c>
    </row>
    <row r="99" spans="1:17" x14ac:dyDescent="0.2">
      <c r="A99" s="78" t="s">
        <v>98</v>
      </c>
      <c r="B99" s="266">
        <f>[1]CUADRO2!P61</f>
        <v>99712.094321940807</v>
      </c>
      <c r="C99" s="146">
        <f t="shared" ref="C99:C107" si="36">IF(ISNUMBER(B99/B$9*100),B99/B$9*100,0)</f>
        <v>6.4373146840624713</v>
      </c>
      <c r="D99" s="266">
        <f t="shared" ref="D99:D107" si="37">+F99+H99+J99</f>
        <v>93312.398310802644</v>
      </c>
      <c r="E99" s="146">
        <f t="shared" ref="E99:E107" si="38">IF(ISNUMBER(D99/D$9*100),D99/D$9*100,0)</f>
        <v>12.361872267861175</v>
      </c>
      <c r="F99" s="266">
        <f>[1]CUADRO2!R61</f>
        <v>53079.007077354072</v>
      </c>
      <c r="G99" s="146">
        <f t="shared" ref="G99:G107" si="39">IF(ISNUMBER(F99/F$9*100),F99/F$9*100,0)</f>
        <v>37.482401229219612</v>
      </c>
      <c r="H99" s="266">
        <f>[1]CUADRO2!T61</f>
        <v>40233.391233448579</v>
      </c>
      <c r="I99" s="146">
        <f t="shared" ref="I99:I107" si="40">IF(ISNUMBER(H99/H$9*100),H99/H$9*100,0)</f>
        <v>8.034506089677155</v>
      </c>
      <c r="J99" s="266">
        <f>[1]CUADRO2!V61</f>
        <v>0</v>
      </c>
      <c r="K99" s="146">
        <f t="shared" ref="K99:K107" si="41">IF(ISNUMBER(J99/J$9*100),J99/J$9*100,0)</f>
        <v>0</v>
      </c>
      <c r="L99" s="266">
        <f>[1]CUADRO2!X61</f>
        <v>5393.9193393071982</v>
      </c>
      <c r="M99" s="146">
        <f t="shared" ref="M99:M107" si="42">IF(ISNUMBER(L99/L$9*100),L99/L$9*100,0)</f>
        <v>0.95537684460225114</v>
      </c>
      <c r="N99" s="266">
        <f>[1]CUADRO2!Z61</f>
        <v>0</v>
      </c>
      <c r="O99" s="146">
        <f t="shared" ref="O99:O107" si="43">IF(ISNUMBER(N99/N$9*100),N99/N$9*100,0)</f>
        <v>0</v>
      </c>
      <c r="P99" s="266">
        <f>[1]CUADRO2!AB61</f>
        <v>1005.7766718309305</v>
      </c>
      <c r="Q99" s="146">
        <f t="shared" ref="Q99:Q107" si="44">IF(ISNUMBER(P99/P$9*100),P99/P$9*100,0)</f>
        <v>1.2254743302415172</v>
      </c>
    </row>
    <row r="100" spans="1:17" x14ac:dyDescent="0.2">
      <c r="A100" s="78" t="s">
        <v>99</v>
      </c>
      <c r="B100" s="266">
        <f>[1]CUADRO2!P62</f>
        <v>94991.242249664734</v>
      </c>
      <c r="C100" s="146">
        <f t="shared" si="36"/>
        <v>6.1325411200048316</v>
      </c>
      <c r="D100" s="266">
        <f t="shared" si="37"/>
        <v>85828.022281672253</v>
      </c>
      <c r="E100" s="146">
        <f t="shared" si="38"/>
        <v>11.370354504395429</v>
      </c>
      <c r="F100" s="266">
        <f>[1]CUADRO2!R62</f>
        <v>43629.732623811949</v>
      </c>
      <c r="G100" s="146">
        <f t="shared" si="39"/>
        <v>30.809678510866608</v>
      </c>
      <c r="H100" s="266">
        <f>[1]CUADRO2!T62</f>
        <v>42198.28965786031</v>
      </c>
      <c r="I100" s="146">
        <f t="shared" si="40"/>
        <v>8.4268913167869286</v>
      </c>
      <c r="J100" s="266">
        <f>[1]CUADRO2!V62</f>
        <v>0</v>
      </c>
      <c r="K100" s="146">
        <f t="shared" si="41"/>
        <v>0</v>
      </c>
      <c r="L100" s="266">
        <f>[1]CUADRO2!X62</f>
        <v>4820.228177512502</v>
      </c>
      <c r="M100" s="146">
        <f t="shared" si="42"/>
        <v>0.85376404369558911</v>
      </c>
      <c r="N100" s="266">
        <f>[1]CUADRO2!Z62</f>
        <v>2593.1149664843088</v>
      </c>
      <c r="O100" s="146">
        <f t="shared" si="43"/>
        <v>1.7583774859141741</v>
      </c>
      <c r="P100" s="266">
        <f>[1]CUADRO2!AB62</f>
        <v>1749.8768239955939</v>
      </c>
      <c r="Q100" s="146">
        <f t="shared" si="44"/>
        <v>2.1321126140134106</v>
      </c>
    </row>
    <row r="101" spans="1:17" x14ac:dyDescent="0.2">
      <c r="A101" s="78" t="s">
        <v>100</v>
      </c>
      <c r="B101" s="266">
        <f>[1]CUADRO2!P63</f>
        <v>50328.079361748263</v>
      </c>
      <c r="C101" s="146">
        <f t="shared" si="36"/>
        <v>3.2491312763927671</v>
      </c>
      <c r="D101" s="266">
        <f t="shared" si="37"/>
        <v>44663.928683058577</v>
      </c>
      <c r="E101" s="146">
        <f t="shared" si="38"/>
        <v>5.9170034352971062</v>
      </c>
      <c r="F101" s="266">
        <f>[1]CUADRO2!R63</f>
        <v>11457.906950494229</v>
      </c>
      <c r="G101" s="146">
        <f t="shared" si="39"/>
        <v>8.0911435464421171</v>
      </c>
      <c r="H101" s="266">
        <f>[1]CUADRO2!T63</f>
        <v>33206.021732564346</v>
      </c>
      <c r="I101" s="146">
        <f t="shared" si="40"/>
        <v>6.6311582405819527</v>
      </c>
      <c r="J101" s="266">
        <f>[1]CUADRO2!V63</f>
        <v>0</v>
      </c>
      <c r="K101" s="146">
        <f t="shared" si="41"/>
        <v>0</v>
      </c>
      <c r="L101" s="266">
        <f>[1]CUADRO2!X63</f>
        <v>3092.939150468962</v>
      </c>
      <c r="M101" s="146">
        <f t="shared" si="42"/>
        <v>0.54782473749437599</v>
      </c>
      <c r="N101" s="266">
        <f>[1]CUADRO2!Z63</f>
        <v>2008.9573658977356</v>
      </c>
      <c r="O101" s="146">
        <f t="shared" si="43"/>
        <v>1.3622633196033411</v>
      </c>
      <c r="P101" s="266">
        <f>[1]CUADRO2!AB63</f>
        <v>562.25416232295311</v>
      </c>
      <c r="Q101" s="146">
        <f t="shared" si="44"/>
        <v>0.68507061487507914</v>
      </c>
    </row>
    <row r="102" spans="1:17" x14ac:dyDescent="0.2">
      <c r="A102" s="78" t="s">
        <v>101</v>
      </c>
      <c r="B102" s="266">
        <f>[1]CUADRO2!P64</f>
        <v>583201.17464182002</v>
      </c>
      <c r="C102" s="146">
        <f t="shared" si="36"/>
        <v>37.6508939142619</v>
      </c>
      <c r="D102" s="266">
        <f t="shared" si="37"/>
        <v>179784.94605177891</v>
      </c>
      <c r="E102" s="146">
        <f t="shared" si="38"/>
        <v>23.817612439601284</v>
      </c>
      <c r="F102" s="266">
        <f>[1]CUADRO2!R64</f>
        <v>5567.0409722093182</v>
      </c>
      <c r="G102" s="146">
        <f t="shared" si="39"/>
        <v>3.9312352447693195</v>
      </c>
      <c r="H102" s="266">
        <f>[1]CUADRO2!T64</f>
        <v>143086.93396292182</v>
      </c>
      <c r="I102" s="146">
        <f t="shared" si="40"/>
        <v>28.574097460682491</v>
      </c>
      <c r="J102" s="266">
        <f>[1]CUADRO2!V64</f>
        <v>31130.971116647768</v>
      </c>
      <c r="K102" s="146">
        <f t="shared" si="41"/>
        <v>27.678772749031928</v>
      </c>
      <c r="L102" s="266">
        <f>[1]CUADRO2!X64</f>
        <v>309600.3133484358</v>
      </c>
      <c r="M102" s="146">
        <f t="shared" si="42"/>
        <v>54.836743348981521</v>
      </c>
      <c r="N102" s="266">
        <f>[1]CUADRO2!Z64</f>
        <v>64211.681532614544</v>
      </c>
      <c r="O102" s="146">
        <f t="shared" si="43"/>
        <v>43.541600198590181</v>
      </c>
      <c r="P102" s="266">
        <f>[1]CUADRO2!AB64</f>
        <v>29604.233708992371</v>
      </c>
      <c r="Q102" s="146">
        <f t="shared" si="44"/>
        <v>36.070858961957761</v>
      </c>
    </row>
    <row r="103" spans="1:17" x14ac:dyDescent="0.2">
      <c r="A103" s="78" t="s">
        <v>102</v>
      </c>
      <c r="B103" s="266">
        <f>[1]CUADRO2!P65</f>
        <v>31989.542757366027</v>
      </c>
      <c r="C103" s="146">
        <f t="shared" si="36"/>
        <v>2.0652133999267948</v>
      </c>
      <c r="D103" s="266">
        <f t="shared" si="37"/>
        <v>1264.8572137330721</v>
      </c>
      <c r="E103" s="146">
        <f t="shared" si="38"/>
        <v>0.16756619266360512</v>
      </c>
      <c r="F103" s="266">
        <f>[1]CUADRO2!R65</f>
        <v>0</v>
      </c>
      <c r="G103" s="146">
        <f t="shared" si="39"/>
        <v>0</v>
      </c>
      <c r="H103" s="266">
        <f>[1]CUADRO2!T65</f>
        <v>1264.8572137330721</v>
      </c>
      <c r="I103" s="146">
        <f t="shared" si="40"/>
        <v>0.25258877451676781</v>
      </c>
      <c r="J103" s="266">
        <f>[1]CUADRO2!V65</f>
        <v>0</v>
      </c>
      <c r="K103" s="146">
        <f t="shared" si="41"/>
        <v>0</v>
      </c>
      <c r="L103" s="266">
        <f>[1]CUADRO2!X65</f>
        <v>28737.631615998846</v>
      </c>
      <c r="M103" s="146">
        <f t="shared" si="42"/>
        <v>5.0900404858781698</v>
      </c>
      <c r="N103" s="266">
        <f>[1]CUADRO2!Z65</f>
        <v>1565.4348563897584</v>
      </c>
      <c r="O103" s="146">
        <f t="shared" si="43"/>
        <v>1.0615130615951791</v>
      </c>
      <c r="P103" s="266">
        <f>[1]CUADRO2!AB65</f>
        <v>421.61907124435737</v>
      </c>
      <c r="Q103" s="146">
        <f t="shared" si="44"/>
        <v>0.51371578146632835</v>
      </c>
    </row>
    <row r="104" spans="1:17" x14ac:dyDescent="0.2">
      <c r="A104" s="78" t="s">
        <v>103</v>
      </c>
      <c r="B104" s="266">
        <f>[1]CUADRO2!P66</f>
        <v>199201.97228124479</v>
      </c>
      <c r="C104" s="146">
        <f t="shared" si="36"/>
        <v>12.860283298433314</v>
      </c>
      <c r="D104" s="266">
        <f t="shared" si="37"/>
        <v>43302.505981767172</v>
      </c>
      <c r="E104" s="146">
        <f t="shared" si="38"/>
        <v>5.7366444064800053</v>
      </c>
      <c r="F104" s="266">
        <f>[1]CUADRO2!R66</f>
        <v>832.77170369683688</v>
      </c>
      <c r="G104" s="146">
        <f t="shared" si="39"/>
        <v>0.58807209948023065</v>
      </c>
      <c r="H104" s="266">
        <f>[1]CUADRO2!T66</f>
        <v>42469.734278070333</v>
      </c>
      <c r="I104" s="146">
        <f t="shared" si="40"/>
        <v>8.4810981183322678</v>
      </c>
      <c r="J104" s="266">
        <f>[1]CUADRO2!V66</f>
        <v>0</v>
      </c>
      <c r="K104" s="146">
        <f t="shared" si="41"/>
        <v>0</v>
      </c>
      <c r="L104" s="266">
        <f>[1]CUADRO2!X66</f>
        <v>130326.89417283903</v>
      </c>
      <c r="M104" s="146">
        <f t="shared" si="42"/>
        <v>23.083640872103004</v>
      </c>
      <c r="N104" s="266">
        <f>[1]CUADRO2!Z66</f>
        <v>19856.457908402557</v>
      </c>
      <c r="O104" s="146">
        <f t="shared" si="43"/>
        <v>13.464558643720581</v>
      </c>
      <c r="P104" s="266">
        <f>[1]CUADRO2!AB66</f>
        <v>5716.1142182360736</v>
      </c>
      <c r="Q104" s="146">
        <f t="shared" si="44"/>
        <v>6.9647183508690356</v>
      </c>
    </row>
    <row r="105" spans="1:17" x14ac:dyDescent="0.2">
      <c r="A105" s="78" t="s">
        <v>104</v>
      </c>
      <c r="B105" s="266">
        <f>[1]CUADRO2!P67</f>
        <v>52529.412916710709</v>
      </c>
      <c r="C105" s="146">
        <f t="shared" si="36"/>
        <v>3.391247204397712</v>
      </c>
      <c r="D105" s="266">
        <f t="shared" si="37"/>
        <v>43561.387557107431</v>
      </c>
      <c r="E105" s="146">
        <f t="shared" si="38"/>
        <v>5.7709406096083358</v>
      </c>
      <c r="F105" s="266">
        <f>[1]CUADRO2!R67</f>
        <v>744.10015216466343</v>
      </c>
      <c r="G105" s="146">
        <f t="shared" si="39"/>
        <v>0.52545558016021576</v>
      </c>
      <c r="H105" s="266">
        <f>[1]CUADRO2!T67</f>
        <v>42817.28740494277</v>
      </c>
      <c r="I105" s="146">
        <f t="shared" si="40"/>
        <v>8.5505035954430664</v>
      </c>
      <c r="J105" s="266">
        <f>[1]CUADRO2!V67</f>
        <v>0</v>
      </c>
      <c r="K105" s="146">
        <f t="shared" si="41"/>
        <v>0</v>
      </c>
      <c r="L105" s="266">
        <f>[1]CUADRO2!X67</f>
        <v>6707.8579128311367</v>
      </c>
      <c r="M105" s="146">
        <f t="shared" si="42"/>
        <v>1.1881030700811284</v>
      </c>
      <c r="N105" s="266">
        <f>[1]CUADRO2!Z67</f>
        <v>421.61907124435737</v>
      </c>
      <c r="O105" s="146">
        <f t="shared" si="43"/>
        <v>0.28589765285773272</v>
      </c>
      <c r="P105" s="266">
        <f>[1]CUADRO2!AB67</f>
        <v>1838.5483755277673</v>
      </c>
      <c r="Q105" s="146">
        <f t="shared" si="44"/>
        <v>2.2401532091761038</v>
      </c>
    </row>
    <row r="106" spans="1:17" x14ac:dyDescent="0.2">
      <c r="A106" s="78" t="s">
        <v>105</v>
      </c>
      <c r="B106" s="266">
        <f>[1]CUADRO2!P68</f>
        <v>395468.39159554272</v>
      </c>
      <c r="C106" s="146">
        <f t="shared" si="36"/>
        <v>25.53105018615965</v>
      </c>
      <c r="D106" s="266">
        <f t="shared" si="37"/>
        <v>237241.23204141465</v>
      </c>
      <c r="E106" s="146">
        <f t="shared" si="38"/>
        <v>31.429326223056275</v>
      </c>
      <c r="F106" s="266">
        <f>[1]CUADRO2!R68</f>
        <v>18456.278858635793</v>
      </c>
      <c r="G106" s="146">
        <f t="shared" si="39"/>
        <v>13.033130939499008</v>
      </c>
      <c r="H106" s="266">
        <f>[1]CUADRO2!T68</f>
        <v>137443.55639887883</v>
      </c>
      <c r="I106" s="146">
        <f t="shared" si="40"/>
        <v>27.447129287864009</v>
      </c>
      <c r="J106" s="266">
        <f>[1]CUADRO2!V68</f>
        <v>81341.396783900054</v>
      </c>
      <c r="K106" s="146">
        <f t="shared" si="41"/>
        <v>72.32122725096805</v>
      </c>
      <c r="L106" s="266">
        <f>[1]CUADRO2!X68</f>
        <v>61505.83290598607</v>
      </c>
      <c r="M106" s="146">
        <f t="shared" si="42"/>
        <v>10.893979844700764</v>
      </c>
      <c r="N106" s="266">
        <f>[1]CUADRO2!Z68</f>
        <v>56814.763897671459</v>
      </c>
      <c r="O106" s="146">
        <f t="shared" si="43"/>
        <v>38.52578963771888</v>
      </c>
      <c r="P106" s="266">
        <f>[1]CUADRO2!AB68</f>
        <v>39906.562750469086</v>
      </c>
      <c r="Q106" s="146">
        <f t="shared" si="44"/>
        <v>48.623585760689572</v>
      </c>
    </row>
    <row r="107" spans="1:17" x14ac:dyDescent="0.2">
      <c r="A107" s="78" t="s">
        <v>106</v>
      </c>
      <c r="B107" s="266">
        <f>[1]CUADRO2!P69</f>
        <v>261.67651966626704</v>
      </c>
      <c r="C107" s="146">
        <f t="shared" si="36"/>
        <v>1.6893578597229043E-2</v>
      </c>
      <c r="D107" s="266">
        <f t="shared" si="37"/>
        <v>261.67651966626704</v>
      </c>
      <c r="E107" s="146">
        <f t="shared" si="38"/>
        <v>3.4666472732148887E-2</v>
      </c>
      <c r="F107" s="266">
        <f>[1]CUADRO2!R69</f>
        <v>261.67651966626704</v>
      </c>
      <c r="G107" s="146">
        <f t="shared" si="39"/>
        <v>0.1847861300062158</v>
      </c>
      <c r="H107" s="266">
        <f>[1]CUADRO2!T69</f>
        <v>0</v>
      </c>
      <c r="I107" s="146">
        <f t="shared" si="40"/>
        <v>0</v>
      </c>
      <c r="J107" s="266">
        <f>[1]CUADRO2!V69</f>
        <v>0</v>
      </c>
      <c r="K107" s="146">
        <f t="shared" si="41"/>
        <v>0</v>
      </c>
      <c r="L107" s="266">
        <f>[1]CUADRO2!X69</f>
        <v>0</v>
      </c>
      <c r="M107" s="146">
        <f t="shared" si="42"/>
        <v>0</v>
      </c>
      <c r="N107" s="266">
        <f>[1]CUADRO2!Z69</f>
        <v>0</v>
      </c>
      <c r="O107" s="146">
        <f t="shared" si="43"/>
        <v>0</v>
      </c>
      <c r="P107" s="266">
        <f>[1]CUADRO2!AB69</f>
        <v>0</v>
      </c>
      <c r="Q107" s="146">
        <f t="shared" si="44"/>
        <v>0</v>
      </c>
    </row>
    <row r="108" spans="1:17" x14ac:dyDescent="0.2">
      <c r="A108" s="78" t="s">
        <v>95</v>
      </c>
      <c r="B108" s="266"/>
      <c r="C108" s="146"/>
      <c r="D108" s="122"/>
      <c r="E108" s="146"/>
      <c r="F108" s="122"/>
      <c r="G108" s="146"/>
      <c r="H108" s="122"/>
      <c r="I108" s="146"/>
      <c r="J108" s="122"/>
      <c r="K108" s="146"/>
      <c r="L108" s="122"/>
      <c r="M108" s="146"/>
      <c r="N108" s="122"/>
      <c r="O108" s="146"/>
    </row>
    <row r="109" spans="1:17" x14ac:dyDescent="0.2">
      <c r="A109" s="78" t="s">
        <v>62</v>
      </c>
      <c r="B109" s="266"/>
      <c r="C109" s="146"/>
      <c r="D109" s="122"/>
      <c r="E109" s="146"/>
      <c r="F109" s="122"/>
      <c r="G109" s="146"/>
      <c r="H109" s="122"/>
      <c r="I109" s="146"/>
      <c r="J109" s="122"/>
      <c r="K109" s="146"/>
      <c r="L109" s="122"/>
      <c r="M109" s="146"/>
      <c r="N109" s="122"/>
      <c r="O109" s="146"/>
    </row>
    <row r="110" spans="1:17" x14ac:dyDescent="0.2">
      <c r="A110" s="209" t="s">
        <v>96</v>
      </c>
      <c r="B110" s="230"/>
      <c r="C110" s="268"/>
      <c r="D110" s="230"/>
      <c r="E110" s="268"/>
      <c r="F110" s="230"/>
      <c r="G110" s="268"/>
      <c r="H110" s="230"/>
      <c r="I110" s="268"/>
      <c r="J110" s="230"/>
      <c r="K110" s="268"/>
      <c r="L110" s="230"/>
      <c r="M110" s="268"/>
      <c r="N110" s="230"/>
      <c r="O110" s="268"/>
      <c r="P110" s="267"/>
      <c r="Q110" s="267"/>
    </row>
    <row r="111" spans="1:17" x14ac:dyDescent="0.2">
      <c r="A111" s="128" t="str">
        <f>'C05'!A40</f>
        <v>Fuente: Instituto Nacional de Estadística (INE). Encuesta Permanente de Hogares de Propósitos Múltiples, octubre 2021.</v>
      </c>
      <c r="B111" s="157"/>
      <c r="C111" s="158"/>
      <c r="D111" s="153"/>
      <c r="E111" s="160"/>
      <c r="F111" s="149"/>
      <c r="G111" s="160"/>
      <c r="H111" s="149"/>
      <c r="I111" s="160"/>
      <c r="J111" s="149"/>
      <c r="K111" s="160"/>
      <c r="L111" s="149"/>
      <c r="M111" s="160"/>
      <c r="N111" s="149"/>
      <c r="O111" s="160"/>
    </row>
    <row r="112" spans="1:17" x14ac:dyDescent="0.2">
      <c r="A112" s="128" t="str">
        <f>'C05'!A41</f>
        <v>(Promedio de salarios mínimos por rama)</v>
      </c>
      <c r="B112" s="159"/>
      <c r="C112" s="158"/>
      <c r="D112" s="165"/>
      <c r="E112" s="160"/>
      <c r="F112" s="149"/>
      <c r="G112" s="160"/>
      <c r="H112" s="149"/>
      <c r="I112" s="160"/>
      <c r="J112" s="149"/>
      <c r="K112" s="160"/>
      <c r="L112" s="149"/>
      <c r="M112" s="160"/>
      <c r="N112" s="149"/>
      <c r="O112" s="160"/>
    </row>
    <row r="113" spans="1:15" x14ac:dyDescent="0.2">
      <c r="A113" s="161" t="s">
        <v>59</v>
      </c>
      <c r="B113" s="159"/>
      <c r="C113" s="158"/>
      <c r="D113" s="165"/>
      <c r="E113" s="160"/>
      <c r="F113" s="149"/>
      <c r="G113" s="160"/>
      <c r="H113" s="149"/>
      <c r="I113" s="160"/>
      <c r="J113" s="149"/>
      <c r="K113" s="160"/>
      <c r="L113" s="149"/>
      <c r="M113" s="160"/>
      <c r="N113" s="149"/>
      <c r="O113" s="160"/>
    </row>
    <row r="114" spans="1:15" x14ac:dyDescent="0.2">
      <c r="A114" s="161" t="s">
        <v>60</v>
      </c>
      <c r="B114" s="159"/>
      <c r="C114" s="158"/>
      <c r="D114" s="165"/>
      <c r="E114" s="160"/>
      <c r="F114" s="149"/>
      <c r="G114" s="160"/>
      <c r="H114" s="149"/>
      <c r="I114" s="160"/>
      <c r="J114" s="149"/>
      <c r="K114" s="160"/>
      <c r="L114" s="149"/>
      <c r="M114" s="160"/>
      <c r="N114" s="149"/>
      <c r="O114" s="160"/>
    </row>
    <row r="115" spans="1:15" x14ac:dyDescent="0.2">
      <c r="B115" s="166"/>
      <c r="C115" s="167"/>
      <c r="D115" s="168"/>
    </row>
    <row r="116" spans="1:15" x14ac:dyDescent="0.2">
      <c r="A116" s="170"/>
      <c r="B116" s="166"/>
      <c r="C116" s="167"/>
      <c r="D116" s="168"/>
    </row>
    <row r="117" spans="1:15" x14ac:dyDescent="0.2">
      <c r="A117" s="170"/>
      <c r="B117" s="166"/>
      <c r="C117" s="167"/>
      <c r="D117" s="168"/>
    </row>
  </sheetData>
  <mergeCells count="29">
    <mergeCell ref="L5:M6"/>
    <mergeCell ref="N5:O6"/>
    <mergeCell ref="D6:E6"/>
    <mergeCell ref="F6:G6"/>
    <mergeCell ref="H6:I6"/>
    <mergeCell ref="J6:K6"/>
    <mergeCell ref="F66:G66"/>
    <mergeCell ref="H66:I66"/>
    <mergeCell ref="J66:K66"/>
    <mergeCell ref="B64:K64"/>
    <mergeCell ref="A5:A7"/>
    <mergeCell ref="B5:C6"/>
    <mergeCell ref="D5:K5"/>
    <mergeCell ref="P5:Q6"/>
    <mergeCell ref="P65:Q66"/>
    <mergeCell ref="A1:Q1"/>
    <mergeCell ref="A2:Q2"/>
    <mergeCell ref="A3:Q3"/>
    <mergeCell ref="A4:Q4"/>
    <mergeCell ref="A60:Q60"/>
    <mergeCell ref="A61:Q61"/>
    <mergeCell ref="A62:Q62"/>
    <mergeCell ref="A63:Q63"/>
    <mergeCell ref="A65:A67"/>
    <mergeCell ref="B65:C66"/>
    <mergeCell ref="D65:K65"/>
    <mergeCell ref="L65:M66"/>
    <mergeCell ref="N65:O66"/>
    <mergeCell ref="D66:E66"/>
  </mergeCells>
  <printOptions horizontalCentered="1"/>
  <pageMargins left="1.1155511811023624" right="0.47244094488188981" top="0.35433070866141736" bottom="0.35433070866141736" header="0" footer="0"/>
  <pageSetup paperSize="9" scale="80" firstPageNumber="16" orientation="landscape" useFirstPageNumber="1" r:id="rId1"/>
  <headerFooter alignWithMargins="0">
    <oddFooter>&amp;L&amp;Z&amp;F+&amp;F+&amp;A&amp;C&amp;P&amp;R&amp;D+&amp;T</oddFooter>
  </headerFooter>
  <rowBreaks count="1" manualBreakCount="1">
    <brk id="59" max="16383" man="1"/>
  </rowBreaks>
  <ignoredErrors>
    <ignoredError sqref="C12 C53:O54 C17 G17 C13 G13 I13 K13 M13 O13 C24 G24 C45 G45 E12 E13 G12 I17 I24 I45 I12 K17 K24 K45 K12 M17 M24 M45 M12 O17 O24 O45 O12" formula="1"/>
    <ignoredError sqref="D70:L70 D71:K71 M71:O71 N70:O70" emptyCellReference="1"/>
    <ignoredError sqref="E17 E24 E45" formula="1" emptyCellReferenc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I106"/>
  <sheetViews>
    <sheetView workbookViewId="0">
      <selection activeCell="A53" sqref="A53"/>
    </sheetView>
  </sheetViews>
  <sheetFormatPr baseColWidth="10" defaultColWidth="12" defaultRowHeight="11.25" x14ac:dyDescent="0.2"/>
  <cols>
    <col min="1" max="1" width="48.6640625" style="172" customWidth="1"/>
    <col min="2" max="2" width="14.1640625" style="172" customWidth="1"/>
    <col min="3" max="3" width="12.5" style="172" customWidth="1"/>
    <col min="4" max="4" width="13" style="172" customWidth="1"/>
    <col min="5" max="5" width="13.1640625" style="178" customWidth="1"/>
    <col min="6" max="6" width="16.6640625" style="178" bestFit="1" customWidth="1"/>
    <col min="7" max="7" width="12.1640625" style="178" bestFit="1" customWidth="1"/>
    <col min="8" max="8" width="12" style="178"/>
    <col min="9" max="9" width="10.6640625" style="172" customWidth="1"/>
    <col min="10" max="10" width="11.6640625" style="172" customWidth="1"/>
    <col min="11" max="11" width="10.6640625" style="172" customWidth="1"/>
    <col min="12" max="12" width="11.5" style="172" bestFit="1" customWidth="1"/>
    <col min="13" max="13" width="11" style="172" customWidth="1"/>
    <col min="14" max="16384" width="12" style="172"/>
  </cols>
  <sheetData>
    <row r="1" spans="1:35" x14ac:dyDescent="0.2">
      <c r="A1" s="325" t="s">
        <v>86</v>
      </c>
      <c r="B1" s="325"/>
      <c r="C1" s="325"/>
      <c r="D1" s="325"/>
      <c r="E1" s="325"/>
      <c r="F1" s="325"/>
      <c r="G1" s="325"/>
      <c r="H1" s="325"/>
    </row>
    <row r="2" spans="1:35" x14ac:dyDescent="0.2">
      <c r="A2" s="325" t="s">
        <v>53</v>
      </c>
      <c r="B2" s="325"/>
      <c r="C2" s="325"/>
      <c r="D2" s="325"/>
      <c r="E2" s="325"/>
      <c r="F2" s="325"/>
      <c r="G2" s="325"/>
      <c r="H2" s="325"/>
    </row>
    <row r="3" spans="1:35" ht="13.15" customHeight="1" x14ac:dyDescent="0.2">
      <c r="A3" s="325" t="s">
        <v>55</v>
      </c>
      <c r="B3" s="325"/>
      <c r="C3" s="325"/>
      <c r="D3" s="325"/>
      <c r="E3" s="325"/>
      <c r="F3" s="325"/>
      <c r="G3" s="325"/>
      <c r="H3" s="325"/>
    </row>
    <row r="4" spans="1:35" customFormat="1" ht="23.25" x14ac:dyDescent="0.35">
      <c r="A4" s="284" t="s">
        <v>74</v>
      </c>
      <c r="B4" s="284"/>
      <c r="C4" s="284"/>
      <c r="D4" s="284"/>
      <c r="E4" s="284"/>
      <c r="F4" s="284"/>
      <c r="G4" s="284"/>
      <c r="H4" s="284"/>
      <c r="I4" s="204"/>
      <c r="J4" s="204"/>
      <c r="K4" s="204"/>
      <c r="L4" s="204"/>
    </row>
    <row r="5" spans="1:35" ht="11.25" customHeight="1" x14ac:dyDescent="0.2">
      <c r="A5" s="328" t="s">
        <v>27</v>
      </c>
      <c r="B5" s="331" t="s">
        <v>24</v>
      </c>
      <c r="C5" s="331"/>
      <c r="D5" s="331"/>
      <c r="E5" s="331"/>
      <c r="F5" s="331"/>
      <c r="G5" s="331"/>
      <c r="H5" s="331"/>
    </row>
    <row r="6" spans="1:35" ht="12" customHeight="1" x14ac:dyDescent="0.2">
      <c r="A6" s="328"/>
      <c r="B6" s="328" t="s">
        <v>24</v>
      </c>
      <c r="C6" s="329" t="s">
        <v>6</v>
      </c>
      <c r="D6" s="329"/>
      <c r="E6" s="329"/>
      <c r="F6" s="329"/>
      <c r="G6" s="328" t="s">
        <v>1</v>
      </c>
      <c r="H6" s="326" t="s">
        <v>128</v>
      </c>
    </row>
    <row r="7" spans="1:35" x14ac:dyDescent="0.2">
      <c r="A7" s="328"/>
      <c r="B7" s="330"/>
      <c r="C7" s="173" t="s">
        <v>8</v>
      </c>
      <c r="D7" s="173" t="s">
        <v>71</v>
      </c>
      <c r="E7" s="173" t="s">
        <v>9</v>
      </c>
      <c r="F7" s="173" t="s">
        <v>72</v>
      </c>
      <c r="G7" s="328"/>
      <c r="H7" s="327"/>
    </row>
    <row r="8" spans="1:35" x14ac:dyDescent="0.2">
      <c r="A8" s="174"/>
      <c r="B8" s="174"/>
      <c r="C8" s="174"/>
      <c r="D8" s="174"/>
      <c r="E8" s="174"/>
      <c r="F8" s="174"/>
      <c r="G8" s="174"/>
      <c r="H8" s="175"/>
    </row>
    <row r="9" spans="1:35" s="38" customFormat="1" ht="12" customHeight="1" x14ac:dyDescent="0.2">
      <c r="A9" s="37" t="s">
        <v>50</v>
      </c>
      <c r="B9" s="114">
        <f>[1]CUADRO3!J11</f>
        <v>5656.6472656474689</v>
      </c>
      <c r="C9" s="114">
        <f>[1]CUADRO3!P11</f>
        <v>7644.8622738821377</v>
      </c>
      <c r="D9" s="114">
        <f>[1]CUADRO3!K11</f>
        <v>13390.904532010747</v>
      </c>
      <c r="E9" s="114">
        <f>[1]CUADRO3!L11</f>
        <v>7024.3226390896243</v>
      </c>
      <c r="F9" s="114">
        <f>[1]CUADRO3!M11</f>
        <v>3313.9965957070081</v>
      </c>
      <c r="G9" s="114">
        <f>[1]CUADRO3!N11</f>
        <v>3549.5619936073981</v>
      </c>
      <c r="H9" s="114">
        <f>[1]CUADRO3!O11</f>
        <v>2112.9376497140447</v>
      </c>
      <c r="I9" s="116"/>
      <c r="J9" s="176"/>
      <c r="K9" s="116"/>
      <c r="L9" s="176"/>
      <c r="M9" s="116"/>
      <c r="N9" s="176"/>
      <c r="O9" s="116"/>
      <c r="P9" s="176"/>
    </row>
    <row r="10" spans="1:35" s="22" customFormat="1" ht="11.25" customHeight="1" x14ac:dyDescent="0.2">
      <c r="A10" s="39"/>
      <c r="H10" s="116"/>
      <c r="I10" s="116"/>
      <c r="J10" s="176"/>
      <c r="K10" s="116"/>
      <c r="L10" s="176"/>
      <c r="M10" s="116"/>
      <c r="N10" s="176"/>
      <c r="O10" s="116"/>
      <c r="P10" s="176"/>
      <c r="S10" s="36"/>
      <c r="U10" s="36"/>
      <c r="W10" s="36"/>
      <c r="Y10" s="36"/>
      <c r="AA10" s="36"/>
      <c r="AC10" s="36"/>
      <c r="AE10" s="36"/>
      <c r="AG10" s="36"/>
      <c r="AI10" s="36"/>
    </row>
    <row r="11" spans="1:35" s="22" customFormat="1" ht="12.75" customHeight="1" x14ac:dyDescent="0.2">
      <c r="A11" s="40" t="s">
        <v>30</v>
      </c>
      <c r="B11" s="142"/>
      <c r="C11" s="142"/>
      <c r="D11" s="142"/>
      <c r="E11" s="142"/>
      <c r="F11" s="142"/>
      <c r="G11" s="142"/>
      <c r="H11" s="141"/>
      <c r="I11" s="141"/>
      <c r="J11" s="141"/>
      <c r="K11" s="141"/>
      <c r="L11" s="141"/>
      <c r="M11" s="141"/>
      <c r="N11" s="141"/>
      <c r="O11" s="141"/>
      <c r="P11" s="141"/>
      <c r="S11" s="36"/>
      <c r="U11" s="36"/>
      <c r="W11" s="36"/>
      <c r="Y11" s="36"/>
      <c r="AA11" s="36"/>
      <c r="AC11" s="36"/>
      <c r="AE11" s="36"/>
      <c r="AG11" s="36"/>
      <c r="AI11" s="36"/>
    </row>
    <row r="12" spans="1:35" s="22" customFormat="1" x14ac:dyDescent="0.2">
      <c r="A12" s="119" t="s">
        <v>46</v>
      </c>
      <c r="B12" s="246">
        <f>[1]CUADRO3!J9</f>
        <v>6867.3199513927948</v>
      </c>
      <c r="C12" s="246">
        <f>[1]CUADRO3!P9</f>
        <v>8856.6003778565937</v>
      </c>
      <c r="D12" s="246">
        <f>[1]CUADRO3!K9</f>
        <v>14326.222141104243</v>
      </c>
      <c r="E12" s="246">
        <f>[1]CUADRO3!L9</f>
        <v>8675.8422257382608</v>
      </c>
      <c r="F12" s="246">
        <f>[1]CUADRO3!M9</f>
        <v>3485.4643292825162</v>
      </c>
      <c r="G12" s="246">
        <f>[1]CUADRO3!N9</f>
        <v>4049.5186642758922</v>
      </c>
      <c r="H12" s="246">
        <f>[1]CUADRO3!O9</f>
        <v>3045.9441419335867</v>
      </c>
      <c r="I12" s="127"/>
      <c r="J12" s="177"/>
      <c r="K12" s="127"/>
      <c r="L12" s="177"/>
      <c r="M12" s="127"/>
      <c r="N12" s="177"/>
      <c r="O12" s="127"/>
      <c r="P12" s="177"/>
      <c r="S12" s="36"/>
      <c r="U12" s="36"/>
      <c r="W12" s="36"/>
      <c r="Y12" s="36"/>
      <c r="AA12" s="36"/>
      <c r="AC12" s="36"/>
      <c r="AE12" s="36"/>
      <c r="AG12" s="36"/>
      <c r="AI12" s="36"/>
    </row>
    <row r="13" spans="1:35" s="22" customFormat="1" x14ac:dyDescent="0.2">
      <c r="A13" s="123" t="s">
        <v>43</v>
      </c>
      <c r="B13" s="246">
        <f>[1]CUADRO3!J12</f>
        <v>7868.8186046511737</v>
      </c>
      <c r="C13" s="246">
        <f>[1]CUADRO3!P12</f>
        <v>10022.08536585366</v>
      </c>
      <c r="D13" s="246">
        <f>[1]CUADRO3!K12</f>
        <v>13746.076086956527</v>
      </c>
      <c r="E13" s="246">
        <f>[1]CUADRO3!L12</f>
        <v>10393.884000000002</v>
      </c>
      <c r="F13" s="246">
        <f>[1]CUADRO3!M12</f>
        <v>3544.6710526315801</v>
      </c>
      <c r="G13" s="246">
        <f>[1]CUADRO3!N12</f>
        <v>4275.8904761904851</v>
      </c>
      <c r="H13" s="246">
        <f>[1]CUADRO3!O12</f>
        <v>2643.8823529411761</v>
      </c>
      <c r="I13" s="125"/>
      <c r="J13" s="177"/>
      <c r="K13" s="125"/>
      <c r="L13" s="177"/>
      <c r="M13" s="127"/>
      <c r="N13" s="177"/>
      <c r="O13" s="127"/>
      <c r="P13" s="177"/>
      <c r="S13" s="36"/>
      <c r="U13" s="36"/>
      <c r="W13" s="36"/>
      <c r="Y13" s="36"/>
      <c r="AA13" s="36"/>
      <c r="AC13" s="36"/>
      <c r="AE13" s="36"/>
      <c r="AG13" s="36"/>
      <c r="AI13" s="36"/>
    </row>
    <row r="14" spans="1:35" s="22" customFormat="1" x14ac:dyDescent="0.2">
      <c r="A14" s="123" t="s">
        <v>44</v>
      </c>
      <c r="B14" s="246">
        <f>[1]CUADRO3!J13</f>
        <v>6992.6444615384589</v>
      </c>
      <c r="C14" s="246">
        <f>[1]CUADRO3!P13</f>
        <v>8272.2522500000068</v>
      </c>
      <c r="D14" s="246">
        <f>[1]CUADRO3!K13</f>
        <v>11647.019999999999</v>
      </c>
      <c r="E14" s="246">
        <f>[1]CUADRO3!L13</f>
        <v>8968.9585889570481</v>
      </c>
      <c r="F14" s="246">
        <f>[1]CUADRO3!M13</f>
        <v>2824.6666666666665</v>
      </c>
      <c r="G14" s="246">
        <f>[1]CUADRO3!N13</f>
        <v>5192.7433628318595</v>
      </c>
      <c r="H14" s="246">
        <f>[1]CUADRO3!O13</f>
        <v>2519.8888888888891</v>
      </c>
      <c r="I14" s="125"/>
      <c r="J14" s="177"/>
      <c r="K14" s="125"/>
      <c r="L14" s="177"/>
      <c r="M14" s="127"/>
      <c r="N14" s="177"/>
      <c r="O14" s="127"/>
      <c r="P14" s="177"/>
      <c r="S14" s="36"/>
      <c r="U14" s="36"/>
      <c r="W14" s="36"/>
      <c r="Y14" s="36"/>
      <c r="AA14" s="36"/>
      <c r="AC14" s="36"/>
      <c r="AE14" s="36"/>
      <c r="AG14" s="36"/>
      <c r="AI14" s="36"/>
    </row>
    <row r="15" spans="1:35" s="22" customFormat="1" x14ac:dyDescent="0.2">
      <c r="A15" s="123" t="s">
        <v>61</v>
      </c>
      <c r="B15" s="246">
        <f>[1]CUADRO3!J14</f>
        <v>6493.8128131793646</v>
      </c>
      <c r="C15" s="246">
        <f>[1]CUADRO3!P14</f>
        <v>8538.7295781253324</v>
      </c>
      <c r="D15" s="246">
        <f>[1]CUADRO3!K14</f>
        <v>14777.996282725409</v>
      </c>
      <c r="E15" s="246">
        <f>[1]CUADRO3!L14</f>
        <v>8008.6071941999071</v>
      </c>
      <c r="F15" s="246">
        <f>[1]CUADRO3!M14</f>
        <v>3575.7461004677143</v>
      </c>
      <c r="G15" s="246">
        <f>[1]CUADRO3!N14</f>
        <v>3761.7580140017099</v>
      </c>
      <c r="H15" s="246">
        <f>[1]CUADRO3!O14</f>
        <v>3253.1116305519554</v>
      </c>
      <c r="I15" s="125"/>
      <c r="J15" s="177"/>
      <c r="K15" s="125"/>
      <c r="L15" s="177"/>
      <c r="M15" s="127"/>
      <c r="N15" s="177"/>
      <c r="O15" s="127"/>
      <c r="P15" s="177"/>
      <c r="S15" s="36"/>
      <c r="U15" s="36"/>
      <c r="W15" s="36"/>
      <c r="Y15" s="36"/>
      <c r="AA15" s="36"/>
      <c r="AC15" s="36"/>
      <c r="AE15" s="36"/>
      <c r="AG15" s="36"/>
      <c r="AI15" s="36"/>
    </row>
    <row r="16" spans="1:35" s="22" customFormat="1" x14ac:dyDescent="0.2">
      <c r="A16" s="119" t="s">
        <v>45</v>
      </c>
      <c r="B16" s="246">
        <f>[1]CUADRO3!J15</f>
        <v>3247.2715290178576</v>
      </c>
      <c r="C16" s="246">
        <f>[1]CUADRO3!P15</f>
        <v>4266.1018276762416</v>
      </c>
      <c r="D16" s="246">
        <f>[1]CUADRO3!K15</f>
        <v>10387.339285714286</v>
      </c>
      <c r="E16" s="246">
        <f>[1]CUADRO3!L15</f>
        <v>2955.0682593856709</v>
      </c>
      <c r="F16" s="246">
        <f>[1]CUADRO3!M15</f>
        <v>2870.0933333333328</v>
      </c>
      <c r="G16" s="246">
        <f>[1]CUADRO3!N15</f>
        <v>2811.3114918414985</v>
      </c>
      <c r="H16" s="246">
        <f>[1]CUADRO3!O15</f>
        <v>946.96883720930236</v>
      </c>
      <c r="I16" s="125"/>
      <c r="J16" s="177"/>
      <c r="K16" s="125"/>
      <c r="L16" s="177"/>
      <c r="M16" s="127"/>
      <c r="N16" s="177"/>
      <c r="O16" s="127"/>
      <c r="P16" s="177"/>
      <c r="S16" s="36"/>
      <c r="U16" s="36"/>
      <c r="W16" s="36"/>
      <c r="Y16" s="36"/>
      <c r="AA16" s="36"/>
      <c r="AC16" s="36"/>
      <c r="AE16" s="36"/>
      <c r="AG16" s="36"/>
      <c r="AI16" s="36"/>
    </row>
    <row r="17" spans="1:35" s="22" customFormat="1" x14ac:dyDescent="0.2">
      <c r="A17" s="127"/>
      <c r="I17" s="125"/>
      <c r="J17" s="177"/>
      <c r="K17" s="125"/>
      <c r="L17" s="177"/>
      <c r="M17" s="125"/>
      <c r="N17" s="177"/>
      <c r="O17" s="125"/>
      <c r="P17" s="177"/>
      <c r="S17" s="36"/>
      <c r="U17" s="36"/>
      <c r="W17" s="36"/>
      <c r="Y17" s="36"/>
      <c r="AA17" s="36"/>
      <c r="AC17" s="36"/>
      <c r="AE17" s="36"/>
      <c r="AG17" s="36"/>
      <c r="AI17" s="36"/>
    </row>
    <row r="18" spans="1:35" s="22" customFormat="1" x14ac:dyDescent="0.2">
      <c r="A18" s="40" t="s">
        <v>29</v>
      </c>
      <c r="H18" s="116"/>
      <c r="I18" s="116"/>
      <c r="J18" s="116"/>
      <c r="K18" s="116"/>
      <c r="L18" s="116"/>
      <c r="M18" s="116"/>
      <c r="N18" s="116"/>
      <c r="O18" s="116"/>
      <c r="P18" s="116"/>
      <c r="S18" s="36"/>
      <c r="U18" s="36"/>
      <c r="W18" s="36"/>
      <c r="Y18" s="36"/>
      <c r="AA18" s="36"/>
      <c r="AC18" s="36"/>
      <c r="AE18" s="36"/>
      <c r="AG18" s="36"/>
      <c r="AI18" s="36"/>
    </row>
    <row r="19" spans="1:35" s="22" customFormat="1" x14ac:dyDescent="0.2">
      <c r="A19" s="119" t="s">
        <v>31</v>
      </c>
      <c r="B19" s="246">
        <f>[1]CUADRO3!J16</f>
        <v>2106.3629666451584</v>
      </c>
      <c r="C19" s="246">
        <f>[1]CUADRO3!P16</f>
        <v>2121.9940763593459</v>
      </c>
      <c r="D19" s="246">
        <f>[1]CUADRO3!K16</f>
        <v>8597.6966151656234</v>
      </c>
      <c r="E19" s="246">
        <f>[1]CUADRO3!L16</f>
        <v>1648.1572694674951</v>
      </c>
      <c r="F19" s="246">
        <f>[1]CUADRO3!M16</f>
        <v>1758.207334086874</v>
      </c>
      <c r="G19" s="246">
        <f>[1]CUADRO3!N16</f>
        <v>2207.5898848404217</v>
      </c>
      <c r="H19" s="246">
        <f>[1]CUADRO3!O16</f>
        <v>1021.8465212554761</v>
      </c>
      <c r="I19" s="127"/>
      <c r="J19" s="177"/>
      <c r="K19" s="127"/>
      <c r="L19" s="177"/>
      <c r="M19" s="127"/>
      <c r="N19" s="177"/>
      <c r="O19" s="127"/>
      <c r="P19" s="177"/>
      <c r="S19" s="36"/>
      <c r="U19" s="36"/>
      <c r="W19" s="36"/>
      <c r="Y19" s="36"/>
      <c r="AA19" s="36"/>
      <c r="AC19" s="36"/>
      <c r="AE19" s="36"/>
      <c r="AG19" s="36"/>
      <c r="AI19" s="36"/>
    </row>
    <row r="20" spans="1:35" s="22" customFormat="1" x14ac:dyDescent="0.2">
      <c r="A20" s="119" t="s">
        <v>32</v>
      </c>
      <c r="B20" s="246">
        <f>[1]CUADRO3!J17</f>
        <v>3349.7344098639792</v>
      </c>
      <c r="C20" s="246">
        <f>[1]CUADRO3!P17</f>
        <v>4386.4713208739022</v>
      </c>
      <c r="D20" s="246">
        <f>[1]CUADRO3!K17</f>
        <v>15939.85241343232</v>
      </c>
      <c r="E20" s="246">
        <f>[1]CUADRO3!L17</f>
        <v>3883.7090900106045</v>
      </c>
      <c r="F20" s="246">
        <f>[1]CUADRO3!M17</f>
        <v>2981.1505392975118</v>
      </c>
      <c r="G20" s="246">
        <f>[1]CUADRO3!N17</f>
        <v>2916.5657332937335</v>
      </c>
      <c r="H20" s="246">
        <f>[1]CUADRO3!O17</f>
        <v>1665.9933846886563</v>
      </c>
      <c r="I20" s="127"/>
      <c r="J20" s="177"/>
      <c r="K20" s="127"/>
      <c r="L20" s="177"/>
      <c r="M20" s="127"/>
      <c r="N20" s="177"/>
      <c r="O20" s="127"/>
      <c r="P20" s="177"/>
      <c r="S20" s="36"/>
      <c r="U20" s="36"/>
      <c r="W20" s="36"/>
      <c r="Y20" s="36"/>
      <c r="AA20" s="36"/>
      <c r="AC20" s="36"/>
      <c r="AE20" s="36"/>
      <c r="AG20" s="36"/>
      <c r="AI20" s="36"/>
    </row>
    <row r="21" spans="1:35" s="22" customFormat="1" x14ac:dyDescent="0.2">
      <c r="A21" s="119" t="s">
        <v>33</v>
      </c>
      <c r="B21" s="246">
        <f>[1]CUADRO3!J18</f>
        <v>6676.5177248142736</v>
      </c>
      <c r="C21" s="246">
        <f>[1]CUADRO3!P18</f>
        <v>7976.8399250339617</v>
      </c>
      <c r="D21" s="246">
        <f>[1]CUADRO3!K18</f>
        <v>10855.239778690186</v>
      </c>
      <c r="E21" s="246">
        <f>[1]CUADRO3!L18</f>
        <v>8112.8689767289143</v>
      </c>
      <c r="F21" s="246">
        <f>[1]CUADRO3!M18</f>
        <v>3985.4173693699863</v>
      </c>
      <c r="G21" s="246">
        <f>[1]CUADRO3!N18</f>
        <v>4185.7860956028717</v>
      </c>
      <c r="H21" s="246">
        <f>[1]CUADRO3!O18</f>
        <v>2936.7676914097979</v>
      </c>
      <c r="I21" s="127"/>
      <c r="J21" s="177"/>
      <c r="K21" s="127"/>
      <c r="L21" s="177"/>
      <c r="M21" s="127"/>
      <c r="N21" s="177"/>
      <c r="O21" s="127"/>
      <c r="P21" s="177"/>
      <c r="S21" s="36"/>
      <c r="U21" s="36"/>
      <c r="W21" s="36"/>
      <c r="Y21" s="36"/>
      <c r="AA21" s="36"/>
      <c r="AC21" s="36"/>
      <c r="AE21" s="36"/>
      <c r="AG21" s="36"/>
      <c r="AI21" s="36"/>
    </row>
    <row r="22" spans="1:35" s="22" customFormat="1" x14ac:dyDescent="0.2">
      <c r="A22" s="119" t="s">
        <v>34</v>
      </c>
      <c r="B22" s="246">
        <f>[1]CUADRO3!J19</f>
        <v>12959.396747584409</v>
      </c>
      <c r="C22" s="246">
        <f>[1]CUADRO3!P19</f>
        <v>13855.813746493403</v>
      </c>
      <c r="D22" s="246">
        <f>[1]CUADRO3!K19</f>
        <v>15261.087496660059</v>
      </c>
      <c r="E22" s="246">
        <f>[1]CUADRO3!L19</f>
        <v>13102.951995768941</v>
      </c>
      <c r="F22" s="246">
        <f>[1]CUADRO3!M19</f>
        <v>2253.2184754744321</v>
      </c>
      <c r="G22" s="246">
        <f>[1]CUADRO3!N19</f>
        <v>9232.4817097271607</v>
      </c>
      <c r="H22" s="246">
        <f>[1]CUADRO3!O19</f>
        <v>5500</v>
      </c>
      <c r="I22" s="127"/>
      <c r="J22" s="177"/>
      <c r="K22" s="127"/>
      <c r="L22" s="177"/>
      <c r="M22" s="127"/>
      <c r="N22" s="177"/>
      <c r="O22" s="127"/>
      <c r="P22" s="177"/>
      <c r="S22" s="36"/>
      <c r="U22" s="36"/>
      <c r="W22" s="36"/>
      <c r="Y22" s="36"/>
      <c r="AA22" s="36"/>
      <c r="AC22" s="36"/>
      <c r="AE22" s="36"/>
      <c r="AG22" s="36"/>
      <c r="AI22" s="36"/>
    </row>
    <row r="23" spans="1:35" s="22" customFormat="1" x14ac:dyDescent="0.2">
      <c r="A23" s="119" t="s">
        <v>38</v>
      </c>
      <c r="B23" s="246">
        <f>[1]CUADRO3!J20</f>
        <v>5678.5162296923163</v>
      </c>
      <c r="C23" s="246">
        <f>[1]CUADRO3!P20</f>
        <v>6559.6775962976935</v>
      </c>
      <c r="D23" s="246">
        <f>[1]CUADRO3!K20</f>
        <v>5948.0444092473599</v>
      </c>
      <c r="E23" s="246">
        <f>[1]CUADRO3!L20</f>
        <v>7005.1420854512398</v>
      </c>
      <c r="F23" s="246">
        <f>[1]CUADRO3!M20</f>
        <v>6305.7443915461463</v>
      </c>
      <c r="G23" s="246">
        <f>[1]CUADRO3!N20</f>
        <v>1166.8931841770304</v>
      </c>
      <c r="H23" s="246">
        <f>[1]CUADRO3!O20</f>
        <v>0</v>
      </c>
      <c r="I23" s="127"/>
      <c r="J23" s="177"/>
      <c r="K23" s="127"/>
      <c r="L23" s="177"/>
      <c r="M23" s="127"/>
      <c r="N23" s="177"/>
      <c r="O23" s="127"/>
      <c r="P23" s="177"/>
      <c r="S23" s="36"/>
      <c r="U23" s="36"/>
      <c r="W23" s="36"/>
      <c r="Y23" s="36"/>
      <c r="AA23" s="36"/>
      <c r="AC23" s="36"/>
      <c r="AE23" s="36"/>
      <c r="AG23" s="36"/>
      <c r="AI23" s="36"/>
    </row>
    <row r="24" spans="1:35" s="22" customFormat="1" x14ac:dyDescent="0.2">
      <c r="J24" s="36"/>
      <c r="L24" s="36"/>
      <c r="N24" s="36"/>
      <c r="P24" s="36"/>
      <c r="S24" s="36"/>
      <c r="U24" s="36"/>
      <c r="W24" s="36"/>
      <c r="Y24" s="36"/>
      <c r="AA24" s="36"/>
      <c r="AC24" s="36"/>
      <c r="AE24" s="36"/>
      <c r="AG24" s="36"/>
      <c r="AI24" s="36"/>
    </row>
    <row r="25" spans="1:35" s="22" customFormat="1" ht="11.25" customHeight="1" x14ac:dyDescent="0.2">
      <c r="A25" s="40" t="s">
        <v>15</v>
      </c>
      <c r="B25" s="142"/>
      <c r="C25" s="142"/>
      <c r="D25" s="142"/>
      <c r="E25" s="142"/>
      <c r="F25" s="142"/>
      <c r="G25" s="142"/>
      <c r="H25" s="116"/>
      <c r="I25" s="116"/>
      <c r="J25" s="116"/>
      <c r="K25" s="116"/>
      <c r="L25" s="116"/>
      <c r="M25" s="116"/>
      <c r="N25" s="116"/>
      <c r="O25" s="116"/>
      <c r="P25" s="116"/>
      <c r="S25" s="36"/>
      <c r="U25" s="36"/>
      <c r="W25" s="36"/>
      <c r="Y25" s="36"/>
      <c r="AA25" s="36"/>
      <c r="AC25" s="36"/>
      <c r="AE25" s="36"/>
      <c r="AG25" s="36"/>
      <c r="AI25" s="36"/>
    </row>
    <row r="26" spans="1:35" s="22" customFormat="1" x14ac:dyDescent="0.2">
      <c r="A26" s="205" t="s">
        <v>35</v>
      </c>
      <c r="B26" s="246">
        <f>[1]CUADRO3!J21</f>
        <v>3005.598976513882</v>
      </c>
      <c r="C26" s="246">
        <f>[1]CUADRO3!P21</f>
        <v>3308.7141222541941</v>
      </c>
      <c r="D26" s="246">
        <f>[1]CUADRO3!K21</f>
        <v>833</v>
      </c>
      <c r="E26" s="246">
        <f>[1]CUADRO3!L21</f>
        <v>3447.1818157814573</v>
      </c>
      <c r="F26" s="246">
        <f>[1]CUADRO3!M21</f>
        <v>3215.872428189019</v>
      </c>
      <c r="G26" s="246">
        <f>[1]CUADRO3!N21</f>
        <v>1291.5688108773315</v>
      </c>
      <c r="H26" s="246">
        <f>[1]CUADRO3!O21</f>
        <v>5320.2907081531121</v>
      </c>
      <c r="I26" s="127"/>
      <c r="J26" s="177"/>
      <c r="K26" s="127"/>
      <c r="L26" s="177"/>
      <c r="M26" s="127"/>
      <c r="N26" s="177"/>
      <c r="O26" s="127"/>
      <c r="P26" s="177"/>
      <c r="S26" s="36"/>
      <c r="U26" s="36"/>
      <c r="W26" s="36"/>
      <c r="Y26" s="36"/>
      <c r="AA26" s="36"/>
      <c r="AC26" s="36"/>
      <c r="AE26" s="36"/>
      <c r="AG26" s="36"/>
      <c r="AI26" s="36"/>
    </row>
    <row r="27" spans="1:35" s="22" customFormat="1" x14ac:dyDescent="0.2">
      <c r="A27" s="205" t="s">
        <v>36</v>
      </c>
      <c r="B27" s="246">
        <f>[1]CUADRO3!J22</f>
        <v>6111.1726446736675</v>
      </c>
      <c r="C27" s="246">
        <f>[1]CUADRO3!P22</f>
        <v>6823.948695252353</v>
      </c>
      <c r="D27" s="246">
        <f>[1]CUADRO3!K22</f>
        <v>7353.195230213867</v>
      </c>
      <c r="E27" s="246">
        <f>[1]CUADRO3!L22</f>
        <v>7392.171494725827</v>
      </c>
      <c r="F27" s="246">
        <f>[1]CUADRO3!M22</f>
        <v>3020.5680021155981</v>
      </c>
      <c r="G27" s="246">
        <f>[1]CUADRO3!N22</f>
        <v>3259.7792253254947</v>
      </c>
      <c r="H27" s="246">
        <f>[1]CUADRO3!O22</f>
        <v>3536.1052237092254</v>
      </c>
      <c r="I27" s="127"/>
      <c r="J27" s="177"/>
      <c r="K27" s="127"/>
      <c r="L27" s="177"/>
      <c r="M27" s="127"/>
      <c r="N27" s="177"/>
      <c r="O27" s="127"/>
      <c r="P27" s="177"/>
      <c r="S27" s="36"/>
      <c r="U27" s="36"/>
      <c r="W27" s="36"/>
      <c r="Y27" s="36"/>
      <c r="AA27" s="36"/>
      <c r="AC27" s="36"/>
      <c r="AE27" s="36"/>
      <c r="AG27" s="36"/>
      <c r="AI27" s="36"/>
    </row>
    <row r="28" spans="1:35" s="22" customFormat="1" x14ac:dyDescent="0.2">
      <c r="A28" s="205" t="s">
        <v>37</v>
      </c>
      <c r="B28" s="246">
        <f>[1]CUADRO3!J23</f>
        <v>7006.9126091515491</v>
      </c>
      <c r="C28" s="246">
        <f>[1]CUADRO3!P23</f>
        <v>7796.3496163408945</v>
      </c>
      <c r="D28" s="246">
        <f>[1]CUADRO3!K23</f>
        <v>10572.812702288356</v>
      </c>
      <c r="E28" s="246">
        <f>[1]CUADRO3!L23</f>
        <v>7684.9128143457865</v>
      </c>
      <c r="F28" s="246">
        <f>[1]CUADRO3!M23</f>
        <v>5439.7191856068539</v>
      </c>
      <c r="G28" s="246">
        <f>[1]CUADRO3!N23</f>
        <v>5268.1344723755528</v>
      </c>
      <c r="H28" s="246">
        <f>[1]CUADRO3!O23</f>
        <v>1832.5</v>
      </c>
      <c r="I28" s="127"/>
      <c r="J28" s="177"/>
      <c r="K28" s="127"/>
      <c r="L28" s="177"/>
      <c r="M28" s="127"/>
      <c r="N28" s="177"/>
      <c r="O28" s="127"/>
      <c r="P28" s="177"/>
      <c r="S28" s="36"/>
      <c r="U28" s="36"/>
      <c r="W28" s="36"/>
      <c r="Y28" s="36"/>
      <c r="AA28" s="36"/>
      <c r="AC28" s="36"/>
      <c r="AE28" s="36"/>
      <c r="AG28" s="36"/>
      <c r="AI28" s="36"/>
    </row>
    <row r="29" spans="1:35" s="22" customFormat="1" x14ac:dyDescent="0.2">
      <c r="A29" s="205" t="s">
        <v>39</v>
      </c>
      <c r="B29" s="246">
        <f>[1]CUADRO3!J24</f>
        <v>6127.7522874344413</v>
      </c>
      <c r="C29" s="246">
        <f>[1]CUADRO3!P24</f>
        <v>7749.4810151790789</v>
      </c>
      <c r="D29" s="246">
        <f>[1]CUADRO3!K24</f>
        <v>11059.472169139055</v>
      </c>
      <c r="E29" s="246">
        <f>[1]CUADRO3!L24</f>
        <v>8013.1145407878575</v>
      </c>
      <c r="F29" s="246">
        <f>[1]CUADRO3!M24</f>
        <v>3833.024394268652</v>
      </c>
      <c r="G29" s="246">
        <f>[1]CUADRO3!N24</f>
        <v>4394.8731548442056</v>
      </c>
      <c r="H29" s="246">
        <f>[1]CUADRO3!O24</f>
        <v>1379.1464475539083</v>
      </c>
      <c r="I29" s="127"/>
      <c r="J29" s="177"/>
      <c r="K29" s="127"/>
      <c r="L29" s="177"/>
      <c r="M29" s="127"/>
      <c r="N29" s="177"/>
      <c r="O29" s="127"/>
      <c r="P29" s="177"/>
      <c r="S29" s="36"/>
      <c r="U29" s="36"/>
      <c r="W29" s="36"/>
      <c r="Y29" s="36"/>
      <c r="AA29" s="36"/>
      <c r="AC29" s="36"/>
      <c r="AE29" s="36"/>
      <c r="AG29" s="36"/>
      <c r="AI29" s="36"/>
    </row>
    <row r="30" spans="1:35" s="22" customFormat="1" x14ac:dyDescent="0.2">
      <c r="A30" s="205" t="s">
        <v>40</v>
      </c>
      <c r="B30" s="246">
        <f>[1]CUADRO3!J25</f>
        <v>5938.105261541742</v>
      </c>
      <c r="C30" s="246">
        <f>[1]CUADRO3!P25</f>
        <v>8789.3574366087814</v>
      </c>
      <c r="D30" s="246">
        <f>[1]CUADRO3!K25</f>
        <v>12921.216571847772</v>
      </c>
      <c r="E30" s="246">
        <f>[1]CUADRO3!L25</f>
        <v>8475.2674668541731</v>
      </c>
      <c r="F30" s="246">
        <f>[1]CUADRO3!M25</f>
        <v>3780.4799107569193</v>
      </c>
      <c r="G30" s="246">
        <f>[1]CUADRO3!N25</f>
        <v>3004.8342167370261</v>
      </c>
      <c r="H30" s="246">
        <f>[1]CUADRO3!O25</f>
        <v>1835.2826456189082</v>
      </c>
      <c r="I30" s="127"/>
      <c r="J30" s="177"/>
      <c r="K30" s="127"/>
      <c r="L30" s="177"/>
      <c r="M30" s="127"/>
      <c r="N30" s="177"/>
      <c r="O30" s="127"/>
      <c r="P30" s="177"/>
      <c r="S30" s="36"/>
      <c r="U30" s="36"/>
      <c r="W30" s="36"/>
      <c r="Y30" s="36"/>
      <c r="AA30" s="36"/>
      <c r="AC30" s="36"/>
      <c r="AE30" s="36"/>
      <c r="AG30" s="36"/>
      <c r="AI30" s="36"/>
    </row>
    <row r="31" spans="1:35" s="22" customFormat="1" x14ac:dyDescent="0.2">
      <c r="A31" s="205" t="s">
        <v>41</v>
      </c>
      <c r="B31" s="246">
        <f>[1]CUADRO3!J26</f>
        <v>6353.359730447346</v>
      </c>
      <c r="C31" s="246">
        <f>[1]CUADRO3!P26</f>
        <v>9338.2600576703844</v>
      </c>
      <c r="D31" s="246">
        <f>[1]CUADRO3!K26</f>
        <v>16977.955588417743</v>
      </c>
      <c r="E31" s="246">
        <f>[1]CUADRO3!L26</f>
        <v>7150.4642501114404</v>
      </c>
      <c r="F31" s="246">
        <f>[1]CUADRO3!M26</f>
        <v>2810.0499339650746</v>
      </c>
      <c r="G31" s="246">
        <f>[1]CUADRO3!N26</f>
        <v>4087.0125050217289</v>
      </c>
      <c r="H31" s="246">
        <f>[1]CUADRO3!O26</f>
        <v>1897.2425136590018</v>
      </c>
      <c r="I31" s="127"/>
      <c r="J31" s="177"/>
      <c r="K31" s="127"/>
      <c r="L31" s="177"/>
      <c r="M31" s="127"/>
      <c r="N31" s="177"/>
      <c r="O31" s="127"/>
      <c r="P31" s="177"/>
      <c r="S31" s="36"/>
      <c r="U31" s="36"/>
      <c r="W31" s="36"/>
      <c r="Y31" s="36"/>
      <c r="AA31" s="36"/>
      <c r="AC31" s="36"/>
      <c r="AE31" s="36"/>
      <c r="AG31" s="36"/>
      <c r="AI31" s="36"/>
    </row>
    <row r="32" spans="1:35" s="22" customFormat="1" x14ac:dyDescent="0.2">
      <c r="A32" s="205" t="s">
        <v>108</v>
      </c>
      <c r="B32" s="246">
        <f>[1]CUADRO3!J27</f>
        <v>3643.8415949866999</v>
      </c>
      <c r="C32" s="246">
        <f>[1]CUADRO3!P27</f>
        <v>6445.6644534247962</v>
      </c>
      <c r="D32" s="246">
        <f>[1]CUADRO3!K27</f>
        <v>14243.564189582979</v>
      </c>
      <c r="E32" s="246">
        <f>[1]CUADRO3!L27</f>
        <v>5198.6791489300385</v>
      </c>
      <c r="F32" s="246">
        <f>[1]CUADRO3!M27</f>
        <v>2894.5611178504078</v>
      </c>
      <c r="G32" s="246">
        <f>[1]CUADRO3!N27</f>
        <v>2928.3096674393214</v>
      </c>
      <c r="H32" s="246">
        <f>[1]CUADRO3!O27</f>
        <v>1196.8727858013067</v>
      </c>
      <c r="I32" s="127"/>
      <c r="J32" s="177"/>
      <c r="K32" s="127"/>
      <c r="L32" s="177"/>
      <c r="M32" s="127"/>
      <c r="N32" s="177"/>
      <c r="O32" s="127"/>
      <c r="P32" s="177"/>
      <c r="S32" s="36"/>
      <c r="U32" s="36"/>
      <c r="W32" s="36"/>
      <c r="Y32" s="36"/>
      <c r="AA32" s="36"/>
      <c r="AC32" s="36"/>
      <c r="AE32" s="36"/>
      <c r="AG32" s="36"/>
      <c r="AI32" s="36"/>
    </row>
    <row r="33" spans="1:35" s="22" customFormat="1" x14ac:dyDescent="0.2">
      <c r="A33" s="45"/>
      <c r="I33" s="125"/>
      <c r="J33" s="177"/>
      <c r="K33" s="125"/>
      <c r="L33" s="177"/>
      <c r="M33" s="125"/>
      <c r="N33" s="177"/>
      <c r="O33" s="125"/>
      <c r="P33" s="177"/>
      <c r="S33" s="36"/>
      <c r="U33" s="36"/>
      <c r="W33" s="36"/>
      <c r="Y33" s="36"/>
      <c r="AA33" s="36"/>
      <c r="AC33" s="36"/>
      <c r="AE33" s="36"/>
      <c r="AG33" s="36"/>
      <c r="AI33" s="36"/>
    </row>
    <row r="34" spans="1:35" s="22" customFormat="1" x14ac:dyDescent="0.2">
      <c r="A34" s="40" t="s">
        <v>70</v>
      </c>
      <c r="B34" s="142"/>
      <c r="C34" s="142"/>
      <c r="D34" s="142"/>
      <c r="E34" s="142"/>
      <c r="F34" s="142"/>
      <c r="G34" s="142"/>
      <c r="H34" s="57"/>
      <c r="I34" s="57"/>
      <c r="J34" s="176"/>
      <c r="K34" s="57"/>
      <c r="L34" s="176"/>
      <c r="M34" s="57"/>
      <c r="N34" s="176"/>
      <c r="O34" s="57"/>
      <c r="P34" s="176"/>
      <c r="S34" s="36"/>
      <c r="U34" s="36"/>
      <c r="W34" s="36"/>
      <c r="Y34" s="36"/>
      <c r="AA34" s="36"/>
      <c r="AC34" s="36"/>
      <c r="AE34" s="36"/>
      <c r="AG34" s="36"/>
      <c r="AI34" s="36"/>
    </row>
    <row r="35" spans="1:35" s="22" customFormat="1" x14ac:dyDescent="0.2">
      <c r="A35" s="261" t="s">
        <v>63</v>
      </c>
      <c r="B35" s="246"/>
      <c r="C35" s="246"/>
      <c r="D35" s="246"/>
      <c r="E35" s="246"/>
      <c r="F35" s="246"/>
      <c r="G35" s="246"/>
      <c r="H35" s="127"/>
      <c r="I35" s="127"/>
      <c r="J35" s="177"/>
      <c r="K35" s="127"/>
      <c r="L35" s="177"/>
      <c r="M35" s="127"/>
      <c r="N35" s="177"/>
      <c r="O35" s="127"/>
      <c r="P35" s="177"/>
      <c r="S35" s="36"/>
      <c r="U35" s="36"/>
      <c r="W35" s="36"/>
      <c r="Y35" s="36"/>
      <c r="AA35" s="36"/>
      <c r="AC35" s="36"/>
      <c r="AE35" s="36"/>
      <c r="AG35" s="36"/>
      <c r="AI35" s="36"/>
    </row>
    <row r="36" spans="1:35" s="22" customFormat="1" x14ac:dyDescent="0.2">
      <c r="A36" s="259" t="s">
        <v>129</v>
      </c>
      <c r="B36" s="246">
        <f>[1]CUADRO3!J28</f>
        <v>2501.5519667285307</v>
      </c>
      <c r="C36" s="246">
        <f>[1]CUADRO3!P28</f>
        <v>3558.7163024457677</v>
      </c>
      <c r="D36" s="246">
        <f>[1]CUADRO3!K28</f>
        <v>6630.2491137488532</v>
      </c>
      <c r="E36" s="246">
        <f>[1]CUADRO3!L28</f>
        <v>3368.5079802904488</v>
      </c>
      <c r="F36" s="246">
        <f>[1]CUADRO3!M28</f>
        <v>2338.4981200589887</v>
      </c>
      <c r="G36" s="246">
        <f>[1]CUADRO3!N28</f>
        <v>1793.7474301794277</v>
      </c>
      <c r="H36" s="246">
        <f>[1]CUADRO3!O28</f>
        <v>1446.9676670185518</v>
      </c>
      <c r="I36" s="127"/>
      <c r="J36" s="177"/>
      <c r="K36" s="127"/>
      <c r="L36" s="177"/>
      <c r="M36" s="127"/>
      <c r="N36" s="177"/>
      <c r="O36" s="127"/>
      <c r="P36" s="177"/>
      <c r="S36" s="36"/>
      <c r="U36" s="36"/>
      <c r="W36" s="36"/>
      <c r="Y36" s="36"/>
      <c r="AA36" s="36"/>
      <c r="AC36" s="36"/>
      <c r="AE36" s="36"/>
      <c r="AG36" s="36"/>
      <c r="AI36" s="36"/>
    </row>
    <row r="37" spans="1:35" s="22" customFormat="1" x14ac:dyDescent="0.2">
      <c r="A37" s="259" t="s">
        <v>130</v>
      </c>
      <c r="B37" s="246">
        <f>[1]CUADRO3!J29</f>
        <v>4678.0509559860457</v>
      </c>
      <c r="C37" s="246">
        <f>[1]CUADRO3!P29</f>
        <v>5625.7381033337506</v>
      </c>
      <c r="D37" s="246">
        <f>[1]CUADRO3!K29</f>
        <v>8660.7212564731726</v>
      </c>
      <c r="E37" s="246">
        <f>[1]CUADRO3!L29</f>
        <v>5889.9778033602634</v>
      </c>
      <c r="F37" s="246">
        <f>[1]CUADRO3!M29</f>
        <v>3547.205166989741</v>
      </c>
      <c r="G37" s="246">
        <f>[1]CUADRO3!N29</f>
        <v>2683.644022722302</v>
      </c>
      <c r="H37" s="246">
        <f>[1]CUADRO3!O29</f>
        <v>4671.3116312509028</v>
      </c>
      <c r="I37" s="127"/>
      <c r="J37" s="177"/>
      <c r="K37" s="127"/>
      <c r="L37" s="177"/>
      <c r="M37" s="127"/>
      <c r="N37" s="177"/>
      <c r="O37" s="127"/>
      <c r="P37" s="177"/>
      <c r="S37" s="36"/>
      <c r="U37" s="36"/>
      <c r="W37" s="36"/>
      <c r="Y37" s="36"/>
      <c r="AA37" s="36"/>
      <c r="AC37" s="36"/>
      <c r="AE37" s="36"/>
      <c r="AG37" s="36"/>
      <c r="AI37" s="36"/>
    </row>
    <row r="38" spans="1:35" s="22" customFormat="1" x14ac:dyDescent="0.2">
      <c r="A38" s="259" t="s">
        <v>135</v>
      </c>
      <c r="B38" s="246">
        <f>[1]CUADRO3!J30</f>
        <v>11000</v>
      </c>
      <c r="C38" s="246">
        <f>[1]CUADRO3!P30</f>
        <v>11000</v>
      </c>
      <c r="D38" s="246">
        <f>[1]CUADRO3!K30</f>
        <v>11000</v>
      </c>
      <c r="E38" s="246">
        <f>[1]CUADRO3!L30</f>
        <v>0</v>
      </c>
      <c r="F38" s="246">
        <f>[1]CUADRO3!M30</f>
        <v>0</v>
      </c>
      <c r="G38" s="246">
        <f>[1]CUADRO3!N30</f>
        <v>0</v>
      </c>
      <c r="H38" s="246">
        <f>[1]CUADRO3!O30</f>
        <v>0</v>
      </c>
      <c r="I38" s="127"/>
      <c r="J38" s="177"/>
      <c r="K38" s="127"/>
      <c r="L38" s="177"/>
      <c r="M38" s="127"/>
      <c r="N38" s="177"/>
      <c r="O38" s="127"/>
      <c r="P38" s="177"/>
      <c r="S38" s="36"/>
      <c r="U38" s="36"/>
      <c r="W38" s="36"/>
      <c r="Y38" s="36"/>
      <c r="AA38" s="36"/>
      <c r="AC38" s="36"/>
      <c r="AE38" s="36"/>
      <c r="AG38" s="36"/>
      <c r="AI38" s="36"/>
    </row>
    <row r="39" spans="1:35" s="22" customFormat="1" x14ac:dyDescent="0.2">
      <c r="A39" s="261" t="s">
        <v>64</v>
      </c>
      <c r="B39" s="246">
        <f>[1]CUADRO3!J31</f>
        <v>14212.989997533636</v>
      </c>
      <c r="C39" s="246">
        <f>[1]CUADRO3!P31</f>
        <v>14608.925563785164</v>
      </c>
      <c r="D39" s="246">
        <f>[1]CUADRO3!K31</f>
        <v>16569.759185987663</v>
      </c>
      <c r="E39" s="246">
        <f>[1]CUADRO3!L31</f>
        <v>13438.966068875015</v>
      </c>
      <c r="F39" s="246">
        <f>[1]CUADRO3!M31</f>
        <v>13646.83590413735</v>
      </c>
      <c r="G39" s="246">
        <f>[1]CUADRO3!N31</f>
        <v>12626.022549431824</v>
      </c>
      <c r="H39" s="246">
        <f>[1]CUADRO3!O31</f>
        <v>13333</v>
      </c>
      <c r="I39" s="127"/>
      <c r="J39" s="177"/>
      <c r="K39" s="127"/>
      <c r="L39" s="177"/>
      <c r="M39" s="127"/>
      <c r="N39" s="177"/>
      <c r="O39" s="127"/>
      <c r="P39" s="177"/>
      <c r="S39" s="36"/>
      <c r="U39" s="36"/>
      <c r="W39" s="36"/>
      <c r="Y39" s="36"/>
      <c r="AA39" s="36"/>
      <c r="AC39" s="36"/>
      <c r="AE39" s="36"/>
      <c r="AG39" s="36"/>
      <c r="AI39" s="36"/>
    </row>
    <row r="40" spans="1:35" s="22" customFormat="1" x14ac:dyDescent="0.2">
      <c r="A40" s="261" t="s">
        <v>65</v>
      </c>
      <c r="B40" s="246">
        <f>[1]CUADRO3!J32</f>
        <v>24552.316100646483</v>
      </c>
      <c r="C40" s="246">
        <f>[1]CUADRO3!P32</f>
        <v>25709.320688412121</v>
      </c>
      <c r="D40" s="246">
        <f>[1]CUADRO3!K32</f>
        <v>25277.920044988452</v>
      </c>
      <c r="E40" s="246">
        <f>[1]CUADRO3!L32</f>
        <v>25984.660536109888</v>
      </c>
      <c r="F40" s="246">
        <f>[1]CUADRO3!M32</f>
        <v>0</v>
      </c>
      <c r="G40" s="246">
        <f>[1]CUADRO3!N32</f>
        <v>21422.774995454092</v>
      </c>
      <c r="H40" s="246">
        <f>[1]CUADRO3!O32</f>
        <v>0</v>
      </c>
      <c r="I40" s="127"/>
      <c r="J40" s="177"/>
      <c r="K40" s="127"/>
      <c r="L40" s="177"/>
      <c r="M40" s="127"/>
      <c r="N40" s="177"/>
      <c r="O40" s="127"/>
      <c r="P40" s="177"/>
      <c r="S40" s="36"/>
      <c r="U40" s="36"/>
      <c r="W40" s="36"/>
      <c r="Y40" s="36"/>
      <c r="AA40" s="36"/>
      <c r="AC40" s="36"/>
      <c r="AE40" s="36"/>
      <c r="AG40" s="36"/>
      <c r="AI40" s="36"/>
    </row>
    <row r="41" spans="1:35" s="22" customFormat="1" x14ac:dyDescent="0.2">
      <c r="A41" s="261" t="s">
        <v>66</v>
      </c>
      <c r="B41" s="246">
        <f>[1]CUADRO3!J33</f>
        <v>31182.392153597953</v>
      </c>
      <c r="C41" s="246">
        <f>[1]CUADRO3!P33</f>
        <v>30907.977433043699</v>
      </c>
      <c r="D41" s="246">
        <f>[1]CUADRO3!K33</f>
        <v>30000</v>
      </c>
      <c r="E41" s="246">
        <f>[1]CUADRO3!L33</f>
        <v>31469.034597391776</v>
      </c>
      <c r="F41" s="246">
        <f>[1]CUADRO3!M33</f>
        <v>0</v>
      </c>
      <c r="G41" s="246">
        <f>[1]CUADRO3!N33</f>
        <v>31740.917364669935</v>
      </c>
      <c r="H41" s="246">
        <f>[1]CUADRO3!O33</f>
        <v>0</v>
      </c>
      <c r="I41" s="127"/>
      <c r="J41" s="177"/>
      <c r="K41" s="127"/>
      <c r="L41" s="177"/>
      <c r="M41" s="127"/>
      <c r="N41" s="177"/>
      <c r="O41" s="127"/>
      <c r="P41" s="177"/>
      <c r="S41" s="36"/>
      <c r="U41" s="36"/>
      <c r="W41" s="36"/>
      <c r="Y41" s="36"/>
      <c r="AA41" s="36"/>
      <c r="AC41" s="36"/>
      <c r="AE41" s="36"/>
      <c r="AG41" s="36"/>
      <c r="AI41" s="36"/>
    </row>
    <row r="42" spans="1:35" s="22" customFormat="1" x14ac:dyDescent="0.2">
      <c r="A42" s="261" t="s">
        <v>67</v>
      </c>
      <c r="B42" s="246">
        <f>[1]CUADRO3!J34</f>
        <v>64898.721927008643</v>
      </c>
      <c r="C42" s="246">
        <f>[1]CUADRO3!P34</f>
        <v>82289.995674189588</v>
      </c>
      <c r="D42" s="246">
        <f>[1]CUADRO3!K34</f>
        <v>82348.976908574667</v>
      </c>
      <c r="E42" s="246">
        <f>[1]CUADRO3!L34</f>
        <v>82268.289718136788</v>
      </c>
      <c r="F42" s="246">
        <f>[1]CUADRO3!M34</f>
        <v>0</v>
      </c>
      <c r="G42" s="246">
        <f>[1]CUADRO3!N34</f>
        <v>49807.497801413665</v>
      </c>
      <c r="H42" s="246">
        <f>[1]CUADRO3!O34</f>
        <v>0</v>
      </c>
      <c r="I42" s="127"/>
      <c r="J42" s="177"/>
      <c r="K42" s="127"/>
      <c r="L42" s="177"/>
      <c r="M42" s="127"/>
      <c r="N42" s="177"/>
      <c r="O42" s="127"/>
      <c r="P42" s="177"/>
      <c r="S42" s="36"/>
      <c r="U42" s="36"/>
      <c r="W42" s="36"/>
      <c r="Y42" s="36"/>
      <c r="AA42" s="36"/>
      <c r="AC42" s="36"/>
      <c r="AE42" s="36"/>
      <c r="AG42" s="36"/>
      <c r="AI42" s="36"/>
    </row>
    <row r="43" spans="1:35" s="22" customFormat="1" x14ac:dyDescent="0.2">
      <c r="A43" s="261"/>
      <c r="B43" s="246"/>
      <c r="C43" s="246"/>
      <c r="D43" s="246"/>
      <c r="E43" s="246"/>
      <c r="F43" s="246"/>
      <c r="G43" s="246"/>
      <c r="H43" s="246"/>
      <c r="J43" s="36"/>
      <c r="L43" s="36"/>
      <c r="N43" s="36"/>
      <c r="P43" s="36"/>
      <c r="S43" s="36"/>
      <c r="U43" s="36"/>
      <c r="W43" s="36"/>
      <c r="Y43" s="36"/>
      <c r="AA43" s="36"/>
      <c r="AC43" s="36"/>
      <c r="AE43" s="36"/>
      <c r="AG43" s="36"/>
      <c r="AI43" s="36"/>
    </row>
    <row r="44" spans="1:35" s="22" customFormat="1" x14ac:dyDescent="0.2">
      <c r="A44" s="40" t="s">
        <v>12</v>
      </c>
      <c r="I44" s="64"/>
      <c r="J44" s="64"/>
      <c r="K44" s="64"/>
      <c r="L44" s="64"/>
      <c r="M44" s="64"/>
      <c r="N44" s="64"/>
      <c r="O44" s="64"/>
      <c r="P44" s="64"/>
      <c r="S44" s="36"/>
      <c r="U44" s="36"/>
      <c r="W44" s="36"/>
      <c r="Y44" s="36"/>
      <c r="AA44" s="36"/>
      <c r="AC44" s="36"/>
      <c r="AE44" s="36"/>
      <c r="AG44" s="36"/>
      <c r="AI44" s="36"/>
    </row>
    <row r="45" spans="1:35" s="22" customFormat="1" x14ac:dyDescent="0.2">
      <c r="A45" s="153" t="s">
        <v>32</v>
      </c>
      <c r="B45" s="246">
        <f>[1]CUADRO3!J36</f>
        <v>2051.4293240712013</v>
      </c>
      <c r="C45" s="246">
        <f>[1]CUADRO3!P36</f>
        <v>2195.6265405171671</v>
      </c>
      <c r="D45" s="246">
        <f>[1]CUADRO3!K36</f>
        <v>0</v>
      </c>
      <c r="E45" s="246">
        <f>[1]CUADRO3!L36</f>
        <v>2195.6265405171671</v>
      </c>
      <c r="F45" s="246">
        <f>[1]CUADRO3!M36</f>
        <v>0</v>
      </c>
      <c r="G45" s="246">
        <f>[1]CUADRO3!N36</f>
        <v>1720.121370941129</v>
      </c>
      <c r="H45" s="246">
        <f>[1]CUADRO3!O36</f>
        <v>1205.5</v>
      </c>
      <c r="I45" s="127"/>
      <c r="J45" s="177"/>
      <c r="K45" s="127"/>
      <c r="L45" s="177"/>
      <c r="M45" s="127"/>
      <c r="N45" s="177"/>
      <c r="O45" s="127"/>
      <c r="P45" s="177"/>
      <c r="S45" s="36"/>
      <c r="U45" s="36"/>
      <c r="W45" s="36"/>
      <c r="Y45" s="36"/>
      <c r="AA45" s="36"/>
      <c r="AC45" s="36"/>
      <c r="AE45" s="36"/>
      <c r="AG45" s="36"/>
      <c r="AI45" s="36"/>
    </row>
    <row r="46" spans="1:35" s="22" customFormat="1" x14ac:dyDescent="0.2">
      <c r="A46" s="153" t="s">
        <v>33</v>
      </c>
      <c r="B46" s="246">
        <f>[1]CUADRO3!J37</f>
        <v>5269.6760000786971</v>
      </c>
      <c r="C46" s="246">
        <f>[1]CUADRO3!P37</f>
        <v>9050.6789085007895</v>
      </c>
      <c r="D46" s="246">
        <f>[1]CUADRO3!K37</f>
        <v>0</v>
      </c>
      <c r="E46" s="246">
        <f>[1]CUADRO3!L37</f>
        <v>9050.5391209937316</v>
      </c>
      <c r="F46" s="246">
        <f>[1]CUADRO3!M37</f>
        <v>0</v>
      </c>
      <c r="G46" s="246">
        <f>[1]CUADRO3!N37</f>
        <v>2250.8270306129862</v>
      </c>
      <c r="H46" s="246">
        <f>[1]CUADRO3!O37</f>
        <v>4312.4762676598684</v>
      </c>
      <c r="I46" s="127"/>
      <c r="J46" s="177"/>
      <c r="K46" s="127"/>
      <c r="L46" s="177"/>
      <c r="M46" s="127"/>
      <c r="N46" s="177"/>
      <c r="O46" s="127"/>
      <c r="P46" s="177"/>
      <c r="S46" s="36"/>
      <c r="U46" s="36"/>
      <c r="W46" s="36"/>
      <c r="Y46" s="36"/>
      <c r="AA46" s="36"/>
      <c r="AC46" s="36"/>
      <c r="AE46" s="36"/>
      <c r="AG46" s="36"/>
      <c r="AI46" s="36"/>
    </row>
    <row r="47" spans="1:35" s="22" customFormat="1" x14ac:dyDescent="0.2">
      <c r="A47" s="153" t="s">
        <v>42</v>
      </c>
      <c r="B47" s="246">
        <f>[1]CUADRO3!J38</f>
        <v>6386.752348438722</v>
      </c>
      <c r="C47" s="246">
        <f>[1]CUADRO3!P38</f>
        <v>8109.0293363582705</v>
      </c>
      <c r="D47" s="246">
        <f>[1]CUADRO3!K38</f>
        <v>13374.432320108874</v>
      </c>
      <c r="E47" s="246">
        <f>[1]CUADRO3!L38</f>
        <v>8062.0642101960984</v>
      </c>
      <c r="F47" s="246">
        <f>[1]CUADRO3!M38</f>
        <v>3408.075504772577</v>
      </c>
      <c r="G47" s="246">
        <f>[1]CUADRO3!N38</f>
        <v>4291.7308923423279</v>
      </c>
      <c r="H47" s="246">
        <f>[1]CUADRO3!O38</f>
        <v>1988.6411381156681</v>
      </c>
      <c r="I47" s="127"/>
      <c r="J47" s="177"/>
      <c r="K47" s="127"/>
      <c r="L47" s="177"/>
      <c r="M47" s="127"/>
      <c r="N47" s="177"/>
      <c r="O47" s="127"/>
      <c r="P47" s="177"/>
      <c r="S47" s="36"/>
      <c r="U47" s="36"/>
      <c r="W47" s="36"/>
      <c r="Y47" s="36"/>
      <c r="AA47" s="36"/>
      <c r="AC47" s="36"/>
      <c r="AE47" s="36"/>
      <c r="AG47" s="36"/>
      <c r="AI47" s="36"/>
    </row>
    <row r="48" spans="1:35" s="22" customFormat="1" x14ac:dyDescent="0.2">
      <c r="A48" s="153" t="s">
        <v>38</v>
      </c>
      <c r="B48" s="246">
        <f>[1]CUADRO3!J39</f>
        <v>6291.5400757438601</v>
      </c>
      <c r="C48" s="246">
        <f>[1]CUADRO3!P39</f>
        <v>8024.2064585594308</v>
      </c>
      <c r="D48" s="246">
        <f>[1]CUADRO3!K39</f>
        <v>15107.658169960243</v>
      </c>
      <c r="E48" s="246">
        <f>[1]CUADRO3!L39</f>
        <v>7391.7791297420545</v>
      </c>
      <c r="F48" s="246">
        <f>[1]CUADRO3!M39</f>
        <v>0</v>
      </c>
      <c r="G48" s="246">
        <f>[1]CUADRO3!N39</f>
        <v>2501.5475220539274</v>
      </c>
      <c r="H48" s="246">
        <f>[1]CUADRO3!O39</f>
        <v>2800</v>
      </c>
      <c r="I48" s="127"/>
      <c r="J48" s="177"/>
      <c r="K48" s="127"/>
      <c r="L48" s="177"/>
      <c r="M48" s="127"/>
      <c r="N48" s="177"/>
      <c r="O48" s="127"/>
      <c r="P48" s="177"/>
      <c r="S48" s="36"/>
      <c r="U48" s="36"/>
      <c r="W48" s="36"/>
      <c r="Y48" s="36"/>
      <c r="AA48" s="36"/>
      <c r="AC48" s="36"/>
      <c r="AE48" s="36"/>
      <c r="AG48" s="36"/>
      <c r="AI48" s="36"/>
    </row>
    <row r="49" spans="1:35" s="22" customFormat="1" x14ac:dyDescent="0.2">
      <c r="A49" s="153"/>
      <c r="I49" s="127"/>
      <c r="J49" s="177"/>
      <c r="K49" s="127"/>
      <c r="L49" s="177"/>
      <c r="M49" s="127"/>
      <c r="N49" s="177"/>
      <c r="O49" s="127"/>
      <c r="P49" s="177"/>
      <c r="S49" s="36"/>
      <c r="U49" s="36"/>
      <c r="W49" s="36"/>
      <c r="Y49" s="36"/>
      <c r="AA49" s="36"/>
      <c r="AC49" s="36"/>
      <c r="AE49" s="36"/>
      <c r="AG49" s="36"/>
      <c r="AI49" s="36"/>
    </row>
    <row r="50" spans="1:35" x14ac:dyDescent="0.2">
      <c r="A50" s="234"/>
      <c r="B50" s="234"/>
      <c r="C50" s="234"/>
      <c r="D50" s="234"/>
      <c r="E50" s="234"/>
      <c r="F50" s="234"/>
      <c r="G50" s="234"/>
      <c r="H50" s="234"/>
    </row>
    <row r="51" spans="1:35" x14ac:dyDescent="0.2">
      <c r="A51" s="128" t="str">
        <f>'C05'!A40</f>
        <v>Fuente: Instituto Nacional de Estadística (INE). Encuesta Permanente de Hogares de Propósitos Múltiples, octubre 2021.</v>
      </c>
    </row>
    <row r="52" spans="1:35" x14ac:dyDescent="0.2">
      <c r="A52" s="128" t="str">
        <f>'C05'!A41</f>
        <v>(Promedio de salarios mínimos por rama)</v>
      </c>
    </row>
    <row r="53" spans="1:35" x14ac:dyDescent="0.2">
      <c r="A53" s="30" t="s">
        <v>137</v>
      </c>
      <c r="J53" s="171"/>
    </row>
    <row r="54" spans="1:35" x14ac:dyDescent="0.2">
      <c r="A54" s="128"/>
      <c r="J54" s="171"/>
    </row>
    <row r="55" spans="1:35" x14ac:dyDescent="0.2">
      <c r="A55" s="325" t="s">
        <v>86</v>
      </c>
      <c r="B55" s="325"/>
      <c r="C55" s="325"/>
      <c r="D55" s="325"/>
      <c r="E55" s="325"/>
      <c r="F55" s="325"/>
      <c r="G55" s="325"/>
      <c r="H55" s="325"/>
    </row>
    <row r="56" spans="1:35" x14ac:dyDescent="0.2">
      <c r="A56" s="325" t="s">
        <v>53</v>
      </c>
      <c r="B56" s="325"/>
      <c r="C56" s="325"/>
      <c r="D56" s="325"/>
      <c r="E56" s="325"/>
      <c r="F56" s="325"/>
      <c r="G56" s="325"/>
      <c r="H56" s="325"/>
    </row>
    <row r="57" spans="1:35" x14ac:dyDescent="0.2">
      <c r="A57" s="325" t="s">
        <v>55</v>
      </c>
      <c r="B57" s="325"/>
      <c r="C57" s="325"/>
      <c r="D57" s="325"/>
      <c r="E57" s="325"/>
      <c r="F57" s="325"/>
      <c r="G57" s="325"/>
      <c r="H57" s="325"/>
    </row>
    <row r="58" spans="1:35" customFormat="1" ht="23.25" x14ac:dyDescent="0.35">
      <c r="A58" s="284" t="s">
        <v>74</v>
      </c>
      <c r="B58" s="284"/>
      <c r="C58" s="284"/>
      <c r="D58" s="284"/>
      <c r="E58" s="284"/>
      <c r="F58" s="284"/>
      <c r="G58" s="284"/>
      <c r="H58" s="284"/>
      <c r="I58" s="204"/>
      <c r="J58" s="204"/>
      <c r="K58" s="204"/>
      <c r="L58" s="204"/>
    </row>
    <row r="59" spans="1:35" x14ac:dyDescent="0.2">
      <c r="A59" s="326" t="s">
        <v>27</v>
      </c>
      <c r="B59" s="329" t="s">
        <v>24</v>
      </c>
      <c r="C59" s="329"/>
      <c r="D59" s="329"/>
      <c r="E59" s="329"/>
      <c r="F59" s="329"/>
      <c r="G59" s="329"/>
    </row>
    <row r="60" spans="1:35" s="178" customFormat="1" ht="11.25" customHeight="1" x14ac:dyDescent="0.2">
      <c r="A60" s="328"/>
      <c r="B60" s="328" t="s">
        <v>24</v>
      </c>
      <c r="C60" s="329" t="s">
        <v>6</v>
      </c>
      <c r="D60" s="329"/>
      <c r="E60" s="329"/>
      <c r="F60" s="329"/>
      <c r="G60" s="328" t="s">
        <v>1</v>
      </c>
      <c r="H60" s="326" t="s">
        <v>128</v>
      </c>
      <c r="I60" s="172"/>
      <c r="J60" s="172"/>
      <c r="K60" s="172"/>
      <c r="L60" s="172"/>
      <c r="M60" s="172"/>
      <c r="N60" s="172"/>
      <c r="O60" s="172"/>
      <c r="P60" s="172"/>
      <c r="Q60" s="172"/>
      <c r="R60" s="172"/>
      <c r="S60" s="172"/>
      <c r="T60" s="172"/>
      <c r="U60" s="172"/>
      <c r="V60" s="172"/>
      <c r="W60" s="172"/>
      <c r="X60" s="172"/>
      <c r="Y60" s="172"/>
      <c r="Z60" s="172"/>
      <c r="AA60" s="172"/>
      <c r="AB60" s="172"/>
      <c r="AC60" s="172"/>
      <c r="AD60" s="172"/>
      <c r="AE60" s="172"/>
      <c r="AF60" s="172"/>
      <c r="AG60" s="172"/>
      <c r="AH60" s="172"/>
      <c r="AI60" s="172"/>
    </row>
    <row r="61" spans="1:35" s="178" customFormat="1" x14ac:dyDescent="0.2">
      <c r="A61" s="327"/>
      <c r="B61" s="327"/>
      <c r="C61" s="179" t="s">
        <v>8</v>
      </c>
      <c r="D61" s="179" t="s">
        <v>71</v>
      </c>
      <c r="E61" s="179" t="s">
        <v>9</v>
      </c>
      <c r="F61" s="179" t="s">
        <v>72</v>
      </c>
      <c r="G61" s="328"/>
      <c r="H61" s="327"/>
      <c r="I61" s="172"/>
      <c r="J61" s="172"/>
      <c r="K61" s="172"/>
      <c r="L61" s="172"/>
      <c r="M61" s="172"/>
      <c r="N61" s="172"/>
      <c r="O61" s="172"/>
      <c r="P61" s="172"/>
      <c r="Q61" s="172"/>
      <c r="R61" s="172"/>
      <c r="S61" s="172"/>
      <c r="T61" s="172"/>
      <c r="U61" s="172"/>
      <c r="V61" s="172"/>
      <c r="W61" s="172"/>
      <c r="X61" s="172"/>
      <c r="Y61" s="172"/>
      <c r="Z61" s="172"/>
      <c r="AA61" s="172"/>
      <c r="AB61" s="172"/>
      <c r="AC61" s="172"/>
      <c r="AD61" s="172"/>
      <c r="AE61" s="172"/>
      <c r="AF61" s="172"/>
      <c r="AG61" s="172"/>
      <c r="AH61" s="172"/>
      <c r="AI61" s="172"/>
    </row>
    <row r="62" spans="1:35" s="178" customFormat="1" x14ac:dyDescent="0.2">
      <c r="A62" s="180"/>
      <c r="B62" s="180"/>
      <c r="C62" s="180"/>
      <c r="D62" s="180"/>
      <c r="E62" s="175"/>
      <c r="F62" s="175"/>
      <c r="G62" s="175"/>
      <c r="I62" s="172"/>
      <c r="J62" s="172"/>
      <c r="K62" s="172"/>
      <c r="L62" s="172"/>
      <c r="M62" s="172"/>
      <c r="N62" s="172"/>
      <c r="O62" s="172"/>
      <c r="P62" s="172"/>
      <c r="Q62" s="172"/>
      <c r="R62" s="172"/>
      <c r="S62" s="172"/>
      <c r="T62" s="172"/>
      <c r="U62" s="172"/>
      <c r="V62" s="172"/>
      <c r="W62" s="172"/>
      <c r="X62" s="172"/>
      <c r="Y62" s="172"/>
      <c r="Z62" s="172"/>
      <c r="AA62" s="172"/>
      <c r="AB62" s="172"/>
      <c r="AC62" s="172"/>
      <c r="AD62" s="172"/>
      <c r="AE62" s="172"/>
      <c r="AF62" s="172"/>
      <c r="AG62" s="172"/>
      <c r="AH62" s="172"/>
      <c r="AI62" s="172"/>
    </row>
    <row r="63" spans="1:35" s="178" customFormat="1" x14ac:dyDescent="0.2">
      <c r="A63" s="181" t="s">
        <v>49</v>
      </c>
      <c r="B63" s="182">
        <f>[1]CUADRO3!K11</f>
        <v>13390.904532010747</v>
      </c>
      <c r="C63" s="182">
        <f>[1]CUADRO3!R11</f>
        <v>0</v>
      </c>
      <c r="D63" s="182">
        <f>[1]CUADRO3!L11</f>
        <v>7024.3226390896243</v>
      </c>
      <c r="E63" s="182">
        <f>[1]CUADRO3!M11</f>
        <v>3313.9965957070081</v>
      </c>
      <c r="F63" s="182">
        <f>[1]CUADRO3!N11</f>
        <v>3549.5619936073981</v>
      </c>
      <c r="G63" s="182">
        <f>[1]CUADRO3!O11</f>
        <v>2112.9376497140447</v>
      </c>
      <c r="H63" s="178">
        <f>[1]CUADRO3!P11</f>
        <v>7644.8622738821377</v>
      </c>
      <c r="I63" s="172"/>
      <c r="J63" s="172"/>
      <c r="K63" s="172"/>
      <c r="L63" s="172"/>
      <c r="M63" s="172"/>
      <c r="N63" s="172"/>
      <c r="O63" s="172"/>
      <c r="P63" s="172"/>
      <c r="Q63" s="172"/>
      <c r="R63" s="172"/>
      <c r="S63" s="172"/>
      <c r="T63" s="172"/>
      <c r="U63" s="172"/>
      <c r="V63" s="172"/>
      <c r="W63" s="172"/>
      <c r="X63" s="172"/>
      <c r="Y63" s="172"/>
      <c r="Z63" s="172"/>
      <c r="AA63" s="172"/>
      <c r="AB63" s="172"/>
      <c r="AC63" s="172"/>
      <c r="AD63" s="172"/>
      <c r="AE63" s="172"/>
      <c r="AF63" s="172"/>
      <c r="AG63" s="172"/>
      <c r="AH63" s="172"/>
      <c r="AI63" s="172"/>
    </row>
    <row r="64" spans="1:35" s="178" customFormat="1" x14ac:dyDescent="0.2">
      <c r="A64" s="183"/>
      <c r="B64" s="182"/>
      <c r="C64" s="182"/>
      <c r="D64" s="182"/>
      <c r="E64" s="184"/>
      <c r="F64" s="184"/>
      <c r="G64" s="184"/>
      <c r="I64" s="172"/>
      <c r="J64" s="172"/>
      <c r="K64" s="172"/>
      <c r="L64" s="172"/>
      <c r="M64" s="172"/>
      <c r="N64" s="172"/>
      <c r="O64" s="172"/>
      <c r="P64" s="172"/>
      <c r="Q64" s="172"/>
      <c r="R64" s="172"/>
      <c r="S64" s="172"/>
      <c r="T64" s="172"/>
      <c r="U64" s="172"/>
      <c r="V64" s="172"/>
      <c r="W64" s="172"/>
      <c r="X64" s="172"/>
      <c r="Y64" s="172"/>
      <c r="Z64" s="172"/>
      <c r="AA64" s="172"/>
      <c r="AB64" s="172"/>
      <c r="AC64" s="172"/>
      <c r="AD64" s="172"/>
      <c r="AE64" s="172"/>
      <c r="AF64" s="172"/>
      <c r="AG64" s="172"/>
      <c r="AH64" s="172"/>
      <c r="AI64" s="172"/>
    </row>
    <row r="65" spans="1:35" s="178" customFormat="1" x14ac:dyDescent="0.2">
      <c r="A65" s="15" t="s">
        <v>17</v>
      </c>
      <c r="B65" s="239"/>
      <c r="C65" s="239"/>
      <c r="D65" s="239"/>
      <c r="E65" s="239"/>
      <c r="F65" s="239"/>
      <c r="G65" s="239"/>
      <c r="I65" s="172"/>
      <c r="J65" s="172"/>
      <c r="K65" s="172"/>
      <c r="L65" s="172"/>
      <c r="M65" s="172"/>
      <c r="N65" s="172"/>
      <c r="O65" s="172"/>
      <c r="P65" s="172"/>
      <c r="Q65" s="172"/>
      <c r="R65" s="172"/>
      <c r="S65" s="172"/>
      <c r="T65" s="172"/>
      <c r="U65" s="172"/>
      <c r="V65" s="172"/>
      <c r="W65" s="172"/>
      <c r="X65" s="172"/>
      <c r="Y65" s="172"/>
      <c r="Z65" s="172"/>
      <c r="AA65" s="172"/>
      <c r="AB65" s="172"/>
      <c r="AC65" s="172"/>
      <c r="AD65" s="172"/>
      <c r="AE65" s="172"/>
      <c r="AF65" s="172"/>
      <c r="AG65" s="172"/>
      <c r="AH65" s="172"/>
      <c r="AI65" s="172"/>
    </row>
    <row r="66" spans="1:35" s="178" customFormat="1" x14ac:dyDescent="0.2">
      <c r="A66" s="78" t="s">
        <v>112</v>
      </c>
      <c r="B66" s="246">
        <f>[1]CUADRO3!J40</f>
        <v>1837.6636834140575</v>
      </c>
      <c r="C66" s="246">
        <f>[1]CUADRO3!P40</f>
        <v>2195.6265405171671</v>
      </c>
      <c r="D66" s="246">
        <f>[1]CUADRO3!K40</f>
        <v>0</v>
      </c>
      <c r="E66" s="246">
        <f>[1]CUADRO3!L40</f>
        <v>1915.7576984506554</v>
      </c>
      <c r="F66" s="246">
        <f>[1]CUADRO3!M40</f>
        <v>0</v>
      </c>
      <c r="G66" s="246">
        <f>[1]CUADRO3!N40</f>
        <v>1641.8142137211569</v>
      </c>
      <c r="H66" s="246">
        <f>[1]CUADRO3!O40</f>
        <v>1205.5</v>
      </c>
      <c r="I66" s="172"/>
      <c r="J66" s="172"/>
      <c r="K66" s="172"/>
      <c r="L66" s="172"/>
      <c r="M66" s="172"/>
      <c r="N66" s="172"/>
      <c r="O66" s="172"/>
      <c r="P66" s="172"/>
      <c r="Q66" s="172"/>
      <c r="R66" s="172"/>
      <c r="S66" s="172"/>
      <c r="T66" s="172"/>
      <c r="U66" s="172"/>
      <c r="V66" s="172"/>
      <c r="W66" s="172"/>
      <c r="X66" s="172"/>
      <c r="Y66" s="172"/>
      <c r="Z66" s="172"/>
      <c r="AA66" s="172"/>
      <c r="AB66" s="172"/>
      <c r="AC66" s="172"/>
      <c r="AD66" s="172"/>
      <c r="AE66" s="172"/>
      <c r="AF66" s="172"/>
      <c r="AG66" s="172"/>
      <c r="AH66" s="172"/>
      <c r="AI66" s="172"/>
    </row>
    <row r="67" spans="1:35" s="178" customFormat="1" x14ac:dyDescent="0.2">
      <c r="A67" s="78" t="s">
        <v>88</v>
      </c>
      <c r="B67" s="246">
        <f>[1]CUADRO3!J41</f>
        <v>0</v>
      </c>
      <c r="C67" s="246">
        <f>[1]CUADRO3!P41</f>
        <v>0</v>
      </c>
      <c r="D67" s="246">
        <f>[1]CUADRO3!K41</f>
        <v>0</v>
      </c>
      <c r="E67" s="246">
        <f>[1]CUADRO3!L41</f>
        <v>0</v>
      </c>
      <c r="F67" s="246">
        <f>[1]CUADRO3!M41</f>
        <v>0</v>
      </c>
      <c r="G67" s="246">
        <f>[1]CUADRO3!N41</f>
        <v>0</v>
      </c>
      <c r="H67" s="246">
        <f>[1]CUADRO3!O41</f>
        <v>0</v>
      </c>
      <c r="I67" s="172"/>
      <c r="J67" s="172"/>
      <c r="K67" s="172"/>
      <c r="L67" s="172"/>
      <c r="M67" s="172"/>
      <c r="N67" s="172"/>
      <c r="O67" s="172"/>
      <c r="P67" s="172"/>
      <c r="Q67" s="172"/>
      <c r="R67" s="172"/>
      <c r="S67" s="172"/>
      <c r="T67" s="172"/>
      <c r="U67" s="172"/>
      <c r="V67" s="172"/>
      <c r="W67" s="172"/>
      <c r="X67" s="172"/>
      <c r="Y67" s="172"/>
      <c r="Z67" s="172"/>
      <c r="AA67" s="172"/>
      <c r="AB67" s="172"/>
      <c r="AC67" s="172"/>
      <c r="AD67" s="172"/>
      <c r="AE67" s="172"/>
      <c r="AF67" s="172"/>
      <c r="AG67" s="172"/>
      <c r="AH67" s="172"/>
      <c r="AI67" s="172"/>
    </row>
    <row r="68" spans="1:35" s="178" customFormat="1" x14ac:dyDescent="0.2">
      <c r="A68" s="78" t="s">
        <v>113</v>
      </c>
      <c r="B68" s="246">
        <f>[1]CUADRO3!J42</f>
        <v>5190.9499811076639</v>
      </c>
      <c r="C68" s="246">
        <f>[1]CUADRO3!P42</f>
        <v>9050.6789085007895</v>
      </c>
      <c r="D68" s="246">
        <f>[1]CUADRO3!K42</f>
        <v>0</v>
      </c>
      <c r="E68" s="246">
        <f>[1]CUADRO3!L42</f>
        <v>8888.5116023224364</v>
      </c>
      <c r="F68" s="246">
        <f>[1]CUADRO3!M42</f>
        <v>0</v>
      </c>
      <c r="G68" s="246">
        <f>[1]CUADRO3!N42</f>
        <v>2216.575577753038</v>
      </c>
      <c r="H68" s="246">
        <f>[1]CUADRO3!O42</f>
        <v>4312.4762676598684</v>
      </c>
      <c r="I68" s="172"/>
      <c r="J68" s="172"/>
      <c r="K68" s="172"/>
      <c r="L68" s="172"/>
      <c r="M68" s="172"/>
      <c r="N68" s="172"/>
      <c r="O68" s="172"/>
      <c r="P68" s="172"/>
      <c r="Q68" s="172"/>
      <c r="R68" s="172"/>
      <c r="S68" s="172"/>
      <c r="T68" s="172"/>
      <c r="U68" s="172"/>
      <c r="V68" s="172"/>
      <c r="W68" s="172"/>
      <c r="X68" s="172"/>
      <c r="Y68" s="172"/>
      <c r="Z68" s="172"/>
      <c r="AA68" s="172"/>
      <c r="AB68" s="172"/>
      <c r="AC68" s="172"/>
      <c r="AD68" s="172"/>
      <c r="AE68" s="172"/>
      <c r="AF68" s="172"/>
      <c r="AG68" s="172"/>
      <c r="AH68" s="172"/>
      <c r="AI68" s="172"/>
    </row>
    <row r="69" spans="1:35" s="178" customFormat="1" x14ac:dyDescent="0.2">
      <c r="A69" s="78" t="s">
        <v>89</v>
      </c>
      <c r="B69" s="246">
        <f>[1]CUADRO3!J43</f>
        <v>5629.910731107635</v>
      </c>
      <c r="C69" s="246">
        <f>[1]CUADRO3!P43</f>
        <v>16350</v>
      </c>
      <c r="D69" s="246">
        <f>[1]CUADRO3!K43</f>
        <v>0</v>
      </c>
      <c r="E69" s="246">
        <f>[1]CUADRO3!L43</f>
        <v>16350</v>
      </c>
      <c r="F69" s="246">
        <f>[1]CUADRO3!M43</f>
        <v>0</v>
      </c>
      <c r="G69" s="246">
        <f>[1]CUADRO3!N43</f>
        <v>202.5</v>
      </c>
      <c r="H69" s="246">
        <f>[1]CUADRO3!O43</f>
        <v>0</v>
      </c>
      <c r="I69" s="172"/>
      <c r="J69" s="172"/>
      <c r="K69" s="172"/>
      <c r="L69" s="172"/>
      <c r="M69" s="172"/>
      <c r="N69" s="172"/>
      <c r="O69" s="172"/>
      <c r="P69" s="172"/>
      <c r="Q69" s="172"/>
      <c r="R69" s="172"/>
      <c r="S69" s="172"/>
      <c r="T69" s="172"/>
      <c r="U69" s="172"/>
      <c r="V69" s="172"/>
      <c r="W69" s="172"/>
      <c r="X69" s="172"/>
      <c r="Y69" s="172"/>
      <c r="Z69" s="172"/>
      <c r="AA69" s="172"/>
      <c r="AB69" s="172"/>
      <c r="AC69" s="172"/>
      <c r="AD69" s="172"/>
      <c r="AE69" s="172"/>
      <c r="AF69" s="172"/>
      <c r="AG69" s="172"/>
      <c r="AH69" s="172"/>
      <c r="AI69" s="172"/>
    </row>
    <row r="70" spans="1:35" s="178" customFormat="1" x14ac:dyDescent="0.2">
      <c r="A70" s="78" t="s">
        <v>114</v>
      </c>
      <c r="B70" s="246">
        <f>[1]CUADRO3!J44</f>
        <v>472.26754082332292</v>
      </c>
      <c r="C70" s="246">
        <f>[1]CUADRO3!P44</f>
        <v>0</v>
      </c>
      <c r="D70" s="246">
        <f>[1]CUADRO3!K44</f>
        <v>0</v>
      </c>
      <c r="E70" s="246">
        <f>[1]CUADRO3!L44</f>
        <v>0</v>
      </c>
      <c r="F70" s="246">
        <f>[1]CUADRO3!M44</f>
        <v>0</v>
      </c>
      <c r="G70" s="246">
        <f>[1]CUADRO3!N44</f>
        <v>377.29098811555923</v>
      </c>
      <c r="H70" s="246">
        <f>[1]CUADRO3!O44</f>
        <v>616.19912811992072</v>
      </c>
      <c r="I70" s="172"/>
      <c r="J70" s="172"/>
      <c r="K70" s="172"/>
      <c r="L70" s="172"/>
      <c r="M70" s="172"/>
      <c r="N70" s="172"/>
      <c r="O70" s="172"/>
      <c r="P70" s="172"/>
      <c r="Q70" s="172"/>
      <c r="R70" s="172"/>
      <c r="S70" s="172"/>
      <c r="T70" s="172"/>
      <c r="U70" s="172"/>
      <c r="V70" s="172"/>
      <c r="W70" s="172"/>
      <c r="X70" s="172"/>
      <c r="Y70" s="172"/>
      <c r="Z70" s="172"/>
      <c r="AA70" s="172"/>
      <c r="AB70" s="172"/>
      <c r="AC70" s="172"/>
      <c r="AD70" s="172"/>
      <c r="AE70" s="172"/>
      <c r="AF70" s="172"/>
      <c r="AG70" s="172"/>
      <c r="AH70" s="172"/>
      <c r="AI70" s="172"/>
    </row>
    <row r="71" spans="1:35" s="178" customFormat="1" x14ac:dyDescent="0.2">
      <c r="A71" s="78" t="s">
        <v>115</v>
      </c>
      <c r="B71" s="246">
        <f>[1]CUADRO3!J45</f>
        <v>9227.4692754825919</v>
      </c>
      <c r="C71" s="246">
        <f>[1]CUADRO3!P45</f>
        <v>9248.6250115600033</v>
      </c>
      <c r="D71" s="246">
        <f>[1]CUADRO3!K45</f>
        <v>8000</v>
      </c>
      <c r="E71" s="246">
        <f>[1]CUADRO3!L45</f>
        <v>9341.6298186159274</v>
      </c>
      <c r="F71" s="246">
        <f>[1]CUADRO3!M45</f>
        <v>0</v>
      </c>
      <c r="G71" s="246">
        <f>[1]CUADRO3!N45</f>
        <v>0</v>
      </c>
      <c r="H71" s="246">
        <f>[1]CUADRO3!O45</f>
        <v>0</v>
      </c>
      <c r="I71" s="172"/>
      <c r="J71" s="172"/>
      <c r="K71" s="172"/>
      <c r="L71" s="172"/>
      <c r="M71" s="172"/>
      <c r="N71" s="172"/>
      <c r="O71" s="172"/>
      <c r="P71" s="172"/>
      <c r="Q71" s="172"/>
      <c r="R71" s="172"/>
      <c r="S71" s="172"/>
      <c r="T71" s="172"/>
      <c r="U71" s="172"/>
      <c r="V71" s="172"/>
      <c r="W71" s="172"/>
      <c r="X71" s="172"/>
      <c r="Y71" s="172"/>
      <c r="Z71" s="172"/>
      <c r="AA71" s="172"/>
      <c r="AB71" s="172"/>
      <c r="AC71" s="172"/>
      <c r="AD71" s="172"/>
      <c r="AE71" s="172"/>
      <c r="AF71" s="172"/>
      <c r="AG71" s="172"/>
      <c r="AH71" s="172"/>
      <c r="AI71" s="172"/>
    </row>
    <row r="72" spans="1:35" s="178" customFormat="1" x14ac:dyDescent="0.2">
      <c r="A72" s="78" t="s">
        <v>116</v>
      </c>
      <c r="B72" s="246">
        <f>[1]CUADRO3!J46</f>
        <v>4838.4544870721893</v>
      </c>
      <c r="C72" s="246">
        <f>[1]CUADRO3!P46</f>
        <v>7281.1553636611043</v>
      </c>
      <c r="D72" s="246">
        <f>[1]CUADRO3!K46</f>
        <v>0</v>
      </c>
      <c r="E72" s="246">
        <f>[1]CUADRO3!L46</f>
        <v>7066.2915042438544</v>
      </c>
      <c r="F72" s="246">
        <f>[1]CUADRO3!M46</f>
        <v>0</v>
      </c>
      <c r="G72" s="246">
        <f>[1]CUADRO3!N46</f>
        <v>4073.8411856190251</v>
      </c>
      <c r="H72" s="246">
        <f>[1]CUADRO3!O46</f>
        <v>1951.3754707393664</v>
      </c>
      <c r="I72" s="172"/>
      <c r="J72" s="172"/>
      <c r="K72" s="172"/>
      <c r="L72" s="172"/>
      <c r="M72" s="172"/>
      <c r="N72" s="172"/>
      <c r="O72" s="172"/>
      <c r="P72" s="172"/>
      <c r="Q72" s="172"/>
      <c r="R72" s="172"/>
      <c r="S72" s="172"/>
      <c r="T72" s="172"/>
      <c r="U72" s="172"/>
      <c r="V72" s="172"/>
      <c r="W72" s="172"/>
      <c r="X72" s="172"/>
      <c r="Y72" s="172"/>
      <c r="Z72" s="172"/>
      <c r="AA72" s="172"/>
      <c r="AB72" s="172"/>
      <c r="AC72" s="172"/>
      <c r="AD72" s="172"/>
      <c r="AE72" s="172"/>
      <c r="AF72" s="172"/>
      <c r="AG72" s="172"/>
      <c r="AH72" s="172"/>
      <c r="AI72" s="172"/>
    </row>
    <row r="73" spans="1:35" s="178" customFormat="1" x14ac:dyDescent="0.2">
      <c r="A73" s="78" t="s">
        <v>90</v>
      </c>
      <c r="B73" s="246">
        <f>[1]CUADRO3!J47</f>
        <v>12135.209144020975</v>
      </c>
      <c r="C73" s="246">
        <f>[1]CUADRO3!P47</f>
        <v>12712.72984443006</v>
      </c>
      <c r="D73" s="246">
        <f>[1]CUADRO3!K47</f>
        <v>0</v>
      </c>
      <c r="E73" s="246">
        <f>[1]CUADRO3!L47</f>
        <v>10248.000359271107</v>
      </c>
      <c r="F73" s="246">
        <f>[1]CUADRO3!M47</f>
        <v>0</v>
      </c>
      <c r="G73" s="246">
        <f>[1]CUADRO3!N47</f>
        <v>15023.230584621571</v>
      </c>
      <c r="H73" s="246">
        <f>[1]CUADRO3!O47</f>
        <v>500</v>
      </c>
      <c r="I73" s="172"/>
      <c r="J73" s="172"/>
      <c r="K73" s="172"/>
      <c r="L73" s="172"/>
      <c r="M73" s="172"/>
      <c r="N73" s="172"/>
      <c r="O73" s="172"/>
      <c r="P73" s="172"/>
      <c r="Q73" s="172"/>
      <c r="R73" s="172"/>
      <c r="S73" s="172"/>
      <c r="T73" s="172"/>
      <c r="U73" s="172"/>
      <c r="V73" s="172"/>
      <c r="W73" s="172"/>
      <c r="X73" s="172"/>
      <c r="Y73" s="172"/>
      <c r="Z73" s="172"/>
      <c r="AA73" s="172"/>
      <c r="AB73" s="172"/>
      <c r="AC73" s="172"/>
      <c r="AD73" s="172"/>
      <c r="AE73" s="172"/>
      <c r="AF73" s="172"/>
      <c r="AG73" s="172"/>
      <c r="AH73" s="172"/>
      <c r="AI73" s="172"/>
    </row>
    <row r="74" spans="1:35" s="178" customFormat="1" x14ac:dyDescent="0.2">
      <c r="A74" s="78" t="s">
        <v>117</v>
      </c>
      <c r="B74" s="246">
        <f>[1]CUADRO3!J48</f>
        <v>5878.880613401664</v>
      </c>
      <c r="C74" s="246">
        <f>[1]CUADRO3!P48</f>
        <v>6334.0013865994606</v>
      </c>
      <c r="D74" s="246">
        <f>[1]CUADRO3!K48</f>
        <v>0</v>
      </c>
      <c r="E74" s="246">
        <f>[1]CUADRO3!L48</f>
        <v>6272.5702759727546</v>
      </c>
      <c r="F74" s="246">
        <f>[1]CUADRO3!M48</f>
        <v>0</v>
      </c>
      <c r="G74" s="246">
        <f>[1]CUADRO3!N48</f>
        <v>5512.5631890124341</v>
      </c>
      <c r="H74" s="246">
        <f>[1]CUADRO3!O48</f>
        <v>5068.8838261455221</v>
      </c>
      <c r="I74" s="172"/>
      <c r="J74" s="172"/>
      <c r="K74" s="172"/>
      <c r="L74" s="172"/>
      <c r="M74" s="172"/>
      <c r="N74" s="172"/>
      <c r="O74" s="172"/>
      <c r="P74" s="172"/>
      <c r="Q74" s="172"/>
      <c r="R74" s="172"/>
      <c r="S74" s="172"/>
      <c r="T74" s="172"/>
      <c r="U74" s="172"/>
      <c r="V74" s="172"/>
      <c r="W74" s="172"/>
      <c r="X74" s="172"/>
      <c r="Y74" s="172"/>
      <c r="Z74" s="172"/>
      <c r="AA74" s="172"/>
      <c r="AB74" s="172"/>
      <c r="AC74" s="172"/>
      <c r="AD74" s="172"/>
      <c r="AE74" s="172"/>
      <c r="AF74" s="172"/>
      <c r="AG74" s="172"/>
      <c r="AH74" s="172"/>
      <c r="AI74" s="172"/>
    </row>
    <row r="75" spans="1:35" s="178" customFormat="1" x14ac:dyDescent="0.2">
      <c r="A75" s="78" t="s">
        <v>118</v>
      </c>
      <c r="B75" s="246">
        <f>[1]CUADRO3!J49</f>
        <v>15560.35671364633</v>
      </c>
      <c r="C75" s="246">
        <f>[1]CUADRO3!P49</f>
        <v>15560.35671364633</v>
      </c>
      <c r="D75" s="246">
        <f>[1]CUADRO3!K49</f>
        <v>0</v>
      </c>
      <c r="E75" s="246">
        <f>[1]CUADRO3!L49</f>
        <v>15560.35671364633</v>
      </c>
      <c r="F75" s="246">
        <f>[1]CUADRO3!M49</f>
        <v>0</v>
      </c>
      <c r="G75" s="246">
        <f>[1]CUADRO3!N49</f>
        <v>0</v>
      </c>
      <c r="H75" s="246">
        <f>[1]CUADRO3!O49</f>
        <v>0</v>
      </c>
      <c r="I75" s="172"/>
      <c r="J75" s="172"/>
      <c r="K75" s="172"/>
      <c r="L75" s="172"/>
      <c r="M75" s="172"/>
      <c r="N75" s="172"/>
      <c r="O75" s="172"/>
      <c r="P75" s="172"/>
      <c r="Q75" s="172"/>
      <c r="R75" s="172"/>
      <c r="S75" s="172"/>
      <c r="T75" s="172"/>
      <c r="U75" s="172"/>
      <c r="V75" s="172"/>
      <c r="W75" s="172"/>
      <c r="X75" s="172"/>
      <c r="Y75" s="172"/>
      <c r="Z75" s="172"/>
      <c r="AA75" s="172"/>
      <c r="AB75" s="172"/>
      <c r="AC75" s="172"/>
      <c r="AD75" s="172"/>
      <c r="AE75" s="172"/>
      <c r="AF75" s="172"/>
      <c r="AG75" s="172"/>
      <c r="AH75" s="172"/>
      <c r="AI75" s="172"/>
    </row>
    <row r="76" spans="1:35" s="178" customFormat="1" x14ac:dyDescent="0.2">
      <c r="A76" s="78" t="s">
        <v>119</v>
      </c>
      <c r="B76" s="246">
        <f>[1]CUADRO3!J50</f>
        <v>17585.088061206654</v>
      </c>
      <c r="C76" s="246">
        <f>[1]CUADRO3!P50</f>
        <v>17585.088061206654</v>
      </c>
      <c r="D76" s="246">
        <f>[1]CUADRO3!K50</f>
        <v>0</v>
      </c>
      <c r="E76" s="246">
        <f>[1]CUADRO3!L50</f>
        <v>17585.088061206654</v>
      </c>
      <c r="F76" s="246">
        <f>[1]CUADRO3!M50</f>
        <v>0</v>
      </c>
      <c r="G76" s="246">
        <f>[1]CUADRO3!N50</f>
        <v>0</v>
      </c>
      <c r="H76" s="246">
        <f>[1]CUADRO3!O50</f>
        <v>0</v>
      </c>
      <c r="I76" s="172"/>
      <c r="J76" s="172"/>
      <c r="K76" s="172"/>
      <c r="L76" s="172"/>
      <c r="M76" s="172"/>
      <c r="N76" s="172"/>
      <c r="O76" s="172"/>
      <c r="P76" s="172"/>
      <c r="Q76" s="172"/>
      <c r="R76" s="172"/>
      <c r="S76" s="172"/>
      <c r="T76" s="172"/>
      <c r="U76" s="172"/>
      <c r="V76" s="172"/>
      <c r="W76" s="172"/>
      <c r="X76" s="172"/>
      <c r="Y76" s="172"/>
      <c r="Z76" s="172"/>
      <c r="AA76" s="172"/>
      <c r="AB76" s="172"/>
      <c r="AC76" s="172"/>
      <c r="AD76" s="172"/>
      <c r="AE76" s="172"/>
      <c r="AF76" s="172"/>
      <c r="AG76" s="172"/>
      <c r="AH76" s="172"/>
      <c r="AI76" s="172"/>
    </row>
    <row r="77" spans="1:35" s="178" customFormat="1" x14ac:dyDescent="0.2">
      <c r="A77" s="78" t="s">
        <v>91</v>
      </c>
      <c r="B77" s="246">
        <f>[1]CUADRO3!J51</f>
        <v>5442.6211163344324</v>
      </c>
      <c r="C77" s="246">
        <f>[1]CUADRO3!P51</f>
        <v>5200</v>
      </c>
      <c r="D77" s="246">
        <f>[1]CUADRO3!K51</f>
        <v>0</v>
      </c>
      <c r="E77" s="246">
        <f>[1]CUADRO3!L51</f>
        <v>5200</v>
      </c>
      <c r="F77" s="246">
        <f>[1]CUADRO3!M51</f>
        <v>0</v>
      </c>
      <c r="G77" s="246">
        <f>[1]CUADRO3!N51</f>
        <v>0</v>
      </c>
      <c r="H77" s="246">
        <f>[1]CUADRO3!O51</f>
        <v>6000</v>
      </c>
      <c r="I77" s="172"/>
      <c r="J77" s="172"/>
      <c r="K77" s="172"/>
      <c r="L77" s="172"/>
      <c r="M77" s="172"/>
      <c r="N77" s="172"/>
      <c r="O77" s="172"/>
      <c r="P77" s="172"/>
      <c r="Q77" s="172"/>
      <c r="R77" s="172"/>
      <c r="S77" s="172"/>
      <c r="T77" s="172"/>
      <c r="U77" s="172"/>
      <c r="V77" s="172"/>
      <c r="W77" s="172"/>
      <c r="X77" s="172"/>
      <c r="Y77" s="172"/>
      <c r="Z77" s="172"/>
      <c r="AA77" s="172"/>
      <c r="AB77" s="172"/>
      <c r="AC77" s="172"/>
      <c r="AD77" s="172"/>
      <c r="AE77" s="172"/>
      <c r="AF77" s="172"/>
      <c r="AG77" s="172"/>
      <c r="AH77" s="172"/>
      <c r="AI77" s="172"/>
    </row>
    <row r="78" spans="1:35" s="178" customFormat="1" x14ac:dyDescent="0.2">
      <c r="A78" s="78" t="s">
        <v>120</v>
      </c>
      <c r="B78" s="246">
        <f>[1]CUADRO3!J52</f>
        <v>17431.579363847071</v>
      </c>
      <c r="C78" s="246">
        <f>[1]CUADRO3!P52</f>
        <v>15948.768786419425</v>
      </c>
      <c r="D78" s="246">
        <f>[1]CUADRO3!K52</f>
        <v>0</v>
      </c>
      <c r="E78" s="246">
        <f>[1]CUADRO3!L52</f>
        <v>15948.768786419425</v>
      </c>
      <c r="F78" s="246">
        <f>[1]CUADRO3!M52</f>
        <v>0</v>
      </c>
      <c r="G78" s="246">
        <f>[1]CUADRO3!N52</f>
        <v>21864.491127710935</v>
      </c>
      <c r="H78" s="246">
        <f>[1]CUADRO3!O52</f>
        <v>5000</v>
      </c>
      <c r="I78" s="172"/>
      <c r="J78" s="172"/>
      <c r="K78" s="172"/>
      <c r="L78" s="172"/>
      <c r="M78" s="172"/>
      <c r="N78" s="172"/>
      <c r="O78" s="172"/>
      <c r="P78" s="172"/>
      <c r="Q78" s="172"/>
      <c r="R78" s="172"/>
      <c r="S78" s="172"/>
      <c r="T78" s="172"/>
      <c r="U78" s="172"/>
      <c r="V78" s="172"/>
      <c r="W78" s="172"/>
      <c r="X78" s="172"/>
      <c r="Y78" s="172"/>
      <c r="Z78" s="172"/>
      <c r="AA78" s="172"/>
      <c r="AB78" s="172"/>
      <c r="AC78" s="172"/>
      <c r="AD78" s="172"/>
      <c r="AE78" s="172"/>
      <c r="AF78" s="172"/>
      <c r="AG78" s="172"/>
      <c r="AH78" s="172"/>
      <c r="AI78" s="172"/>
    </row>
    <row r="79" spans="1:35" s="178" customFormat="1" x14ac:dyDescent="0.2">
      <c r="A79" s="78" t="s">
        <v>92</v>
      </c>
      <c r="B79" s="246">
        <f>[1]CUADRO3!J53</f>
        <v>6156.825899001703</v>
      </c>
      <c r="C79" s="246">
        <f>[1]CUADRO3!P53</f>
        <v>8143.3278328663919</v>
      </c>
      <c r="D79" s="246">
        <f>[1]CUADRO3!K53</f>
        <v>7500</v>
      </c>
      <c r="E79" s="246">
        <f>[1]CUADRO3!L53</f>
        <v>7842.0885483304301</v>
      </c>
      <c r="F79" s="246">
        <f>[1]CUADRO3!M53</f>
        <v>0</v>
      </c>
      <c r="G79" s="246">
        <f>[1]CUADRO3!N53</f>
        <v>1447.0622634002998</v>
      </c>
      <c r="H79" s="246">
        <f>[1]CUADRO3!O53</f>
        <v>3226.1552344627926</v>
      </c>
      <c r="I79" s="172"/>
      <c r="J79" s="172"/>
      <c r="K79" s="172"/>
      <c r="L79" s="172"/>
      <c r="M79" s="172"/>
      <c r="N79" s="172"/>
      <c r="O79" s="172"/>
      <c r="P79" s="172"/>
      <c r="Q79" s="172"/>
      <c r="R79" s="172"/>
      <c r="S79" s="172"/>
      <c r="T79" s="172"/>
      <c r="U79" s="172"/>
      <c r="V79" s="172"/>
      <c r="W79" s="172"/>
      <c r="X79" s="172"/>
      <c r="Y79" s="172"/>
      <c r="Z79" s="172"/>
      <c r="AA79" s="172"/>
      <c r="AB79" s="172"/>
      <c r="AC79" s="172"/>
      <c r="AD79" s="172"/>
      <c r="AE79" s="172"/>
      <c r="AF79" s="172"/>
      <c r="AG79" s="172"/>
      <c r="AH79" s="172"/>
      <c r="AI79" s="172"/>
    </row>
    <row r="80" spans="1:35" s="178" customFormat="1" x14ac:dyDescent="0.2">
      <c r="A80" s="78" t="s">
        <v>121</v>
      </c>
      <c r="B80" s="246">
        <f>[1]CUADRO3!J54</f>
        <v>12581.544372705916</v>
      </c>
      <c r="C80" s="246">
        <f>[1]CUADRO3!P54</f>
        <v>12581.544372705916</v>
      </c>
      <c r="D80" s="246">
        <f>[1]CUADRO3!K54</f>
        <v>12581.544372705916</v>
      </c>
      <c r="E80" s="246">
        <f>[1]CUADRO3!L54</f>
        <v>0</v>
      </c>
      <c r="F80" s="246">
        <f>[1]CUADRO3!M54</f>
        <v>0</v>
      </c>
      <c r="G80" s="246">
        <f>[1]CUADRO3!N54</f>
        <v>0</v>
      </c>
      <c r="H80" s="246">
        <f>[1]CUADRO3!O54</f>
        <v>0</v>
      </c>
      <c r="I80" s="172"/>
      <c r="J80" s="172"/>
      <c r="K80" s="172"/>
      <c r="L80" s="172"/>
      <c r="M80" s="172"/>
      <c r="N80" s="172"/>
      <c r="O80" s="172"/>
      <c r="P80" s="172"/>
      <c r="Q80" s="172"/>
      <c r="R80" s="172"/>
      <c r="S80" s="172"/>
      <c r="T80" s="172"/>
      <c r="U80" s="172"/>
      <c r="V80" s="172"/>
      <c r="W80" s="172"/>
      <c r="X80" s="172"/>
      <c r="Y80" s="172"/>
      <c r="Z80" s="172"/>
      <c r="AA80" s="172"/>
      <c r="AB80" s="172"/>
      <c r="AC80" s="172"/>
      <c r="AD80" s="172"/>
      <c r="AE80" s="172"/>
      <c r="AF80" s="172"/>
      <c r="AG80" s="172"/>
      <c r="AH80" s="172"/>
      <c r="AI80" s="172"/>
    </row>
    <row r="81" spans="1:35" s="178" customFormat="1" x14ac:dyDescent="0.2">
      <c r="A81" s="78" t="s">
        <v>93</v>
      </c>
      <c r="B81" s="246">
        <f>[1]CUADRO3!J55</f>
        <v>12445.758590632411</v>
      </c>
      <c r="C81" s="246">
        <f>[1]CUADRO3!P55</f>
        <v>12632.656500261992</v>
      </c>
      <c r="D81" s="246">
        <f>[1]CUADRO3!K55</f>
        <v>14372.454105284633</v>
      </c>
      <c r="E81" s="246">
        <f>[1]CUADRO3!L55</f>
        <v>7651.9273084442138</v>
      </c>
      <c r="F81" s="246">
        <f>[1]CUADRO3!M55</f>
        <v>0</v>
      </c>
      <c r="G81" s="246">
        <f>[1]CUADRO3!N55</f>
        <v>1095.8116995506671</v>
      </c>
      <c r="H81" s="246">
        <f>[1]CUADRO3!O55</f>
        <v>0</v>
      </c>
      <c r="I81" s="172"/>
      <c r="J81" s="172"/>
      <c r="K81" s="172"/>
      <c r="L81" s="172"/>
      <c r="M81" s="172"/>
      <c r="N81" s="172"/>
      <c r="O81" s="172"/>
      <c r="P81" s="172"/>
      <c r="Q81" s="172"/>
      <c r="R81" s="172"/>
      <c r="S81" s="172"/>
      <c r="T81" s="172"/>
      <c r="U81" s="172"/>
      <c r="V81" s="172"/>
      <c r="W81" s="172"/>
      <c r="X81" s="172"/>
      <c r="Y81" s="172"/>
      <c r="Z81" s="172"/>
      <c r="AA81" s="172"/>
      <c r="AB81" s="172"/>
      <c r="AC81" s="172"/>
      <c r="AD81" s="172"/>
      <c r="AE81" s="172"/>
      <c r="AF81" s="172"/>
      <c r="AG81" s="172"/>
      <c r="AH81" s="172"/>
      <c r="AI81" s="172"/>
    </row>
    <row r="82" spans="1:35" s="178" customFormat="1" x14ac:dyDescent="0.2">
      <c r="A82" s="78" t="s">
        <v>122</v>
      </c>
      <c r="B82" s="246">
        <f>[1]CUADRO3!J56</f>
        <v>9314.9843018553129</v>
      </c>
      <c r="C82" s="246">
        <f>[1]CUADRO3!P56</f>
        <v>10461.379939754112</v>
      </c>
      <c r="D82" s="246">
        <f>[1]CUADRO3!K56</f>
        <v>12350.631584314446</v>
      </c>
      <c r="E82" s="246">
        <f>[1]CUADRO3!L56</f>
        <v>8899.3717904819841</v>
      </c>
      <c r="F82" s="246">
        <f>[1]CUADRO3!M56</f>
        <v>0</v>
      </c>
      <c r="G82" s="246">
        <f>[1]CUADRO3!N56</f>
        <v>5001.275485971446</v>
      </c>
      <c r="H82" s="246">
        <f>[1]CUADRO3!O56</f>
        <v>2100</v>
      </c>
      <c r="I82" s="172"/>
      <c r="J82" s="172"/>
      <c r="K82" s="172"/>
      <c r="L82" s="172"/>
      <c r="M82" s="172"/>
      <c r="N82" s="172"/>
      <c r="O82" s="172"/>
      <c r="P82" s="172"/>
      <c r="Q82" s="172"/>
      <c r="R82" s="172"/>
      <c r="S82" s="172"/>
      <c r="T82" s="172"/>
      <c r="U82" s="172"/>
      <c r="V82" s="172"/>
      <c r="W82" s="172"/>
      <c r="X82" s="172"/>
      <c r="Y82" s="172"/>
      <c r="Z82" s="172"/>
      <c r="AA82" s="172"/>
      <c r="AB82" s="172"/>
      <c r="AC82" s="172"/>
      <c r="AD82" s="172"/>
      <c r="AE82" s="172"/>
      <c r="AF82" s="172"/>
      <c r="AG82" s="172"/>
      <c r="AH82" s="172"/>
      <c r="AI82" s="172"/>
    </row>
    <row r="83" spans="1:35" s="178" customFormat="1" x14ac:dyDescent="0.2">
      <c r="A83" s="78" t="s">
        <v>123</v>
      </c>
      <c r="B83" s="246">
        <f>[1]CUADRO3!J57</f>
        <v>8098.3735387374563</v>
      </c>
      <c r="C83" s="246">
        <f>[1]CUADRO3!P57</f>
        <v>12674.112486681803</v>
      </c>
      <c r="D83" s="246">
        <f>[1]CUADRO3!K57</f>
        <v>0</v>
      </c>
      <c r="E83" s="246">
        <f>[1]CUADRO3!L57</f>
        <v>12674.112486681803</v>
      </c>
      <c r="F83" s="246">
        <f>[1]CUADRO3!M57</f>
        <v>0</v>
      </c>
      <c r="G83" s="246">
        <f>[1]CUADRO3!N57</f>
        <v>3267.0720639739861</v>
      </c>
      <c r="H83" s="246">
        <f>[1]CUADRO3!O57</f>
        <v>800</v>
      </c>
      <c r="I83" s="172"/>
      <c r="J83" s="172"/>
      <c r="K83" s="172"/>
      <c r="L83" s="172"/>
      <c r="M83" s="172"/>
      <c r="N83" s="172"/>
      <c r="O83" s="172"/>
      <c r="P83" s="172"/>
      <c r="Q83" s="172"/>
      <c r="R83" s="172"/>
      <c r="S83" s="172"/>
      <c r="T83" s="172"/>
      <c r="U83" s="172"/>
      <c r="V83" s="172"/>
      <c r="W83" s="172"/>
      <c r="X83" s="172"/>
      <c r="Y83" s="172"/>
      <c r="Z83" s="172"/>
      <c r="AA83" s="172"/>
      <c r="AB83" s="172"/>
      <c r="AC83" s="172"/>
      <c r="AD83" s="172"/>
      <c r="AE83" s="172"/>
      <c r="AF83" s="172"/>
      <c r="AG83" s="172"/>
      <c r="AH83" s="172"/>
      <c r="AI83" s="172"/>
    </row>
    <row r="84" spans="1:35" s="178" customFormat="1" x14ac:dyDescent="0.2">
      <c r="A84" s="78" t="s">
        <v>94</v>
      </c>
      <c r="B84" s="246">
        <f>[1]CUADRO3!J58</f>
        <v>2858.1633354343739</v>
      </c>
      <c r="C84" s="246">
        <f>[1]CUADRO3!P58</f>
        <v>5536.288720698557</v>
      </c>
      <c r="D84" s="246">
        <f>[1]CUADRO3!K58</f>
        <v>0</v>
      </c>
      <c r="E84" s="246">
        <f>[1]CUADRO3!L58</f>
        <v>5665.5055383961608</v>
      </c>
      <c r="F84" s="246">
        <f>[1]CUADRO3!M58</f>
        <v>1445.0652489652114</v>
      </c>
      <c r="G84" s="246">
        <f>[1]CUADRO3!N58</f>
        <v>2304.6045254480973</v>
      </c>
      <c r="H84" s="246">
        <f>[1]CUADRO3!O58</f>
        <v>796.36114452085485</v>
      </c>
      <c r="I84" s="172"/>
      <c r="J84" s="172"/>
      <c r="K84" s="172"/>
      <c r="L84" s="172"/>
      <c r="M84" s="172"/>
      <c r="N84" s="172"/>
      <c r="O84" s="172"/>
      <c r="P84" s="172"/>
      <c r="Q84" s="172"/>
      <c r="R84" s="172"/>
      <c r="S84" s="172"/>
      <c r="T84" s="172"/>
      <c r="U84" s="172"/>
      <c r="V84" s="172"/>
      <c r="W84" s="172"/>
      <c r="X84" s="172"/>
      <c r="Y84" s="172"/>
      <c r="Z84" s="172"/>
      <c r="AA84" s="172"/>
      <c r="AB84" s="172"/>
      <c r="AC84" s="172"/>
      <c r="AD84" s="172"/>
      <c r="AE84" s="172"/>
      <c r="AF84" s="172"/>
      <c r="AG84" s="172"/>
      <c r="AH84" s="172"/>
      <c r="AI84" s="172"/>
    </row>
    <row r="85" spans="1:35" s="178" customFormat="1" x14ac:dyDescent="0.2">
      <c r="A85" s="78" t="s">
        <v>124</v>
      </c>
      <c r="B85" s="246">
        <f>[1]CUADRO3!J59</f>
        <v>3625.6327818065861</v>
      </c>
      <c r="C85" s="246">
        <f>[1]CUADRO3!P59</f>
        <v>3746.7403296154866</v>
      </c>
      <c r="D85" s="246">
        <f>[1]CUADRO3!K59</f>
        <v>0</v>
      </c>
      <c r="E85" s="246">
        <f>[1]CUADRO3!L59</f>
        <v>6916.3883314642908</v>
      </c>
      <c r="F85" s="246">
        <f>[1]CUADRO3!M59</f>
        <v>3336.776788803455</v>
      </c>
      <c r="G85" s="246">
        <f>[1]CUADRO3!N59</f>
        <v>4044.6712337073586</v>
      </c>
      <c r="H85" s="246">
        <f>[1]CUADRO3!O59</f>
        <v>600</v>
      </c>
      <c r="I85" s="172"/>
      <c r="J85" s="172"/>
      <c r="K85" s="172"/>
      <c r="L85" s="172"/>
      <c r="M85" s="172"/>
      <c r="N85" s="172"/>
      <c r="O85" s="172"/>
      <c r="P85" s="172"/>
      <c r="Q85" s="172"/>
      <c r="R85" s="172"/>
      <c r="S85" s="172"/>
      <c r="T85" s="172"/>
      <c r="U85" s="172"/>
      <c r="V85" s="172"/>
      <c r="W85" s="172"/>
      <c r="X85" s="172"/>
      <c r="Y85" s="172"/>
      <c r="Z85" s="172"/>
      <c r="AA85" s="172"/>
      <c r="AB85" s="172"/>
      <c r="AC85" s="172"/>
      <c r="AD85" s="172"/>
      <c r="AE85" s="172"/>
      <c r="AF85" s="172"/>
      <c r="AG85" s="172"/>
      <c r="AH85" s="172"/>
      <c r="AI85" s="172"/>
    </row>
    <row r="86" spans="1:35" s="178" customFormat="1" x14ac:dyDescent="0.2">
      <c r="A86" s="78" t="s">
        <v>125</v>
      </c>
      <c r="B86" s="246">
        <f>[1]CUADRO3!J60</f>
        <v>13690.202025428342</v>
      </c>
      <c r="C86" s="246">
        <f>[1]CUADRO3!P60</f>
        <v>13690.202025428342</v>
      </c>
      <c r="D86" s="246">
        <f>[1]CUADRO3!K60</f>
        <v>0</v>
      </c>
      <c r="E86" s="246">
        <f>[1]CUADRO3!L60</f>
        <v>13690.202025428342</v>
      </c>
      <c r="F86" s="246">
        <f>[1]CUADRO3!M60</f>
        <v>0</v>
      </c>
      <c r="G86" s="246">
        <f>[1]CUADRO3!N60</f>
        <v>0</v>
      </c>
      <c r="H86" s="246">
        <f>[1]CUADRO3!O60</f>
        <v>0</v>
      </c>
      <c r="I86" s="172"/>
      <c r="J86" s="172"/>
      <c r="K86" s="172"/>
      <c r="L86" s="172"/>
      <c r="M86" s="172"/>
      <c r="N86" s="172"/>
      <c r="O86" s="172"/>
      <c r="P86" s="172"/>
      <c r="Q86" s="172"/>
      <c r="R86" s="172"/>
      <c r="S86" s="172"/>
      <c r="T86" s="172"/>
      <c r="U86" s="172"/>
      <c r="V86" s="172"/>
      <c r="W86" s="172"/>
      <c r="X86" s="172"/>
      <c r="Y86" s="172"/>
      <c r="Z86" s="172"/>
      <c r="AA86" s="172"/>
      <c r="AB86" s="172"/>
      <c r="AC86" s="172"/>
      <c r="AD86" s="172"/>
      <c r="AE86" s="172"/>
      <c r="AF86" s="172"/>
      <c r="AG86" s="172"/>
      <c r="AH86" s="172"/>
      <c r="AI86" s="172"/>
    </row>
    <row r="87" spans="1:35" s="178" customFormat="1" x14ac:dyDescent="0.2">
      <c r="A87" s="78" t="s">
        <v>126</v>
      </c>
      <c r="B87" s="246">
        <f>[1]CUADRO3!J61</f>
        <v>0</v>
      </c>
      <c r="C87" s="246">
        <f>[1]CUADRO3!P61</f>
        <v>0</v>
      </c>
      <c r="D87" s="246">
        <f>[1]CUADRO3!K61</f>
        <v>0</v>
      </c>
      <c r="E87" s="246">
        <f>[1]CUADRO3!L61</f>
        <v>0</v>
      </c>
      <c r="F87" s="246">
        <f>[1]CUADRO3!M61</f>
        <v>0</v>
      </c>
      <c r="G87" s="246">
        <f>[1]CUADRO3!N61</f>
        <v>0</v>
      </c>
      <c r="H87" s="246">
        <f>[1]CUADRO3!O61</f>
        <v>0</v>
      </c>
      <c r="I87" s="172"/>
      <c r="J87" s="172"/>
      <c r="K87" s="172"/>
      <c r="L87" s="172"/>
      <c r="M87" s="172"/>
      <c r="N87" s="172"/>
      <c r="O87" s="172"/>
      <c r="P87" s="172"/>
      <c r="Q87" s="172"/>
      <c r="R87" s="172"/>
      <c r="S87" s="172"/>
      <c r="T87" s="172"/>
      <c r="U87" s="172"/>
      <c r="V87" s="172"/>
      <c r="W87" s="172"/>
      <c r="X87" s="172"/>
      <c r="Y87" s="172"/>
      <c r="Z87" s="172"/>
      <c r="AA87" s="172"/>
      <c r="AB87" s="172"/>
      <c r="AC87" s="172"/>
      <c r="AD87" s="172"/>
      <c r="AE87" s="172"/>
      <c r="AF87" s="172"/>
      <c r="AG87" s="172"/>
      <c r="AH87" s="172"/>
      <c r="AI87" s="172"/>
    </row>
    <row r="88" spans="1:35" s="178" customFormat="1" x14ac:dyDescent="0.2">
      <c r="A88" s="78" t="s">
        <v>62</v>
      </c>
      <c r="B88" s="246">
        <f>[1]CUADRO3!J62</f>
        <v>0</v>
      </c>
      <c r="C88" s="246">
        <f>[1]CUADRO3!P62</f>
        <v>0</v>
      </c>
      <c r="D88" s="246">
        <f>[1]CUADRO3!K62</f>
        <v>0</v>
      </c>
      <c r="E88" s="246">
        <f>[1]CUADRO3!L62</f>
        <v>0</v>
      </c>
      <c r="F88" s="246">
        <f>[1]CUADRO3!M62</f>
        <v>0</v>
      </c>
      <c r="G88" s="246">
        <f>[1]CUADRO3!N62</f>
        <v>0</v>
      </c>
      <c r="H88" s="246">
        <f>[1]CUADRO3!O62</f>
        <v>0</v>
      </c>
      <c r="I88" s="172"/>
      <c r="J88" s="172"/>
      <c r="K88" s="172"/>
      <c r="L88" s="172"/>
      <c r="M88" s="172"/>
      <c r="N88" s="172"/>
      <c r="O88" s="172"/>
      <c r="P88" s="172"/>
      <c r="Q88" s="172"/>
      <c r="R88" s="172"/>
      <c r="S88" s="172"/>
      <c r="T88" s="172"/>
      <c r="U88" s="172"/>
      <c r="V88" s="172"/>
      <c r="W88" s="172"/>
      <c r="X88" s="172"/>
      <c r="Y88" s="172"/>
      <c r="Z88" s="172"/>
      <c r="AA88" s="172"/>
      <c r="AB88" s="172"/>
      <c r="AC88" s="172"/>
      <c r="AD88" s="172"/>
      <c r="AE88" s="172"/>
      <c r="AF88" s="172"/>
      <c r="AG88" s="172"/>
      <c r="AH88" s="172"/>
      <c r="AI88" s="172"/>
    </row>
    <row r="89" spans="1:35" s="178" customFormat="1" x14ac:dyDescent="0.2">
      <c r="A89" s="78" t="s">
        <v>127</v>
      </c>
      <c r="B89" s="246">
        <f>[1]CUADRO3!J63</f>
        <v>5831.0870102224126</v>
      </c>
      <c r="C89" s="246">
        <f>[1]CUADRO3!P63</f>
        <v>8024.2064585594308</v>
      </c>
      <c r="D89" s="246">
        <f>[1]CUADRO3!K63</f>
        <v>15107.658169960243</v>
      </c>
      <c r="E89" s="246">
        <f>[1]CUADRO3!L63</f>
        <v>6971.0622827031311</v>
      </c>
      <c r="F89" s="246">
        <f>[1]CUADRO3!M63</f>
        <v>0</v>
      </c>
      <c r="G89" s="246">
        <f>[1]CUADRO3!N63</f>
        <v>2225.5528171739293</v>
      </c>
      <c r="H89" s="246">
        <f>[1]CUADRO3!O63</f>
        <v>2800</v>
      </c>
      <c r="I89" s="172"/>
      <c r="J89" s="172"/>
      <c r="K89" s="172"/>
      <c r="L89" s="172"/>
      <c r="M89" s="172"/>
      <c r="N89" s="172"/>
      <c r="O89" s="172"/>
      <c r="P89" s="172"/>
      <c r="Q89" s="172"/>
      <c r="R89" s="172"/>
      <c r="S89" s="172"/>
      <c r="T89" s="172"/>
      <c r="U89" s="172"/>
      <c r="V89" s="172"/>
      <c r="W89" s="172"/>
      <c r="X89" s="172"/>
      <c r="Y89" s="172"/>
      <c r="Z89" s="172"/>
      <c r="AA89" s="172"/>
      <c r="AB89" s="172"/>
      <c r="AC89" s="172"/>
      <c r="AD89" s="172"/>
      <c r="AE89" s="172"/>
      <c r="AF89" s="172"/>
      <c r="AG89" s="172"/>
      <c r="AH89" s="172"/>
      <c r="AI89" s="172"/>
    </row>
    <row r="90" spans="1:35" s="178" customFormat="1" x14ac:dyDescent="0.2">
      <c r="A90" s="9"/>
      <c r="I90" s="172"/>
      <c r="J90" s="172"/>
      <c r="K90" s="172"/>
      <c r="L90" s="172"/>
      <c r="M90" s="172"/>
      <c r="N90" s="172"/>
      <c r="O90" s="172"/>
      <c r="P90" s="172"/>
      <c r="Q90" s="172"/>
      <c r="R90" s="172"/>
      <c r="S90" s="172"/>
      <c r="T90" s="172"/>
      <c r="U90" s="172"/>
      <c r="V90" s="172"/>
      <c r="W90" s="172"/>
      <c r="X90" s="172"/>
      <c r="Y90" s="172"/>
      <c r="Z90" s="172"/>
      <c r="AA90" s="172"/>
      <c r="AB90" s="172"/>
      <c r="AC90" s="172"/>
      <c r="AD90" s="172"/>
      <c r="AE90" s="172"/>
      <c r="AF90" s="172"/>
      <c r="AG90" s="172"/>
      <c r="AH90" s="172"/>
      <c r="AI90" s="172"/>
    </row>
    <row r="91" spans="1:35" s="178" customFormat="1" x14ac:dyDescent="0.2">
      <c r="A91" s="16" t="s">
        <v>14</v>
      </c>
      <c r="I91" s="172"/>
      <c r="J91" s="172"/>
      <c r="K91" s="172"/>
      <c r="L91" s="172"/>
      <c r="M91" s="172"/>
      <c r="N91" s="172"/>
      <c r="O91" s="172"/>
      <c r="P91" s="172"/>
      <c r="Q91" s="172"/>
      <c r="R91" s="172"/>
      <c r="S91" s="172"/>
      <c r="T91" s="172"/>
      <c r="U91" s="172"/>
      <c r="V91" s="172"/>
      <c r="W91" s="172"/>
      <c r="X91" s="172"/>
      <c r="Y91" s="172"/>
      <c r="Z91" s="172"/>
      <c r="AA91" s="172"/>
      <c r="AB91" s="172"/>
      <c r="AC91" s="172"/>
      <c r="AD91" s="172"/>
      <c r="AE91" s="172"/>
      <c r="AF91" s="172"/>
      <c r="AG91" s="172"/>
      <c r="AH91" s="172"/>
      <c r="AI91" s="172"/>
    </row>
    <row r="92" spans="1:35" s="178" customFormat="1" x14ac:dyDescent="0.2">
      <c r="A92" s="78" t="s">
        <v>97</v>
      </c>
      <c r="B92" s="246">
        <f>[1]CUADRO3!J64</f>
        <v>14265.226257401895</v>
      </c>
      <c r="C92" s="246">
        <f>[1]CUADRO3!P64</f>
        <v>15165.727687827102</v>
      </c>
      <c r="D92" s="246">
        <f>[1]CUADRO3!K64</f>
        <v>15552.877998876495</v>
      </c>
      <c r="E92" s="246">
        <f>[1]CUADRO3!L64</f>
        <v>14935.853273799597</v>
      </c>
      <c r="F92" s="246">
        <f>[1]CUADRO3!M64</f>
        <v>0</v>
      </c>
      <c r="G92" s="246">
        <f>[1]CUADRO3!N64</f>
        <v>13141.914856776302</v>
      </c>
      <c r="H92" s="246">
        <f>[1]CUADRO3!O64</f>
        <v>6000</v>
      </c>
      <c r="I92" s="172"/>
      <c r="J92" s="172"/>
      <c r="K92" s="172"/>
      <c r="L92" s="172"/>
      <c r="M92" s="172"/>
      <c r="N92" s="172"/>
      <c r="O92" s="172"/>
      <c r="P92" s="172"/>
      <c r="Q92" s="172"/>
      <c r="R92" s="172"/>
      <c r="S92" s="172"/>
      <c r="T92" s="172"/>
      <c r="U92" s="172"/>
      <c r="V92" s="172"/>
      <c r="W92" s="172"/>
      <c r="X92" s="172"/>
      <c r="Y92" s="172"/>
      <c r="Z92" s="172"/>
      <c r="AA92" s="172"/>
      <c r="AB92" s="172"/>
      <c r="AC92" s="172"/>
      <c r="AD92" s="172"/>
      <c r="AE92" s="172"/>
      <c r="AF92" s="172"/>
      <c r="AG92" s="172"/>
      <c r="AH92" s="172"/>
      <c r="AI92" s="172"/>
    </row>
    <row r="93" spans="1:35" s="178" customFormat="1" x14ac:dyDescent="0.2">
      <c r="A93" s="78" t="s">
        <v>98</v>
      </c>
      <c r="B93" s="246">
        <f>[1]CUADRO3!J65</f>
        <v>14633.676602150412</v>
      </c>
      <c r="C93" s="246">
        <f>[1]CUADRO3!P65</f>
        <v>14579.761245313492</v>
      </c>
      <c r="D93" s="246">
        <f>[1]CUADRO3!K65</f>
        <v>16005.949404896435</v>
      </c>
      <c r="E93" s="246">
        <f>[1]CUADRO3!L65</f>
        <v>12582.622956941335</v>
      </c>
      <c r="F93" s="246">
        <f>[1]CUADRO3!M65</f>
        <v>0</v>
      </c>
      <c r="G93" s="246">
        <f>[1]CUADRO3!N65</f>
        <v>15576.783969418848</v>
      </c>
      <c r="H93" s="246">
        <f>[1]CUADRO3!O65</f>
        <v>0</v>
      </c>
      <c r="I93" s="172"/>
      <c r="J93" s="172"/>
      <c r="K93" s="172"/>
      <c r="L93" s="172"/>
      <c r="M93" s="172"/>
      <c r="N93" s="172"/>
      <c r="O93" s="172"/>
      <c r="P93" s="172"/>
      <c r="Q93" s="172"/>
      <c r="R93" s="172"/>
      <c r="S93" s="172"/>
      <c r="T93" s="172"/>
      <c r="U93" s="172"/>
      <c r="V93" s="172"/>
      <c r="W93" s="172"/>
      <c r="X93" s="172"/>
      <c r="Y93" s="172"/>
      <c r="Z93" s="172"/>
      <c r="AA93" s="172"/>
      <c r="AB93" s="172"/>
      <c r="AC93" s="172"/>
      <c r="AD93" s="172"/>
      <c r="AE93" s="172"/>
      <c r="AF93" s="172"/>
      <c r="AG93" s="172"/>
      <c r="AH93" s="172"/>
      <c r="AI93" s="172"/>
    </row>
    <row r="94" spans="1:35" s="178" customFormat="1" x14ac:dyDescent="0.2">
      <c r="A94" s="78" t="s">
        <v>99</v>
      </c>
      <c r="B94" s="246">
        <f>[1]CUADRO3!J66</f>
        <v>10422.601801177612</v>
      </c>
      <c r="C94" s="246">
        <f>[1]CUADRO3!P66</f>
        <v>11137.946894848357</v>
      </c>
      <c r="D94" s="246">
        <f>[1]CUADRO3!K66</f>
        <v>11026.190258412873</v>
      </c>
      <c r="E94" s="246">
        <f>[1]CUADRO3!L66</f>
        <v>11252.761017854675</v>
      </c>
      <c r="F94" s="246">
        <f>[1]CUADRO3!M66</f>
        <v>0</v>
      </c>
      <c r="G94" s="246">
        <f>[1]CUADRO3!N66</f>
        <v>2982.8677707245947</v>
      </c>
      <c r="H94" s="246">
        <f>[1]CUADRO3!O66</f>
        <v>2384.1259342075605</v>
      </c>
      <c r="I94" s="172"/>
      <c r="J94" s="172"/>
      <c r="K94" s="172"/>
      <c r="L94" s="172"/>
      <c r="M94" s="172"/>
      <c r="N94" s="172"/>
      <c r="O94" s="172"/>
      <c r="P94" s="172"/>
      <c r="Q94" s="172"/>
      <c r="R94" s="172"/>
      <c r="S94" s="172"/>
      <c r="T94" s="172"/>
      <c r="U94" s="172"/>
      <c r="V94" s="172"/>
      <c r="W94" s="172"/>
      <c r="X94" s="172"/>
      <c r="Y94" s="172"/>
      <c r="Z94" s="172"/>
      <c r="AA94" s="172"/>
      <c r="AB94" s="172"/>
      <c r="AC94" s="172"/>
      <c r="AD94" s="172"/>
      <c r="AE94" s="172"/>
      <c r="AF94" s="172"/>
      <c r="AG94" s="172"/>
      <c r="AH94" s="172"/>
      <c r="AI94" s="172"/>
    </row>
    <row r="95" spans="1:35" s="178" customFormat="1" x14ac:dyDescent="0.2">
      <c r="A95" s="78" t="s">
        <v>100</v>
      </c>
      <c r="B95" s="246">
        <f>[1]CUADRO3!J67</f>
        <v>11527.866658749172</v>
      </c>
      <c r="C95" s="246">
        <f>[1]CUADRO3!P67</f>
        <v>11604.21359832997</v>
      </c>
      <c r="D95" s="246">
        <f>[1]CUADRO3!K67</f>
        <v>12334.523190942091</v>
      </c>
      <c r="E95" s="246">
        <f>[1]CUADRO3!L67</f>
        <v>11314.514472477324</v>
      </c>
      <c r="F95" s="246">
        <f>[1]CUADRO3!M67</f>
        <v>0</v>
      </c>
      <c r="G95" s="246">
        <f>[1]CUADRO3!N67</f>
        <v>10910.809021489671</v>
      </c>
      <c r="H95" s="246">
        <f>[1]CUADRO3!O67</f>
        <v>9454.7709276351834</v>
      </c>
      <c r="I95" s="172"/>
      <c r="J95" s="172"/>
      <c r="K95" s="172"/>
      <c r="L95" s="172"/>
      <c r="M95" s="172"/>
      <c r="N95" s="172"/>
      <c r="O95" s="172"/>
      <c r="P95" s="172"/>
      <c r="Q95" s="172"/>
      <c r="R95" s="172"/>
      <c r="S95" s="172"/>
      <c r="T95" s="172"/>
      <c r="U95" s="172"/>
      <c r="V95" s="172"/>
      <c r="W95" s="172"/>
      <c r="X95" s="172"/>
      <c r="Y95" s="172"/>
      <c r="Z95" s="172"/>
      <c r="AA95" s="172"/>
      <c r="AB95" s="172"/>
      <c r="AC95" s="172"/>
      <c r="AD95" s="172"/>
      <c r="AE95" s="172"/>
      <c r="AF95" s="172"/>
      <c r="AG95" s="172"/>
      <c r="AH95" s="172"/>
      <c r="AI95" s="172"/>
    </row>
    <row r="96" spans="1:35" s="178" customFormat="1" x14ac:dyDescent="0.2">
      <c r="A96" s="78" t="s">
        <v>101</v>
      </c>
      <c r="B96" s="246">
        <f>[1]CUADRO3!J68</f>
        <v>4546.5981789691987</v>
      </c>
      <c r="C96" s="246">
        <f>[1]CUADRO3!P68</f>
        <v>5751.3148541761893</v>
      </c>
      <c r="D96" s="246">
        <f>[1]CUADRO3!K68</f>
        <v>9780.422747790326</v>
      </c>
      <c r="E96" s="246">
        <f>[1]CUADRO3!L68</f>
        <v>6230.3523859244515</v>
      </c>
      <c r="F96" s="246">
        <f>[1]CUADRO3!M68</f>
        <v>2646.7817424910636</v>
      </c>
      <c r="G96" s="246">
        <f>[1]CUADRO3!N68</f>
        <v>4064.4352299625812</v>
      </c>
      <c r="H96" s="246">
        <f>[1]CUADRO3!O68</f>
        <v>2148.2102095432601</v>
      </c>
      <c r="I96" s="172"/>
      <c r="J96" s="172"/>
      <c r="K96" s="172"/>
      <c r="L96" s="172"/>
      <c r="M96" s="172"/>
      <c r="N96" s="172"/>
      <c r="O96" s="172"/>
      <c r="P96" s="172"/>
      <c r="Q96" s="172"/>
      <c r="R96" s="172"/>
      <c r="S96" s="172"/>
      <c r="T96" s="172"/>
      <c r="U96" s="172"/>
      <c r="V96" s="172"/>
      <c r="W96" s="172"/>
      <c r="X96" s="172"/>
      <c r="Y96" s="172"/>
      <c r="Z96" s="172"/>
      <c r="AA96" s="172"/>
      <c r="AB96" s="172"/>
      <c r="AC96" s="172"/>
      <c r="AD96" s="172"/>
      <c r="AE96" s="172"/>
      <c r="AF96" s="172"/>
      <c r="AG96" s="172"/>
      <c r="AH96" s="172"/>
      <c r="AI96" s="172"/>
    </row>
    <row r="97" spans="1:35" s="178" customFormat="1" x14ac:dyDescent="0.2">
      <c r="A97" s="78" t="s">
        <v>102</v>
      </c>
      <c r="B97" s="246">
        <f>[1]CUADRO3!J69</f>
        <v>1439.8035844717404</v>
      </c>
      <c r="C97" s="246">
        <f>[1]CUADRO3!P69</f>
        <v>441.66666666666663</v>
      </c>
      <c r="D97" s="246">
        <f>[1]CUADRO3!K69</f>
        <v>0</v>
      </c>
      <c r="E97" s="246">
        <f>[1]CUADRO3!L69</f>
        <v>415</v>
      </c>
      <c r="F97" s="246">
        <f>[1]CUADRO3!M69</f>
        <v>0</v>
      </c>
      <c r="G97" s="246">
        <f>[1]CUADRO3!N69</f>
        <v>1545.1540899244308</v>
      </c>
      <c r="H97" s="246">
        <f>[1]CUADRO3!O69</f>
        <v>1360</v>
      </c>
      <c r="I97" s="172"/>
      <c r="J97" s="172"/>
      <c r="K97" s="172"/>
      <c r="L97" s="172"/>
      <c r="M97" s="172"/>
      <c r="N97" s="172"/>
      <c r="O97" s="172"/>
      <c r="P97" s="172"/>
      <c r="Q97" s="172"/>
      <c r="R97" s="172"/>
      <c r="S97" s="172"/>
      <c r="T97" s="172"/>
      <c r="U97" s="172"/>
      <c r="V97" s="172"/>
      <c r="W97" s="172"/>
      <c r="X97" s="172"/>
      <c r="Y97" s="172"/>
      <c r="Z97" s="172"/>
      <c r="AA97" s="172"/>
      <c r="AB97" s="172"/>
      <c r="AC97" s="172"/>
      <c r="AD97" s="172"/>
      <c r="AE97" s="172"/>
      <c r="AF97" s="172"/>
      <c r="AG97" s="172"/>
      <c r="AH97" s="172"/>
      <c r="AI97" s="172"/>
    </row>
    <row r="98" spans="1:35" s="178" customFormat="1" x14ac:dyDescent="0.2">
      <c r="A98" s="78" t="s">
        <v>103</v>
      </c>
      <c r="B98" s="246">
        <f>[1]CUADRO3!J70</f>
        <v>3167.0180585827961</v>
      </c>
      <c r="C98" s="246">
        <f>[1]CUADRO3!P70</f>
        <v>5895.0278118892684</v>
      </c>
      <c r="D98" s="246">
        <f>[1]CUADRO3!K70</f>
        <v>10300</v>
      </c>
      <c r="E98" s="246">
        <f>[1]CUADRO3!L70</f>
        <v>5646.6811649091042</v>
      </c>
      <c r="F98" s="246">
        <f>[1]CUADRO3!M70</f>
        <v>0</v>
      </c>
      <c r="G98" s="246">
        <f>[1]CUADRO3!N70</f>
        <v>2235.7123566279174</v>
      </c>
      <c r="H98" s="246">
        <f>[1]CUADRO3!O70</f>
        <v>3340.0978118106341</v>
      </c>
      <c r="I98" s="172"/>
      <c r="J98" s="172"/>
      <c r="K98" s="172"/>
      <c r="L98" s="172"/>
      <c r="M98" s="172"/>
      <c r="N98" s="172"/>
      <c r="O98" s="172"/>
      <c r="P98" s="172"/>
      <c r="Q98" s="172"/>
      <c r="R98" s="172"/>
      <c r="S98" s="172"/>
      <c r="T98" s="172"/>
      <c r="U98" s="172"/>
      <c r="V98" s="172"/>
      <c r="W98" s="172"/>
      <c r="X98" s="172"/>
      <c r="Y98" s="172"/>
      <c r="Z98" s="172"/>
      <c r="AA98" s="172"/>
      <c r="AB98" s="172"/>
      <c r="AC98" s="172"/>
      <c r="AD98" s="172"/>
      <c r="AE98" s="172"/>
      <c r="AF98" s="172"/>
      <c r="AG98" s="172"/>
      <c r="AH98" s="172"/>
      <c r="AI98" s="172"/>
    </row>
    <row r="99" spans="1:35" s="178" customFormat="1" x14ac:dyDescent="0.2">
      <c r="A99" s="78" t="s">
        <v>104</v>
      </c>
      <c r="B99" s="246">
        <f>[1]CUADRO3!J71</f>
        <v>10582.85890071932</v>
      </c>
      <c r="C99" s="246">
        <f>[1]CUADRO3!P71</f>
        <v>12061.823495377777</v>
      </c>
      <c r="D99" s="246">
        <f>[1]CUADRO3!K71</f>
        <v>9438</v>
      </c>
      <c r="E99" s="246">
        <f>[1]CUADRO3!L71</f>
        <v>11975.151841762518</v>
      </c>
      <c r="F99" s="246">
        <f>[1]CUADRO3!M71</f>
        <v>0</v>
      </c>
      <c r="G99" s="246">
        <f>[1]CUADRO3!N71</f>
        <v>2836.980680396834</v>
      </c>
      <c r="H99" s="246">
        <f>[1]CUADRO3!O71</f>
        <v>4982.895309018174</v>
      </c>
      <c r="I99" s="172"/>
      <c r="J99" s="172"/>
      <c r="K99" s="172"/>
      <c r="L99" s="172"/>
      <c r="M99" s="172"/>
      <c r="N99" s="172"/>
      <c r="O99" s="172"/>
      <c r="P99" s="172"/>
      <c r="Q99" s="172"/>
      <c r="R99" s="172"/>
      <c r="S99" s="172"/>
      <c r="T99" s="172"/>
      <c r="U99" s="172"/>
      <c r="V99" s="172"/>
      <c r="W99" s="172"/>
      <c r="X99" s="172"/>
      <c r="Y99" s="172"/>
      <c r="Z99" s="172"/>
      <c r="AA99" s="172"/>
      <c r="AB99" s="172"/>
      <c r="AC99" s="172"/>
      <c r="AD99" s="172"/>
      <c r="AE99" s="172"/>
      <c r="AF99" s="172"/>
      <c r="AG99" s="172"/>
      <c r="AH99" s="172"/>
      <c r="AI99" s="172"/>
    </row>
    <row r="100" spans="1:35" s="178" customFormat="1" x14ac:dyDescent="0.2">
      <c r="A100" s="78" t="s">
        <v>105</v>
      </c>
      <c r="B100" s="246">
        <f>[1]CUADRO3!J72</f>
        <v>3577.2107940768815</v>
      </c>
      <c r="C100" s="246">
        <f>[1]CUADRO3!P72</f>
        <v>4424.7012003713116</v>
      </c>
      <c r="D100" s="246">
        <f>[1]CUADRO3!K72</f>
        <v>13287.441606277287</v>
      </c>
      <c r="E100" s="246">
        <f>[1]CUADRO3!L72</f>
        <v>3614.8445095748821</v>
      </c>
      <c r="F100" s="246">
        <f>[1]CUADRO3!M72</f>
        <v>3586.9543743320774</v>
      </c>
      <c r="G100" s="246">
        <f>[1]CUADRO3!N72</f>
        <v>1698.0383885706312</v>
      </c>
      <c r="H100" s="246">
        <f>[1]CUADRO3!O72</f>
        <v>973.13807720803243</v>
      </c>
      <c r="I100" s="172"/>
      <c r="J100" s="172"/>
      <c r="K100" s="172"/>
      <c r="L100" s="172"/>
      <c r="M100" s="172"/>
      <c r="N100" s="172"/>
      <c r="O100" s="172"/>
      <c r="P100" s="172"/>
      <c r="Q100" s="172"/>
      <c r="R100" s="172"/>
      <c r="S100" s="172"/>
      <c r="T100" s="172"/>
      <c r="U100" s="172"/>
      <c r="V100" s="172"/>
      <c r="W100" s="172"/>
      <c r="X100" s="172"/>
      <c r="Y100" s="172"/>
      <c r="Z100" s="172"/>
      <c r="AA100" s="172"/>
      <c r="AB100" s="172"/>
      <c r="AC100" s="172"/>
      <c r="AD100" s="172"/>
      <c r="AE100" s="172"/>
      <c r="AF100" s="172"/>
      <c r="AG100" s="172"/>
      <c r="AH100" s="172"/>
      <c r="AI100" s="172"/>
    </row>
    <row r="101" spans="1:35" s="178" customFormat="1" x14ac:dyDescent="0.2">
      <c r="A101" s="78" t="s">
        <v>106</v>
      </c>
      <c r="B101" s="246">
        <f>[1]CUADRO3!J73</f>
        <v>7500</v>
      </c>
      <c r="C101" s="246">
        <f>[1]CUADRO3!P73</f>
        <v>0</v>
      </c>
      <c r="D101" s="246">
        <f>[1]CUADRO3!K73</f>
        <v>7500</v>
      </c>
      <c r="E101" s="246">
        <f>[1]CUADRO3!L73</f>
        <v>0</v>
      </c>
      <c r="F101" s="246">
        <f>[1]CUADRO3!M73</f>
        <v>0</v>
      </c>
      <c r="G101" s="246">
        <f>[1]CUADRO3!N73</f>
        <v>0</v>
      </c>
      <c r="H101" s="246">
        <f>[1]CUADRO3!O73</f>
        <v>0</v>
      </c>
      <c r="I101" s="172"/>
      <c r="J101" s="172"/>
      <c r="K101" s="172"/>
      <c r="L101" s="172"/>
      <c r="M101" s="172"/>
      <c r="N101" s="172"/>
      <c r="O101" s="172"/>
      <c r="P101" s="172"/>
      <c r="Q101" s="172"/>
      <c r="R101" s="172"/>
      <c r="S101" s="172"/>
      <c r="T101" s="172"/>
      <c r="U101" s="172"/>
      <c r="V101" s="172"/>
      <c r="W101" s="172"/>
      <c r="X101" s="172"/>
      <c r="Y101" s="172"/>
      <c r="Z101" s="172"/>
      <c r="AA101" s="172"/>
      <c r="AB101" s="172"/>
      <c r="AC101" s="172"/>
      <c r="AD101" s="172"/>
      <c r="AE101" s="172"/>
      <c r="AF101" s="172"/>
      <c r="AG101" s="172"/>
      <c r="AH101" s="172"/>
      <c r="AI101" s="172"/>
    </row>
    <row r="102" spans="1:35" s="178" customFormat="1" x14ac:dyDescent="0.2">
      <c r="A102" s="78" t="s">
        <v>95</v>
      </c>
      <c r="B102" s="246"/>
      <c r="C102" s="246"/>
      <c r="D102" s="246"/>
      <c r="E102" s="246"/>
      <c r="F102" s="246"/>
      <c r="G102" s="246"/>
      <c r="H102" s="246"/>
      <c r="I102" s="172"/>
      <c r="J102" s="172"/>
      <c r="K102" s="172"/>
      <c r="L102" s="172"/>
      <c r="M102" s="172"/>
      <c r="N102" s="172"/>
      <c r="O102" s="172"/>
      <c r="P102" s="172"/>
      <c r="Q102" s="172"/>
      <c r="R102" s="172"/>
      <c r="S102" s="172"/>
      <c r="T102" s="172"/>
      <c r="U102" s="172"/>
      <c r="V102" s="172"/>
      <c r="W102" s="172"/>
      <c r="X102" s="172"/>
      <c r="Y102" s="172"/>
      <c r="Z102" s="172"/>
      <c r="AA102" s="172"/>
      <c r="AB102" s="172"/>
      <c r="AC102" s="172"/>
      <c r="AD102" s="172"/>
      <c r="AE102" s="172"/>
      <c r="AF102" s="172"/>
      <c r="AG102" s="172"/>
      <c r="AH102" s="172"/>
      <c r="AI102" s="172"/>
    </row>
    <row r="103" spans="1:35" s="178" customFormat="1" x14ac:dyDescent="0.2">
      <c r="A103" s="78" t="s">
        <v>62</v>
      </c>
      <c r="B103" s="246"/>
      <c r="C103" s="246"/>
      <c r="D103" s="246"/>
      <c r="E103" s="246"/>
      <c r="F103" s="246"/>
      <c r="G103" s="246"/>
      <c r="H103" s="246"/>
      <c r="I103" s="172"/>
      <c r="J103" s="172"/>
      <c r="K103" s="172"/>
      <c r="L103" s="172"/>
      <c r="M103" s="172"/>
      <c r="N103" s="172"/>
      <c r="O103" s="172"/>
      <c r="P103" s="172"/>
      <c r="Q103" s="172"/>
      <c r="R103" s="172"/>
      <c r="S103" s="172"/>
      <c r="T103" s="172"/>
      <c r="U103" s="172"/>
      <c r="V103" s="172"/>
      <c r="W103" s="172"/>
      <c r="X103" s="172"/>
      <c r="Y103" s="172"/>
      <c r="Z103" s="172"/>
      <c r="AA103" s="172"/>
      <c r="AB103" s="172"/>
      <c r="AC103" s="172"/>
      <c r="AD103" s="172"/>
      <c r="AE103" s="172"/>
      <c r="AF103" s="172"/>
      <c r="AG103" s="172"/>
      <c r="AH103" s="172"/>
      <c r="AI103" s="172"/>
    </row>
    <row r="104" spans="1:35" s="178" customFormat="1" x14ac:dyDescent="0.2">
      <c r="A104" s="209" t="s">
        <v>96</v>
      </c>
      <c r="B104" s="250"/>
      <c r="C104" s="250"/>
      <c r="D104" s="250"/>
      <c r="E104" s="250"/>
      <c r="F104" s="250"/>
      <c r="G104" s="250"/>
      <c r="H104" s="250"/>
      <c r="I104" s="172"/>
      <c r="J104" s="172"/>
      <c r="K104" s="172"/>
      <c r="L104" s="172"/>
      <c r="M104" s="172"/>
      <c r="N104" s="172"/>
      <c r="O104" s="172"/>
      <c r="P104" s="172"/>
      <c r="Q104" s="172"/>
      <c r="R104" s="172"/>
      <c r="S104" s="172"/>
      <c r="T104" s="172"/>
      <c r="U104" s="172"/>
      <c r="V104" s="172"/>
      <c r="W104" s="172"/>
      <c r="X104" s="172"/>
      <c r="Y104" s="172"/>
      <c r="Z104" s="172"/>
      <c r="AA104" s="172"/>
      <c r="AB104" s="172"/>
      <c r="AC104" s="172"/>
      <c r="AD104" s="172"/>
      <c r="AE104" s="172"/>
      <c r="AF104" s="172"/>
      <c r="AG104" s="172"/>
      <c r="AH104" s="172"/>
      <c r="AI104" s="172"/>
    </row>
    <row r="105" spans="1:35" s="178" customFormat="1" x14ac:dyDescent="0.2">
      <c r="A105" s="128" t="str">
        <f>'C05'!A40</f>
        <v>Fuente: Instituto Nacional de Estadística (INE). Encuesta Permanente de Hogares de Propósitos Múltiples, octubre 2021.</v>
      </c>
      <c r="B105" s="172"/>
      <c r="C105" s="172"/>
      <c r="D105" s="172"/>
      <c r="E105" s="172"/>
      <c r="F105" s="172"/>
      <c r="G105" s="172"/>
      <c r="I105" s="172"/>
      <c r="J105" s="172"/>
      <c r="K105" s="172"/>
      <c r="L105" s="172"/>
      <c r="M105" s="172"/>
      <c r="N105" s="172"/>
      <c r="O105" s="172"/>
      <c r="P105" s="172"/>
      <c r="Q105" s="172"/>
      <c r="R105" s="172"/>
      <c r="S105" s="172"/>
      <c r="T105" s="172"/>
      <c r="U105" s="172"/>
      <c r="V105" s="172"/>
      <c r="W105" s="172"/>
      <c r="X105" s="172"/>
      <c r="Y105" s="172"/>
      <c r="Z105" s="172"/>
      <c r="AA105" s="172"/>
      <c r="AB105" s="172"/>
      <c r="AC105" s="172"/>
      <c r="AD105" s="172"/>
      <c r="AE105" s="172"/>
      <c r="AF105" s="172"/>
      <c r="AG105" s="172"/>
      <c r="AH105" s="172"/>
      <c r="AI105" s="172"/>
    </row>
    <row r="106" spans="1:35" s="178" customFormat="1" x14ac:dyDescent="0.2">
      <c r="A106" s="128" t="str">
        <f>'C05'!A41</f>
        <v>(Promedio de salarios mínimos por rama)</v>
      </c>
      <c r="B106" s="172"/>
      <c r="C106" s="172"/>
      <c r="D106" s="172"/>
      <c r="E106" s="172"/>
      <c r="F106" s="172"/>
      <c r="G106" s="172"/>
      <c r="I106" s="172"/>
      <c r="J106" s="172"/>
      <c r="K106" s="172"/>
      <c r="L106" s="172"/>
      <c r="M106" s="172"/>
      <c r="N106" s="172"/>
      <c r="O106" s="172"/>
      <c r="P106" s="172"/>
      <c r="Q106" s="172"/>
      <c r="R106" s="172"/>
      <c r="S106" s="172"/>
      <c r="T106" s="172"/>
      <c r="U106" s="172"/>
      <c r="V106" s="172"/>
      <c r="W106" s="172"/>
      <c r="X106" s="172"/>
      <c r="Y106" s="172"/>
      <c r="Z106" s="172"/>
      <c r="AA106" s="172"/>
      <c r="AB106" s="172"/>
      <c r="AC106" s="172"/>
      <c r="AD106" s="172"/>
      <c r="AE106" s="172"/>
      <c r="AF106" s="172"/>
      <c r="AG106" s="172"/>
      <c r="AH106" s="172"/>
      <c r="AI106" s="172"/>
    </row>
  </sheetData>
  <mergeCells count="20">
    <mergeCell ref="A3:H3"/>
    <mergeCell ref="A2:H2"/>
    <mergeCell ref="A1:H1"/>
    <mergeCell ref="A5:A7"/>
    <mergeCell ref="B6:B7"/>
    <mergeCell ref="C6:F6"/>
    <mergeCell ref="G6:G7"/>
    <mergeCell ref="A4:H4"/>
    <mergeCell ref="H6:H7"/>
    <mergeCell ref="B5:H5"/>
    <mergeCell ref="A55:H55"/>
    <mergeCell ref="A56:H56"/>
    <mergeCell ref="A57:H57"/>
    <mergeCell ref="A58:H58"/>
    <mergeCell ref="H60:H61"/>
    <mergeCell ref="A59:A61"/>
    <mergeCell ref="B59:G59"/>
    <mergeCell ref="B60:B61"/>
    <mergeCell ref="C60:F60"/>
    <mergeCell ref="G60:G61"/>
  </mergeCells>
  <printOptions horizontalCentered="1"/>
  <pageMargins left="0.9237007874015748" right="0.39370078740157483" top="0.39370078740157483" bottom="0.39370078740157483" header="0" footer="0.19685039370078741"/>
  <pageSetup paperSize="9" scale="85" firstPageNumber="20" orientation="landscape" useFirstPageNumber="1" r:id="rId1"/>
  <headerFooter alignWithMargins="0">
    <oddFooter>&amp;L&amp;Z&amp;F+&amp;F+&amp;A&amp;C&amp;P&amp;R&amp;D+&amp;T</oddFooter>
  </headerFooter>
  <rowBreaks count="1" manualBreakCount="1">
    <brk id="5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133"/>
  <sheetViews>
    <sheetView workbookViewId="0">
      <selection activeCell="I4" sqref="I4"/>
    </sheetView>
  </sheetViews>
  <sheetFormatPr baseColWidth="10" defaultColWidth="11.6640625" defaultRowHeight="11.25" x14ac:dyDescent="0.2"/>
  <cols>
    <col min="1" max="1" width="55.6640625" style="172" customWidth="1"/>
    <col min="2" max="2" width="16.33203125" style="172" bestFit="1" customWidth="1"/>
    <col min="3" max="8" width="15.83203125" style="172" bestFit="1" customWidth="1"/>
    <col min="9" max="16384" width="11.6640625" style="172"/>
  </cols>
  <sheetData>
    <row r="1" spans="1:13" x14ac:dyDescent="0.2">
      <c r="A1" s="325" t="s">
        <v>87</v>
      </c>
      <c r="B1" s="325"/>
      <c r="C1" s="325"/>
      <c r="D1" s="325"/>
      <c r="E1" s="325"/>
      <c r="F1" s="325"/>
      <c r="G1" s="325"/>
      <c r="H1" s="325"/>
    </row>
    <row r="2" spans="1:13" x14ac:dyDescent="0.2">
      <c r="A2" s="325" t="s">
        <v>84</v>
      </c>
      <c r="B2" s="325"/>
      <c r="C2" s="325"/>
      <c r="D2" s="325"/>
      <c r="E2" s="325"/>
      <c r="F2" s="325"/>
      <c r="G2" s="325"/>
      <c r="H2" s="325"/>
    </row>
    <row r="3" spans="1:13" x14ac:dyDescent="0.2">
      <c r="A3" s="325" t="s">
        <v>28</v>
      </c>
      <c r="B3" s="325"/>
      <c r="C3" s="325"/>
      <c r="D3" s="325"/>
      <c r="E3" s="325"/>
      <c r="F3" s="325"/>
      <c r="G3" s="325"/>
      <c r="H3" s="325"/>
    </row>
    <row r="4" spans="1:13" customFormat="1" ht="23.25" x14ac:dyDescent="0.35">
      <c r="A4" s="284" t="s">
        <v>74</v>
      </c>
      <c r="B4" s="284"/>
      <c r="C4" s="284"/>
      <c r="D4" s="284"/>
      <c r="E4" s="284"/>
      <c r="F4" s="284"/>
      <c r="G4" s="284"/>
      <c r="H4" s="284"/>
      <c r="I4" s="204"/>
      <c r="J4" s="204"/>
      <c r="K4" s="204"/>
      <c r="L4" s="204"/>
      <c r="M4" s="204"/>
    </row>
    <row r="5" spans="1:13" ht="12" customHeight="1" x14ac:dyDescent="0.2">
      <c r="A5" s="332" t="s">
        <v>27</v>
      </c>
      <c r="B5" s="332" t="s">
        <v>25</v>
      </c>
      <c r="C5" s="334" t="s">
        <v>6</v>
      </c>
      <c r="D5" s="334"/>
      <c r="E5" s="334"/>
      <c r="F5" s="334"/>
      <c r="G5" s="332" t="s">
        <v>26</v>
      </c>
      <c r="H5" s="326" t="s">
        <v>128</v>
      </c>
    </row>
    <row r="6" spans="1:13" ht="20.25" customHeight="1" x14ac:dyDescent="0.2">
      <c r="A6" s="333"/>
      <c r="B6" s="333"/>
      <c r="C6" s="186" t="s">
        <v>0</v>
      </c>
      <c r="D6" s="186" t="s">
        <v>71</v>
      </c>
      <c r="E6" s="186" t="s">
        <v>9</v>
      </c>
      <c r="F6" s="186" t="s">
        <v>72</v>
      </c>
      <c r="G6" s="333"/>
      <c r="H6" s="327"/>
    </row>
    <row r="7" spans="1:13" x14ac:dyDescent="0.2">
      <c r="A7" s="187"/>
      <c r="B7" s="188"/>
      <c r="C7" s="188"/>
      <c r="D7" s="188"/>
      <c r="E7" s="188"/>
      <c r="F7" s="188"/>
      <c r="G7" s="188"/>
    </row>
    <row r="8" spans="1:13" x14ac:dyDescent="0.2">
      <c r="A8" s="189" t="s">
        <v>49</v>
      </c>
      <c r="B8" s="190">
        <f>[1]CUADRO4!O8</f>
        <v>8.2284434771791641</v>
      </c>
      <c r="C8" s="190">
        <f>[1]CUADRO4!X8</f>
        <v>9.5279096638697425</v>
      </c>
      <c r="D8" s="190">
        <f>[1]CUADRO4!P8</f>
        <v>13.326335150775144</v>
      </c>
      <c r="E8" s="190">
        <f>[1]CUADRO4!Q8</f>
        <v>8.9456774300909725</v>
      </c>
      <c r="F8" s="190">
        <f>[1]CUADRO4!R8</f>
        <v>6.9648612789465885</v>
      </c>
      <c r="G8" s="190">
        <f>[1]CUADRO4!S8</f>
        <v>6.8500129133886025</v>
      </c>
      <c r="H8" s="190">
        <f>[1]CUADRO4!V8</f>
        <v>6.8632383405708373</v>
      </c>
      <c r="I8" s="190"/>
      <c r="J8" s="190"/>
    </row>
    <row r="9" spans="1:13" ht="12.75" customHeight="1" x14ac:dyDescent="0.2">
      <c r="A9" s="191"/>
      <c r="I9" s="241"/>
    </row>
    <row r="10" spans="1:13" ht="12.75" customHeight="1" x14ac:dyDescent="0.2">
      <c r="A10" s="192" t="s">
        <v>10</v>
      </c>
      <c r="B10" s="242"/>
      <c r="C10" s="242"/>
      <c r="D10" s="242"/>
      <c r="E10" s="242"/>
      <c r="F10" s="242"/>
      <c r="G10" s="242"/>
      <c r="H10" s="241"/>
      <c r="I10" s="241"/>
    </row>
    <row r="11" spans="1:13" x14ac:dyDescent="0.2">
      <c r="A11" s="193" t="s">
        <v>46</v>
      </c>
      <c r="B11" s="243">
        <f>[1]CUADRO4!O9</f>
        <v>9.0444015848880674</v>
      </c>
      <c r="C11" s="243">
        <f>[1]CUADRO4!X9</f>
        <v>10.159877265023013</v>
      </c>
      <c r="D11" s="243">
        <f>[1]CUADRO4!P9</f>
        <v>13.398442727990471</v>
      </c>
      <c r="E11" s="243">
        <f>[1]CUADRO4!Q9</f>
        <v>9.880799310953849</v>
      </c>
      <c r="F11" s="243">
        <f>[1]CUADRO4!R9</f>
        <v>7.2232286733304187</v>
      </c>
      <c r="G11" s="243">
        <f>[1]CUADRO4!S9</f>
        <v>7.4697942570628655</v>
      </c>
      <c r="H11" s="243">
        <f>[1]CUADRO4!V9</f>
        <v>7.7768387633186338</v>
      </c>
      <c r="I11" s="241"/>
    </row>
    <row r="12" spans="1:13" x14ac:dyDescent="0.2">
      <c r="A12" s="194" t="s">
        <v>43</v>
      </c>
      <c r="B12" s="243">
        <f>[1]CUADRO4!O11</f>
        <v>9.9124999999999943</v>
      </c>
      <c r="C12" s="243">
        <f>[1]CUADRO4!X11</f>
        <v>10.920903954802249</v>
      </c>
      <c r="D12" s="243">
        <f>[1]CUADRO4!P11</f>
        <v>12.82716049382716</v>
      </c>
      <c r="E12" s="243">
        <f>[1]CUADRO4!Q11</f>
        <v>11.093896713615026</v>
      </c>
      <c r="F12" s="243">
        <f>[1]CUADRO4!R11</f>
        <v>7.5147058823529402</v>
      </c>
      <c r="G12" s="243">
        <f>[1]CUADRO4!S11</f>
        <v>8.2663043478260825</v>
      </c>
      <c r="H12" s="243">
        <f>[1]CUADRO4!V11</f>
        <v>8.3571428571428594</v>
      </c>
      <c r="I12" s="241"/>
    </row>
    <row r="13" spans="1:13" x14ac:dyDescent="0.2">
      <c r="A13" s="194" t="s">
        <v>44</v>
      </c>
      <c r="B13" s="243">
        <f>[1]CUADRO4!O12</f>
        <v>8.5951557093425581</v>
      </c>
      <c r="C13" s="243">
        <f>[1]CUADRO4!X12</f>
        <v>9.2456140350877245</v>
      </c>
      <c r="D13" s="243">
        <f>[1]CUADRO4!P12</f>
        <v>11.999999999999998</v>
      </c>
      <c r="E13" s="243">
        <f>[1]CUADRO4!Q12</f>
        <v>9.5827338129496393</v>
      </c>
      <c r="F13" s="243">
        <f>[1]CUADRO4!R12</f>
        <v>6.0384615384615401</v>
      </c>
      <c r="G13" s="243">
        <f>[1]CUADRO4!S12</f>
        <v>7.8584905660377347</v>
      </c>
      <c r="H13" s="243">
        <f>[1]CUADRO4!V12</f>
        <v>6</v>
      </c>
    </row>
    <row r="14" spans="1:13" x14ac:dyDescent="0.2">
      <c r="A14" s="194" t="s">
        <v>61</v>
      </c>
      <c r="B14" s="243">
        <f>[1]CUADRO4!O13</f>
        <v>8.845150288059358</v>
      </c>
      <c r="C14" s="243">
        <f>[1]CUADRO4!X13</f>
        <v>10.069137031264672</v>
      </c>
      <c r="D14" s="243">
        <f>[1]CUADRO4!P13</f>
        <v>13.741451249836325</v>
      </c>
      <c r="E14" s="243">
        <f>[1]CUADRO4!Q13</f>
        <v>9.5669851892171867</v>
      </c>
      <c r="F14" s="243">
        <f>[1]CUADRO4!R13</f>
        <v>7.3122838816042224</v>
      </c>
      <c r="G14" s="243">
        <f>[1]CUADRO4!S13</f>
        <v>7.1511962291317106</v>
      </c>
      <c r="H14" s="243">
        <f>[1]CUADRO4!V13</f>
        <v>7.9497618030445594</v>
      </c>
    </row>
    <row r="15" spans="1:13" x14ac:dyDescent="0.2">
      <c r="A15" s="193" t="s">
        <v>45</v>
      </c>
      <c r="B15" s="243">
        <f>[1]CUADRO4!O14</f>
        <v>6.5703422053232021</v>
      </c>
      <c r="C15" s="243">
        <f>[1]CUADRO4!X14</f>
        <v>7.6859756097560936</v>
      </c>
      <c r="D15" s="243">
        <f>[1]CUADRO4!P14</f>
        <v>13.065217391304348</v>
      </c>
      <c r="E15" s="243">
        <f>[1]CUADRO4!Q14</f>
        <v>6.5686274509803928</v>
      </c>
      <c r="F15" s="243">
        <f>[1]CUADRO4!R14</f>
        <v>6.292307692307693</v>
      </c>
      <c r="G15" s="243">
        <f>[1]CUADRO4!S14</f>
        <v>5.9293193717277539</v>
      </c>
      <c r="H15" s="243">
        <f>[1]CUADRO4!V14</f>
        <v>5.7073170731707306</v>
      </c>
    </row>
    <row r="16" spans="1:13" x14ac:dyDescent="0.2">
      <c r="A16" s="195"/>
    </row>
    <row r="17" spans="1:8" x14ac:dyDescent="0.2">
      <c r="A17" s="192" t="s">
        <v>11</v>
      </c>
      <c r="H17" s="241"/>
    </row>
    <row r="18" spans="1:8" ht="12.75" customHeight="1" x14ac:dyDescent="0.2">
      <c r="A18" s="193" t="s">
        <v>32</v>
      </c>
      <c r="B18" s="243">
        <f>[1]CUADRO4!O16</f>
        <v>5.0148929293127367</v>
      </c>
      <c r="C18" s="243">
        <f>[1]CUADRO4!X16</f>
        <v>5.3148093414855122</v>
      </c>
      <c r="D18" s="243">
        <f>[1]CUADRO4!P16</f>
        <v>5.1003758124665568</v>
      </c>
      <c r="E18" s="243">
        <f>[1]CUADRO4!Q16</f>
        <v>5.226362246975623</v>
      </c>
      <c r="F18" s="243">
        <f>[1]CUADRO4!R16</f>
        <v>5.273517216136022</v>
      </c>
      <c r="G18" s="243">
        <f>[1]CUADRO4!S16</f>
        <v>4.8475835942470358</v>
      </c>
      <c r="H18" s="243">
        <f>[1]CUADRO4!V16</f>
        <v>4.7579171105512374</v>
      </c>
    </row>
    <row r="19" spans="1:8" x14ac:dyDescent="0.2">
      <c r="A19" s="193" t="s">
        <v>33</v>
      </c>
      <c r="B19" s="243">
        <f>[1]CUADRO4!O17</f>
        <v>10.776518535380186</v>
      </c>
      <c r="C19" s="243">
        <f>[1]CUADRO4!X17</f>
        <v>10.872076467667563</v>
      </c>
      <c r="D19" s="243">
        <f>[1]CUADRO4!P17</f>
        <v>11.300536192366152</v>
      </c>
      <c r="E19" s="243">
        <f>[1]CUADRO4!Q17</f>
        <v>10.902299123939086</v>
      </c>
      <c r="F19" s="243">
        <f>[1]CUADRO4!R17</f>
        <v>10.145196380301627</v>
      </c>
      <c r="G19" s="243">
        <f>[1]CUADRO4!S17</f>
        <v>10.603771897907063</v>
      </c>
      <c r="H19" s="243">
        <f>[1]CUADRO4!V17</f>
        <v>10.645325123236734</v>
      </c>
    </row>
    <row r="20" spans="1:8" ht="12.75" customHeight="1" x14ac:dyDescent="0.2">
      <c r="A20" s="193" t="s">
        <v>34</v>
      </c>
      <c r="B20" s="243">
        <f>[1]CUADRO4!O18</f>
        <v>15.99669662102173</v>
      </c>
      <c r="C20" s="243">
        <f>[1]CUADRO4!X18</f>
        <v>16.171051729647704</v>
      </c>
      <c r="D20" s="243">
        <f>[1]CUADRO4!P18</f>
        <v>16.560874381147631</v>
      </c>
      <c r="E20" s="243">
        <f>[1]CUADRO4!Q18</f>
        <v>15.76617793263531</v>
      </c>
      <c r="F20" s="243">
        <f>[1]CUADRO4!R18</f>
        <v>0</v>
      </c>
      <c r="G20" s="243">
        <f>[1]CUADRO4!S18</f>
        <v>15.181867374233512</v>
      </c>
      <c r="H20" s="243">
        <f>[1]CUADRO4!V18</f>
        <v>17</v>
      </c>
    </row>
    <row r="21" spans="1:8" x14ac:dyDescent="0.2">
      <c r="A21" s="193" t="s">
        <v>38</v>
      </c>
      <c r="B21" s="243">
        <f>[1]CUADRO4!O19</f>
        <v>0</v>
      </c>
      <c r="C21" s="243">
        <f>[1]CUADRO4!X19</f>
        <v>0</v>
      </c>
      <c r="D21" s="243">
        <f>[1]CUADRO4!P19</f>
        <v>0</v>
      </c>
      <c r="E21" s="243">
        <f>[1]CUADRO4!Q19</f>
        <v>0</v>
      </c>
      <c r="F21" s="243">
        <f>[1]CUADRO4!R19</f>
        <v>0</v>
      </c>
      <c r="G21" s="243">
        <f>[1]CUADRO4!S19</f>
        <v>0</v>
      </c>
      <c r="H21" s="243">
        <f>[1]CUADRO4!V19</f>
        <v>0</v>
      </c>
    </row>
    <row r="22" spans="1:8" ht="12.75" customHeight="1" x14ac:dyDescent="0.2">
      <c r="A22" s="193"/>
    </row>
    <row r="23" spans="1:8" x14ac:dyDescent="0.2">
      <c r="A23" s="192" t="s">
        <v>15</v>
      </c>
      <c r="B23" s="242"/>
      <c r="C23" s="242"/>
      <c r="D23" s="242"/>
      <c r="E23" s="242"/>
      <c r="F23" s="242"/>
      <c r="G23" s="242"/>
      <c r="H23" s="241"/>
    </row>
    <row r="24" spans="1:8" x14ac:dyDescent="0.2">
      <c r="A24" s="205" t="s">
        <v>35</v>
      </c>
      <c r="B24" s="243">
        <f>[1]CUADRO4!O20</f>
        <v>7.9509900547174333</v>
      </c>
      <c r="C24" s="243">
        <f>[1]CUADRO4!X20</f>
        <v>7.7226549571898415</v>
      </c>
      <c r="D24" s="243">
        <f>[1]CUADRO4!P20</f>
        <v>10</v>
      </c>
      <c r="E24" s="243">
        <f>[1]CUADRO4!Q20</f>
        <v>7.7292123085759581</v>
      </c>
      <c r="F24" s="243">
        <f>[1]CUADRO4!R20</f>
        <v>7.6355265387976612</v>
      </c>
      <c r="G24" s="243">
        <f>[1]CUADRO4!S20</f>
        <v>8.8950404032715031</v>
      </c>
      <c r="H24" s="243">
        <f>[1]CUADRO4!V20</f>
        <v>8.1124651330449797</v>
      </c>
    </row>
    <row r="25" spans="1:8" x14ac:dyDescent="0.2">
      <c r="A25" s="205" t="s">
        <v>36</v>
      </c>
      <c r="B25" s="243">
        <f>[1]CUADRO4!O21</f>
        <v>9.7348725875397975</v>
      </c>
      <c r="C25" s="243">
        <f>[1]CUADRO4!X21</f>
        <v>9.8053969388896807</v>
      </c>
      <c r="D25" s="243">
        <f>[1]CUADRO4!P21</f>
        <v>11.185445670508738</v>
      </c>
      <c r="E25" s="243">
        <f>[1]CUADRO4!Q21</f>
        <v>9.8973500811987023</v>
      </c>
      <c r="F25" s="243">
        <f>[1]CUADRO4!R21</f>
        <v>8.7584944311107336</v>
      </c>
      <c r="G25" s="243">
        <f>[1]CUADRO4!S21</f>
        <v>9.2271981521365163</v>
      </c>
      <c r="H25" s="243">
        <f>[1]CUADRO4!V21</f>
        <v>10.327270277068386</v>
      </c>
    </row>
    <row r="26" spans="1:8" x14ac:dyDescent="0.2">
      <c r="A26" s="205" t="s">
        <v>37</v>
      </c>
      <c r="B26" s="243">
        <f>[1]CUADRO4!O22</f>
        <v>10.345768937585516</v>
      </c>
      <c r="C26" s="243">
        <f>[1]CUADRO4!X22</f>
        <v>10.911299415273652</v>
      </c>
      <c r="D26" s="243">
        <f>[1]CUADRO4!P22</f>
        <v>13.214235164844069</v>
      </c>
      <c r="E26" s="243">
        <f>[1]CUADRO4!Q22</f>
        <v>10.851564324933141</v>
      </c>
      <c r="F26" s="243">
        <f>[1]CUADRO4!R22</f>
        <v>8.1773737315376565</v>
      </c>
      <c r="G26" s="243">
        <f>[1]CUADRO4!S22</f>
        <v>9.1001749829884311</v>
      </c>
      <c r="H26" s="243">
        <f>[1]CUADRO4!V22</f>
        <v>6.75</v>
      </c>
    </row>
    <row r="27" spans="1:8" x14ac:dyDescent="0.2">
      <c r="A27" s="205" t="s">
        <v>39</v>
      </c>
      <c r="B27" s="243">
        <f>[1]CUADRO4!O23</f>
        <v>8.973029321832847</v>
      </c>
      <c r="C27" s="243">
        <f>[1]CUADRO4!X23</f>
        <v>9.632077998659474</v>
      </c>
      <c r="D27" s="243">
        <f>[1]CUADRO4!P23</f>
        <v>14.150543412263207</v>
      </c>
      <c r="E27" s="243">
        <f>[1]CUADRO4!Q23</f>
        <v>9.3818321446880049</v>
      </c>
      <c r="F27" s="243">
        <f>[1]CUADRO4!R23</f>
        <v>7.0797217134693602</v>
      </c>
      <c r="G27" s="243">
        <f>[1]CUADRO4!S23</f>
        <v>8.3464954766783475</v>
      </c>
      <c r="H27" s="243">
        <f>[1]CUADRO4!V23</f>
        <v>6.5798033414399217</v>
      </c>
    </row>
    <row r="28" spans="1:8" x14ac:dyDescent="0.2">
      <c r="A28" s="205" t="s">
        <v>40</v>
      </c>
      <c r="B28" s="243">
        <f>[1]CUADRO4!O24</f>
        <v>8.0725859508609989</v>
      </c>
      <c r="C28" s="243">
        <f>[1]CUADRO4!X24</f>
        <v>9.25431782144857</v>
      </c>
      <c r="D28" s="243">
        <f>[1]CUADRO4!P24</f>
        <v>13.957759333034019</v>
      </c>
      <c r="E28" s="243">
        <f>[1]CUADRO4!Q24</f>
        <v>8.0320975206267118</v>
      </c>
      <c r="F28" s="243">
        <f>[1]CUADRO4!R24</f>
        <v>6.644983176250034</v>
      </c>
      <c r="G28" s="243">
        <f>[1]CUADRO4!S24</f>
        <v>6.8789350147878325</v>
      </c>
      <c r="H28" s="243">
        <f>[1]CUADRO4!V24</f>
        <v>7.4754754148473301</v>
      </c>
    </row>
    <row r="29" spans="1:8" ht="12.75" customHeight="1" x14ac:dyDescent="0.2">
      <c r="A29" s="205" t="s">
        <v>41</v>
      </c>
      <c r="B29" s="243">
        <f>[1]CUADRO4!O25</f>
        <v>7.5605579975307116</v>
      </c>
      <c r="C29" s="243">
        <f>[1]CUADRO4!X25</f>
        <v>9.5010141861050119</v>
      </c>
      <c r="D29" s="243">
        <f>[1]CUADRO4!P25</f>
        <v>13.378597126385765</v>
      </c>
      <c r="E29" s="243">
        <f>[1]CUADRO4!Q25</f>
        <v>8.3955887894511125</v>
      </c>
      <c r="F29" s="243">
        <f>[1]CUADRO4!R25</f>
        <v>5.6826736227247805</v>
      </c>
      <c r="G29" s="243">
        <f>[1]CUADRO4!S25</f>
        <v>6.0316717826649002</v>
      </c>
      <c r="H29" s="243">
        <f>[1]CUADRO4!V25</f>
        <v>4.4278342395396146</v>
      </c>
    </row>
    <row r="30" spans="1:8" x14ac:dyDescent="0.2">
      <c r="A30" s="205" t="s">
        <v>108</v>
      </c>
      <c r="B30" s="243">
        <f>[1]CUADRO4!O26</f>
        <v>5.4061573805010941</v>
      </c>
      <c r="C30" s="243">
        <f>[1]CUADRO4!X26</f>
        <v>7.7803175696103342</v>
      </c>
      <c r="D30" s="243">
        <f>[1]CUADRO4!P26</f>
        <v>10.488148960365487</v>
      </c>
      <c r="E30" s="243">
        <f>[1]CUADRO4!Q26</f>
        <v>7.6663735523497412</v>
      </c>
      <c r="F30" s="243">
        <f>[1]CUADRO4!R26</f>
        <v>5.4542966268026474</v>
      </c>
      <c r="G30" s="243">
        <f>[1]CUADRO4!S26</f>
        <v>4.8079618569570419</v>
      </c>
      <c r="H30" s="243">
        <f>[1]CUADRO4!V26</f>
        <v>5.6560726288552603</v>
      </c>
    </row>
    <row r="31" spans="1:8" x14ac:dyDescent="0.2">
      <c r="A31" s="196"/>
      <c r="B31" s="150"/>
      <c r="C31" s="243"/>
      <c r="D31" s="150"/>
      <c r="E31" s="150"/>
      <c r="F31" s="150"/>
      <c r="G31" s="150"/>
      <c r="H31" s="241"/>
    </row>
    <row r="32" spans="1:8" x14ac:dyDescent="0.2">
      <c r="A32" s="29" t="s">
        <v>70</v>
      </c>
      <c r="H32" s="241"/>
    </row>
    <row r="33" spans="1:8" x14ac:dyDescent="0.2">
      <c r="A33" s="261" t="s">
        <v>63</v>
      </c>
      <c r="B33" s="243"/>
      <c r="C33" s="243"/>
      <c r="D33" s="243"/>
      <c r="E33" s="243"/>
      <c r="F33" s="243"/>
      <c r="G33" s="243"/>
      <c r="H33" s="241"/>
    </row>
    <row r="34" spans="1:8" x14ac:dyDescent="0.2">
      <c r="A34" s="259" t="s">
        <v>129</v>
      </c>
      <c r="B34" s="243">
        <f>[1]CUADRO4!O27</f>
        <v>7.4255763353262472</v>
      </c>
      <c r="C34" s="243">
        <f>[1]CUADRO4!X27</f>
        <v>8.4103803323421822</v>
      </c>
      <c r="D34" s="243">
        <f>[1]CUADRO4!P27</f>
        <v>12.042489168202001</v>
      </c>
      <c r="E34" s="243">
        <f>[1]CUADRO4!Q27</f>
        <v>8.0802970468328486</v>
      </c>
      <c r="F34" s="243">
        <f>[1]CUADRO4!R27</f>
        <v>7.1933604910320215</v>
      </c>
      <c r="G34" s="243">
        <f>[1]CUADRO4!S27</f>
        <v>6.7734326226765811</v>
      </c>
      <c r="H34" s="243">
        <f>[1]CUADRO4!V27</f>
        <v>6.6351149205204871</v>
      </c>
    </row>
    <row r="35" spans="1:8" x14ac:dyDescent="0.2">
      <c r="A35" s="259" t="s">
        <v>130</v>
      </c>
      <c r="B35" s="243">
        <f>[1]CUADRO4!O28</f>
        <v>8.0800398788537873</v>
      </c>
      <c r="C35" s="243">
        <f>[1]CUADRO4!X28</f>
        <v>8.8342941242206727</v>
      </c>
      <c r="D35" s="243">
        <f>[1]CUADRO4!P28</f>
        <v>11.953170269142564</v>
      </c>
      <c r="E35" s="243">
        <f>[1]CUADRO4!Q28</f>
        <v>9.0563545717465903</v>
      </c>
      <c r="F35" s="243">
        <f>[1]CUADRO4!R28</f>
        <v>6.8512409791298428</v>
      </c>
      <c r="G35" s="243">
        <f>[1]CUADRO4!S28</f>
        <v>6.4631521933699618</v>
      </c>
      <c r="H35" s="243">
        <f>[1]CUADRO4!V28</f>
        <v>8.2065125669973433</v>
      </c>
    </row>
    <row r="36" spans="1:8" x14ac:dyDescent="0.2">
      <c r="A36" s="259" t="s">
        <v>135</v>
      </c>
      <c r="B36" s="243">
        <f>[1]CUADRO4!O29</f>
        <v>11</v>
      </c>
      <c r="C36" s="243">
        <f>[1]CUADRO4!X29</f>
        <v>11</v>
      </c>
      <c r="D36" s="243">
        <f>[1]CUADRO4!P29</f>
        <v>11</v>
      </c>
      <c r="E36" s="243">
        <f>[1]CUADRO4!Q29</f>
        <v>0</v>
      </c>
      <c r="F36" s="243">
        <f>[1]CUADRO4!R29</f>
        <v>0</v>
      </c>
      <c r="G36" s="243">
        <f>[1]CUADRO4!S34</f>
        <v>0</v>
      </c>
      <c r="H36" s="243">
        <f>[1]CUADRO4!V29</f>
        <v>0</v>
      </c>
    </row>
    <row r="37" spans="1:8" x14ac:dyDescent="0.2">
      <c r="A37" s="261" t="s">
        <v>64</v>
      </c>
      <c r="B37" s="243">
        <f>[1]CUADRO4!O30</f>
        <v>11.558594060234487</v>
      </c>
      <c r="C37" s="243">
        <f>[1]CUADRO4!X30</f>
        <v>12.473339613982708</v>
      </c>
      <c r="D37" s="243">
        <f>[1]CUADRO4!P30</f>
        <v>14.590910925218141</v>
      </c>
      <c r="E37" s="243">
        <f>[1]CUADRO4!Q30</f>
        <v>11.248175071386576</v>
      </c>
      <c r="F37" s="243">
        <f>[1]CUADRO4!R30</f>
        <v>8.5945616527762958</v>
      </c>
      <c r="G37" s="243">
        <f>[1]CUADRO4!S30</f>
        <v>8.2089106623228449</v>
      </c>
      <c r="H37" s="243">
        <f>[1]CUADRO4!V30</f>
        <v>9</v>
      </c>
    </row>
    <row r="38" spans="1:8" x14ac:dyDescent="0.2">
      <c r="A38" s="261" t="s">
        <v>65</v>
      </c>
      <c r="B38" s="243">
        <f>[1]CUADRO4!O31</f>
        <v>13.798313711659731</v>
      </c>
      <c r="C38" s="243">
        <f>[1]CUADRO4!X31</f>
        <v>15.0153048241694</v>
      </c>
      <c r="D38" s="243">
        <f>[1]CUADRO4!P31</f>
        <v>16.301243496757575</v>
      </c>
      <c r="E38" s="243">
        <f>[1]CUADRO4!Q31</f>
        <v>14.048230216022018</v>
      </c>
      <c r="F38" s="243">
        <f>[1]CUADRO4!R31</f>
        <v>0</v>
      </c>
      <c r="G38" s="243">
        <f>[1]CUADRO4!S31</f>
        <v>10.780607736667282</v>
      </c>
      <c r="H38" s="243">
        <f>[1]CUADRO4!V31</f>
        <v>0</v>
      </c>
    </row>
    <row r="39" spans="1:8" x14ac:dyDescent="0.2">
      <c r="A39" s="261" t="s">
        <v>66</v>
      </c>
      <c r="B39" s="243">
        <f>[1]CUADRO4!O32</f>
        <v>13.689470491726283</v>
      </c>
      <c r="C39" s="243">
        <f>[1]CUADRO4!X32</f>
        <v>14.701298760606079</v>
      </c>
      <c r="D39" s="243">
        <f>[1]CUADRO4!P32</f>
        <v>14.640581416306224</v>
      </c>
      <c r="E39" s="243">
        <f>[1]CUADRO4!Q32</f>
        <v>14.749419523524885</v>
      </c>
      <c r="F39" s="243">
        <f>[1]CUADRO4!R32</f>
        <v>0</v>
      </c>
      <c r="G39" s="243">
        <f>[1]CUADRO4!S32</f>
        <v>11.910512265329546</v>
      </c>
      <c r="H39" s="243">
        <f>[1]CUADRO4!V32</f>
        <v>0</v>
      </c>
    </row>
    <row r="40" spans="1:8" x14ac:dyDescent="0.2">
      <c r="A40" s="261" t="s">
        <v>67</v>
      </c>
      <c r="B40" s="243">
        <f>[1]CUADRO4!O33</f>
        <v>11.143586044463779</v>
      </c>
      <c r="C40" s="243">
        <f>[1]CUADRO4!X33</f>
        <v>12.293538942368214</v>
      </c>
      <c r="D40" s="243">
        <f>[1]CUADRO4!P33</f>
        <v>8.6300391876774594</v>
      </c>
      <c r="E40" s="243">
        <f>[1]CUADRO4!Q33</f>
        <v>13.771836133840379</v>
      </c>
      <c r="F40" s="243">
        <f>[1]CUADRO4!R33</f>
        <v>0</v>
      </c>
      <c r="G40" s="243">
        <f>[1]CUADRO4!S33</f>
        <v>10.008236886988387</v>
      </c>
      <c r="H40" s="243">
        <f>[1]CUADRO4!V33</f>
        <v>0</v>
      </c>
    </row>
    <row r="41" spans="1:8" x14ac:dyDescent="0.2">
      <c r="A41" s="269" t="s">
        <v>110</v>
      </c>
      <c r="B41" s="243">
        <f>[1]CUADRO4!O34</f>
        <v>0</v>
      </c>
      <c r="C41" s="243">
        <f>[1]CUADRO4!X34</f>
        <v>0</v>
      </c>
      <c r="D41" s="243">
        <f>[1]CUADRO4!P34</f>
        <v>0</v>
      </c>
      <c r="E41" s="243">
        <f>[1]CUADRO4!Q34</f>
        <v>0</v>
      </c>
      <c r="F41" s="243">
        <f>[1]CUADRO4!R34</f>
        <v>0</v>
      </c>
      <c r="G41" s="243">
        <f>[1]CUADRO4!S34</f>
        <v>0</v>
      </c>
      <c r="H41" s="243">
        <f>[1]CUADRO4!V34</f>
        <v>0</v>
      </c>
    </row>
    <row r="42" spans="1:8" x14ac:dyDescent="0.2">
      <c r="A42" s="195"/>
    </row>
    <row r="43" spans="1:8" x14ac:dyDescent="0.2">
      <c r="A43" s="192" t="s">
        <v>12</v>
      </c>
      <c r="B43" s="242"/>
      <c r="C43" s="242"/>
      <c r="D43" s="242"/>
      <c r="E43" s="242"/>
      <c r="F43" s="242"/>
      <c r="G43" s="242"/>
      <c r="H43" s="241"/>
    </row>
    <row r="44" spans="1:8" x14ac:dyDescent="0.2">
      <c r="A44" s="193" t="s">
        <v>32</v>
      </c>
      <c r="B44" s="243">
        <f>[1]CUADRO4!O35</f>
        <v>5.7728060677517714</v>
      </c>
      <c r="C44" s="243">
        <f>[1]CUADRO4!X35</f>
        <v>5.8379654594874131</v>
      </c>
      <c r="D44" s="243">
        <f>[1]CUADRO4!P35</f>
        <v>0</v>
      </c>
      <c r="E44" s="243">
        <f>[1]CUADRO4!Q35</f>
        <v>5.8379654594874131</v>
      </c>
      <c r="F44" s="243">
        <f>[1]CUADRO4!R35</f>
        <v>0</v>
      </c>
      <c r="G44" s="243">
        <f>[1]CUADRO4!S35</f>
        <v>5.5249018699793702</v>
      </c>
      <c r="H44" s="243">
        <f>[1]CUADRO4!V35</f>
        <v>6.2</v>
      </c>
    </row>
    <row r="45" spans="1:8" x14ac:dyDescent="0.2">
      <c r="A45" s="193" t="s">
        <v>33</v>
      </c>
      <c r="B45" s="243">
        <f>[1]CUADRO4!O36</f>
        <v>7.6431947343484925</v>
      </c>
      <c r="C45" s="243">
        <f>[1]CUADRO4!X36</f>
        <v>9.1938049281554015</v>
      </c>
      <c r="D45" s="243">
        <f>[1]CUADRO4!P36</f>
        <v>0</v>
      </c>
      <c r="E45" s="243">
        <f>[1]CUADRO4!Q36</f>
        <v>9.1875737749899837</v>
      </c>
      <c r="F45" s="243">
        <f>[1]CUADRO4!R36</f>
        <v>0</v>
      </c>
      <c r="G45" s="243">
        <f>[1]CUADRO4!S36</f>
        <v>6.3559086052937879</v>
      </c>
      <c r="H45" s="243">
        <f>[1]CUADRO4!V36</f>
        <v>6.2186393412845176</v>
      </c>
    </row>
    <row r="46" spans="1:8" x14ac:dyDescent="0.2">
      <c r="A46" s="193" t="s">
        <v>42</v>
      </c>
      <c r="B46" s="243">
        <f>[1]CUADRO4!O37</f>
        <v>8.8195515828171693</v>
      </c>
      <c r="C46" s="243">
        <f>[1]CUADRO4!X37</f>
        <v>10.092562950404979</v>
      </c>
      <c r="D46" s="243">
        <f>[1]CUADRO4!P37</f>
        <v>13.310960816827627</v>
      </c>
      <c r="E46" s="243">
        <f>[1]CUADRO4!Q37</f>
        <v>10.082939599663145</v>
      </c>
      <c r="F46" s="243">
        <f>[1]CUADRO4!R37</f>
        <v>7.052380785997415</v>
      </c>
      <c r="G46" s="243">
        <f>[1]CUADRO4!S37</f>
        <v>7.1660652201203723</v>
      </c>
      <c r="H46" s="243">
        <f>[1]CUADRO4!V37</f>
        <v>7.1109858630052081</v>
      </c>
    </row>
    <row r="47" spans="1:8" x14ac:dyDescent="0.2">
      <c r="A47" s="270" t="s">
        <v>38</v>
      </c>
      <c r="B47" s="271">
        <f>[1]CUADRO4!O38</f>
        <v>9.7826300495972696</v>
      </c>
      <c r="C47" s="271">
        <f>[1]CUADRO4!X38</f>
        <v>10.312052880119209</v>
      </c>
      <c r="D47" s="271">
        <f>[1]CUADRO4!P38</f>
        <v>14.769145424900607</v>
      </c>
      <c r="E47" s="271">
        <f>[1]CUADRO4!Q38</f>
        <v>9.8849715521668191</v>
      </c>
      <c r="F47" s="271">
        <f>[1]CUADRO4!R38</f>
        <v>0</v>
      </c>
      <c r="G47" s="271">
        <f>[1]CUADRO4!S38</f>
        <v>8.4159724442219588</v>
      </c>
      <c r="H47" s="271">
        <f>[1]CUADRO4!V38</f>
        <v>0</v>
      </c>
    </row>
    <row r="48" spans="1:8" x14ac:dyDescent="0.2">
      <c r="A48" s="198" t="str">
        <f>'C05'!A40</f>
        <v>Fuente: Instituto Nacional de Estadística (INE). Encuesta Permanente de Hogares de Propósitos Múltiples, octubre 2021.</v>
      </c>
      <c r="B48" s="197"/>
      <c r="C48" s="197"/>
      <c r="D48" s="197"/>
      <c r="E48" s="197"/>
      <c r="F48" s="197"/>
      <c r="G48" s="197"/>
    </row>
    <row r="49" spans="1:13" x14ac:dyDescent="0.2">
      <c r="A49" s="198" t="str">
        <f>'C05'!A41</f>
        <v>(Promedio de salarios mínimos por rama)</v>
      </c>
      <c r="B49" s="197"/>
      <c r="C49" s="197"/>
      <c r="D49" s="197"/>
      <c r="E49" s="197"/>
      <c r="F49" s="197"/>
      <c r="G49" s="197"/>
    </row>
    <row r="50" spans="1:13" x14ac:dyDescent="0.2">
      <c r="A50" s="30" t="s">
        <v>137</v>
      </c>
      <c r="B50" s="197"/>
      <c r="C50" s="197"/>
      <c r="D50" s="197"/>
      <c r="E50" s="197"/>
      <c r="F50" s="197"/>
      <c r="G50" s="197"/>
    </row>
    <row r="51" spans="1:13" x14ac:dyDescent="0.2">
      <c r="A51" s="197"/>
      <c r="B51" s="197"/>
      <c r="C51" s="197"/>
      <c r="D51" s="199"/>
      <c r="E51" s="197"/>
      <c r="F51" s="197"/>
      <c r="G51" s="197"/>
    </row>
    <row r="52" spans="1:13" x14ac:dyDescent="0.2">
      <c r="A52" s="325" t="s">
        <v>87</v>
      </c>
      <c r="B52" s="325"/>
      <c r="C52" s="325"/>
      <c r="D52" s="325"/>
      <c r="E52" s="325"/>
      <c r="F52" s="325"/>
      <c r="G52" s="325"/>
      <c r="H52" s="325"/>
    </row>
    <row r="53" spans="1:13" x14ac:dyDescent="0.2">
      <c r="A53" s="325" t="s">
        <v>84</v>
      </c>
      <c r="B53" s="325"/>
      <c r="C53" s="325"/>
      <c r="D53" s="325"/>
      <c r="E53" s="325"/>
      <c r="F53" s="325"/>
      <c r="G53" s="325"/>
      <c r="H53" s="325"/>
    </row>
    <row r="54" spans="1:13" x14ac:dyDescent="0.2">
      <c r="A54" s="325" t="s">
        <v>28</v>
      </c>
      <c r="B54" s="325"/>
      <c r="C54" s="325"/>
      <c r="D54" s="325"/>
      <c r="E54" s="325"/>
      <c r="F54" s="325"/>
      <c r="G54" s="325"/>
      <c r="H54" s="325"/>
    </row>
    <row r="55" spans="1:13" customFormat="1" ht="23.25" x14ac:dyDescent="0.35">
      <c r="A55" s="284" t="s">
        <v>74</v>
      </c>
      <c r="B55" s="284"/>
      <c r="C55" s="284"/>
      <c r="D55" s="284"/>
      <c r="E55" s="284"/>
      <c r="F55" s="284"/>
      <c r="G55" s="284"/>
      <c r="H55" s="284"/>
      <c r="I55" s="204"/>
      <c r="J55" s="204"/>
      <c r="K55" s="204"/>
      <c r="L55" s="204"/>
      <c r="M55" s="204"/>
    </row>
    <row r="56" spans="1:13" x14ac:dyDescent="0.2">
      <c r="A56" s="197" t="s">
        <v>16</v>
      </c>
      <c r="B56" s="197"/>
      <c r="C56" s="197"/>
      <c r="D56" s="197"/>
      <c r="E56" s="197"/>
      <c r="F56" s="197"/>
      <c r="G56" s="197"/>
    </row>
    <row r="57" spans="1:13" ht="10.15" customHeight="1" x14ac:dyDescent="0.2">
      <c r="A57" s="332" t="s">
        <v>27</v>
      </c>
      <c r="B57" s="332" t="s">
        <v>25</v>
      </c>
      <c r="C57" s="334" t="s">
        <v>6</v>
      </c>
      <c r="D57" s="334"/>
      <c r="E57" s="334"/>
      <c r="F57" s="334"/>
      <c r="G57" s="332" t="s">
        <v>26</v>
      </c>
      <c r="H57" s="326" t="s">
        <v>128</v>
      </c>
    </row>
    <row r="58" spans="1:13" ht="24" customHeight="1" x14ac:dyDescent="0.2">
      <c r="A58" s="333"/>
      <c r="B58" s="333"/>
      <c r="C58" s="186" t="s">
        <v>0</v>
      </c>
      <c r="D58" s="186" t="s">
        <v>71</v>
      </c>
      <c r="E58" s="186" t="s">
        <v>9</v>
      </c>
      <c r="F58" s="186" t="s">
        <v>72</v>
      </c>
      <c r="G58" s="333"/>
      <c r="H58" s="327"/>
    </row>
    <row r="59" spans="1:13" x14ac:dyDescent="0.2">
      <c r="A59" s="185"/>
      <c r="B59" s="185"/>
      <c r="C59" s="200"/>
      <c r="D59" s="185"/>
      <c r="E59" s="185"/>
      <c r="F59" s="185"/>
      <c r="G59" s="185"/>
    </row>
    <row r="60" spans="1:13" x14ac:dyDescent="0.2">
      <c r="A60" s="201" t="s">
        <v>49</v>
      </c>
      <c r="B60" s="190">
        <f>[1]CUADRO4!O8</f>
        <v>8.2284434771791641</v>
      </c>
      <c r="C60" s="190">
        <f>[1]CUADRO4!X8</f>
        <v>9.5279096638697425</v>
      </c>
      <c r="D60" s="190">
        <f>[1]CUADRO4!P8</f>
        <v>13.326335150775144</v>
      </c>
      <c r="E60" s="190">
        <f>[1]CUADRO4!Q8</f>
        <v>8.9456774300909725</v>
      </c>
      <c r="F60" s="190">
        <f>[1]CUADRO4!R8</f>
        <v>6.9648612789465885</v>
      </c>
      <c r="G60" s="190">
        <f>[1]CUADRO4!S8</f>
        <v>6.8500129133886025</v>
      </c>
      <c r="H60" s="190">
        <f>[1]CUADRO4!V8</f>
        <v>6.8632383405708373</v>
      </c>
    </row>
    <row r="61" spans="1:13" x14ac:dyDescent="0.2">
      <c r="A61" s="202"/>
      <c r="B61" s="240"/>
      <c r="C61" s="240"/>
      <c r="D61" s="240"/>
      <c r="E61" s="240"/>
      <c r="F61" s="240"/>
      <c r="G61" s="240"/>
      <c r="H61" s="241"/>
    </row>
    <row r="62" spans="1:13" x14ac:dyDescent="0.2">
      <c r="A62" s="203" t="s">
        <v>13</v>
      </c>
      <c r="B62" s="115"/>
      <c r="C62" s="115"/>
      <c r="D62" s="115"/>
      <c r="E62" s="115"/>
      <c r="F62" s="115"/>
      <c r="G62" s="115"/>
      <c r="H62" s="241"/>
    </row>
    <row r="63" spans="1:13" x14ac:dyDescent="0.2">
      <c r="A63" s="78" t="s">
        <v>112</v>
      </c>
      <c r="B63" s="243">
        <f>[1]CUADRO4!O39</f>
        <v>5.5508809024748329</v>
      </c>
      <c r="C63" s="243">
        <f>[1]CUADRO4!X39</f>
        <v>5.8379654594874131</v>
      </c>
      <c r="D63" s="243">
        <f>[1]CUADRO4!P39</f>
        <v>0</v>
      </c>
      <c r="E63" s="243">
        <f>[1]CUADRO4!Q39</f>
        <v>5.5187191168953209</v>
      </c>
      <c r="F63" s="243">
        <f>[1]CUADRO4!R39</f>
        <v>0</v>
      </c>
      <c r="G63" s="243">
        <f>[1]CUADRO4!S39</f>
        <v>5.5889113193589246</v>
      </c>
      <c r="H63" s="243">
        <f>[1]CUADRO4!V39</f>
        <v>6.2</v>
      </c>
    </row>
    <row r="64" spans="1:13" x14ac:dyDescent="0.2">
      <c r="A64" s="78" t="s">
        <v>88</v>
      </c>
      <c r="B64" s="243">
        <f>[1]CUADRO4!O40</f>
        <v>0</v>
      </c>
      <c r="C64" s="243">
        <f>[1]CUADRO4!X40</f>
        <v>0</v>
      </c>
      <c r="D64" s="243">
        <f>[1]CUADRO4!P40</f>
        <v>0</v>
      </c>
      <c r="E64" s="243">
        <f>[1]CUADRO4!Q40</f>
        <v>0</v>
      </c>
      <c r="F64" s="243">
        <f>[1]CUADRO4!R40</f>
        <v>0</v>
      </c>
      <c r="G64" s="243">
        <f>[1]CUADRO4!S40</f>
        <v>0</v>
      </c>
      <c r="H64" s="243">
        <f>[1]CUADRO4!V40</f>
        <v>0</v>
      </c>
    </row>
    <row r="65" spans="1:8" x14ac:dyDescent="0.2">
      <c r="A65" s="78" t="s">
        <v>113</v>
      </c>
      <c r="B65" s="243">
        <f>[1]CUADRO4!O41</f>
        <v>7.5785348793604372</v>
      </c>
      <c r="C65" s="243">
        <f>[1]CUADRO4!X41</f>
        <v>9.1938049281554015</v>
      </c>
      <c r="D65" s="243">
        <f>[1]CUADRO4!P41</f>
        <v>0</v>
      </c>
      <c r="E65" s="243">
        <f>[1]CUADRO4!Q41</f>
        <v>9.0836219426817539</v>
      </c>
      <c r="F65" s="243">
        <f>[1]CUADRO4!R41</f>
        <v>0</v>
      </c>
      <c r="G65" s="243">
        <f>[1]CUADRO4!S41</f>
        <v>6.3148768407936036</v>
      </c>
      <c r="H65" s="243">
        <f>[1]CUADRO4!V41</f>
        <v>6.2186393412845176</v>
      </c>
    </row>
    <row r="66" spans="1:8" x14ac:dyDescent="0.2">
      <c r="A66" s="78" t="s">
        <v>89</v>
      </c>
      <c r="B66" s="243">
        <f>[1]CUADRO4!O42</f>
        <v>8.3694899832419427</v>
      </c>
      <c r="C66" s="243">
        <f>[1]CUADRO4!X42</f>
        <v>17</v>
      </c>
      <c r="D66" s="243">
        <f>[1]CUADRO4!P42</f>
        <v>0</v>
      </c>
      <c r="E66" s="243">
        <f>[1]CUADRO4!Q42</f>
        <v>17</v>
      </c>
      <c r="F66" s="243">
        <f>[1]CUADRO4!R42</f>
        <v>0</v>
      </c>
      <c r="G66" s="243">
        <f>[1]CUADRO4!S42</f>
        <v>4</v>
      </c>
      <c r="H66" s="243">
        <f>[1]CUADRO4!V42</f>
        <v>0</v>
      </c>
    </row>
    <row r="67" spans="1:8" x14ac:dyDescent="0.2">
      <c r="A67" s="78" t="s">
        <v>114</v>
      </c>
      <c r="B67" s="243">
        <f>[1]CUADRO4!O43</f>
        <v>1.7845361509215039</v>
      </c>
      <c r="C67" s="243">
        <f>[1]CUADRO4!X43</f>
        <v>0</v>
      </c>
      <c r="D67" s="243">
        <f>[1]CUADRO4!P43</f>
        <v>0</v>
      </c>
      <c r="E67" s="243">
        <f>[1]CUADRO4!Q43</f>
        <v>0</v>
      </c>
      <c r="F67" s="243">
        <f>[1]CUADRO4!R43</f>
        <v>0</v>
      </c>
      <c r="G67" s="243">
        <f>[1]CUADRO4!S43</f>
        <v>2</v>
      </c>
      <c r="H67" s="243">
        <f>[1]CUADRO4!V43</f>
        <v>0.99999999999999989</v>
      </c>
    </row>
    <row r="68" spans="1:8" x14ac:dyDescent="0.2">
      <c r="A68" s="78" t="s">
        <v>115</v>
      </c>
      <c r="B68" s="243">
        <f>[1]CUADRO4!O44</f>
        <v>12.768002708044925</v>
      </c>
      <c r="C68" s="243">
        <f>[1]CUADRO4!X44</f>
        <v>13.602911218353215</v>
      </c>
      <c r="D68" s="243">
        <f>[1]CUADRO4!P44</f>
        <v>11</v>
      </c>
      <c r="E68" s="243">
        <f>[1]CUADRO4!Q44</f>
        <v>13.023918071110895</v>
      </c>
      <c r="F68" s="243">
        <f>[1]CUADRO4!R44</f>
        <v>0</v>
      </c>
      <c r="G68" s="243">
        <f>[1]CUADRO4!S44</f>
        <v>0</v>
      </c>
      <c r="H68" s="243">
        <f>[1]CUADRO4!V44</f>
        <v>0</v>
      </c>
    </row>
    <row r="69" spans="1:8" x14ac:dyDescent="0.2">
      <c r="A69" s="78" t="s">
        <v>116</v>
      </c>
      <c r="B69" s="243">
        <f>[1]CUADRO4!O45</f>
        <v>7.9853543481377613</v>
      </c>
      <c r="C69" s="243">
        <f>[1]CUADRO4!X45</f>
        <v>10.444479313707747</v>
      </c>
      <c r="D69" s="243">
        <f>[1]CUADRO4!P45</f>
        <v>0</v>
      </c>
      <c r="E69" s="243">
        <f>[1]CUADRO4!Q45</f>
        <v>10.203902174277308</v>
      </c>
      <c r="F69" s="243">
        <f>[1]CUADRO4!R45</f>
        <v>0</v>
      </c>
      <c r="G69" s="243">
        <f>[1]CUADRO4!S45</f>
        <v>6.9095213301342282</v>
      </c>
      <c r="H69" s="243">
        <f>[1]CUADRO4!V45</f>
        <v>7.6013610974474197</v>
      </c>
    </row>
    <row r="70" spans="1:8" x14ac:dyDescent="0.2">
      <c r="A70" s="78" t="s">
        <v>90</v>
      </c>
      <c r="B70" s="243">
        <f>[1]CUADRO4!O46</f>
        <v>9.4780513809816807</v>
      </c>
      <c r="C70" s="243">
        <f>[1]CUADRO4!X46</f>
        <v>12</v>
      </c>
      <c r="D70" s="243">
        <f>[1]CUADRO4!P46</f>
        <v>0</v>
      </c>
      <c r="E70" s="243">
        <f>[1]CUADRO4!Q46</f>
        <v>9.5139621955194738</v>
      </c>
      <c r="F70" s="243">
        <f>[1]CUADRO4!R46</f>
        <v>0</v>
      </c>
      <c r="G70" s="243">
        <f>[1]CUADRO4!S46</f>
        <v>8.9284058679663509</v>
      </c>
      <c r="H70" s="243">
        <f>[1]CUADRO4!V46</f>
        <v>12</v>
      </c>
    </row>
    <row r="71" spans="1:8" x14ac:dyDescent="0.2">
      <c r="A71" s="78" t="s">
        <v>117</v>
      </c>
      <c r="B71" s="243">
        <f>[1]CUADRO4!O47</f>
        <v>7.9130303842785565</v>
      </c>
      <c r="C71" s="243">
        <f>[1]CUADRO4!X47</f>
        <v>8.4572934611253228</v>
      </c>
      <c r="D71" s="243">
        <f>[1]CUADRO4!P47</f>
        <v>0</v>
      </c>
      <c r="E71" s="243">
        <f>[1]CUADRO4!Q47</f>
        <v>8.3710824739352834</v>
      </c>
      <c r="F71" s="243">
        <f>[1]CUADRO4!R47</f>
        <v>0</v>
      </c>
      <c r="G71" s="243">
        <f>[1]CUADRO4!S47</f>
        <v>7.5367867241643198</v>
      </c>
      <c r="H71" s="243">
        <f>[1]CUADRO4!V47</f>
        <v>5.6103819231904346</v>
      </c>
    </row>
    <row r="72" spans="1:8" x14ac:dyDescent="0.2">
      <c r="A72" s="78" t="s">
        <v>118</v>
      </c>
      <c r="B72" s="243">
        <f>[1]CUADRO4!O48</f>
        <v>13.777932018145512</v>
      </c>
      <c r="C72" s="243">
        <f>[1]CUADRO4!X48</f>
        <v>13.777932018145512</v>
      </c>
      <c r="D72" s="243">
        <f>[1]CUADRO4!P48</f>
        <v>0</v>
      </c>
      <c r="E72" s="243">
        <f>[1]CUADRO4!Q48</f>
        <v>13.777932018145512</v>
      </c>
      <c r="F72" s="243">
        <f>[1]CUADRO4!R48</f>
        <v>0</v>
      </c>
      <c r="G72" s="243">
        <f>[1]CUADRO4!S48</f>
        <v>0</v>
      </c>
      <c r="H72" s="243">
        <f>[1]CUADRO4!V48</f>
        <v>0</v>
      </c>
    </row>
    <row r="73" spans="1:8" x14ac:dyDescent="0.2">
      <c r="A73" s="78" t="s">
        <v>119</v>
      </c>
      <c r="B73" s="243">
        <f>[1]CUADRO4!O49</f>
        <v>14.55343528752425</v>
      </c>
      <c r="C73" s="243">
        <f>[1]CUADRO4!X49</f>
        <v>14.55343528752425</v>
      </c>
      <c r="D73" s="243">
        <f>[1]CUADRO4!P49</f>
        <v>0</v>
      </c>
      <c r="E73" s="243">
        <f>[1]CUADRO4!Q49</f>
        <v>14.55343528752425</v>
      </c>
      <c r="F73" s="243">
        <f>[1]CUADRO4!R49</f>
        <v>0</v>
      </c>
      <c r="G73" s="243">
        <f>[1]CUADRO4!S49</f>
        <v>0</v>
      </c>
      <c r="H73" s="243">
        <f>[1]CUADRO4!V49</f>
        <v>0</v>
      </c>
    </row>
    <row r="74" spans="1:8" x14ac:dyDescent="0.2">
      <c r="A74" s="78" t="s">
        <v>91</v>
      </c>
      <c r="B74" s="243">
        <f>[1]CUADRO4!O50</f>
        <v>3.3934472091639183</v>
      </c>
      <c r="C74" s="243">
        <f>[1]CUADRO4!X50</f>
        <v>4</v>
      </c>
      <c r="D74" s="243">
        <f>[1]CUADRO4!P50</f>
        <v>0</v>
      </c>
      <c r="E74" s="243">
        <f>[1]CUADRO4!Q50</f>
        <v>4</v>
      </c>
      <c r="F74" s="243">
        <f>[1]CUADRO4!R50</f>
        <v>0</v>
      </c>
      <c r="G74" s="243">
        <f>[1]CUADRO4!S50</f>
        <v>0</v>
      </c>
      <c r="H74" s="243">
        <f>[1]CUADRO4!V50</f>
        <v>2</v>
      </c>
    </row>
    <row r="75" spans="1:8" x14ac:dyDescent="0.2">
      <c r="A75" s="78" t="s">
        <v>120</v>
      </c>
      <c r="B75" s="243">
        <f>[1]CUADRO4!O51</f>
        <v>15.456175592424167</v>
      </c>
      <c r="C75" s="243">
        <f>[1]CUADRO4!X51</f>
        <v>13.84542733639241</v>
      </c>
      <c r="D75" s="243">
        <f>[1]CUADRO4!P51</f>
        <v>0</v>
      </c>
      <c r="E75" s="243">
        <f>[1]CUADRO4!Q51</f>
        <v>13.84542733639241</v>
      </c>
      <c r="F75" s="243">
        <f>[1]CUADRO4!R51</f>
        <v>0</v>
      </c>
      <c r="G75" s="243">
        <f>[1]CUADRO4!S51</f>
        <v>17.27800354483815</v>
      </c>
      <c r="H75" s="243">
        <f>[1]CUADRO4!V51</f>
        <v>0</v>
      </c>
    </row>
    <row r="76" spans="1:8" x14ac:dyDescent="0.2">
      <c r="A76" s="78" t="s">
        <v>92</v>
      </c>
      <c r="B76" s="243">
        <f>[1]CUADRO4!O52</f>
        <v>9.3124038588512104</v>
      </c>
      <c r="C76" s="243">
        <f>[1]CUADRO4!X52</f>
        <v>9.9819891152228344</v>
      </c>
      <c r="D76" s="243">
        <f>[1]CUADRO4!P52</f>
        <v>10</v>
      </c>
      <c r="E76" s="243">
        <f>[1]CUADRO4!Q52</f>
        <v>9.6749180339135208</v>
      </c>
      <c r="F76" s="243">
        <f>[1]CUADRO4!R52</f>
        <v>0</v>
      </c>
      <c r="G76" s="243">
        <f>[1]CUADRO4!S52</f>
        <v>9.4214824923910037</v>
      </c>
      <c r="H76" s="243">
        <f>[1]CUADRO4!V52</f>
        <v>6.6001629049069575</v>
      </c>
    </row>
    <row r="77" spans="1:8" x14ac:dyDescent="0.2">
      <c r="A77" s="78" t="s">
        <v>121</v>
      </c>
      <c r="B77" s="243">
        <f>[1]CUADRO4!O53</f>
        <v>11.292638204982476</v>
      </c>
      <c r="C77" s="243">
        <f>[1]CUADRO4!X53</f>
        <v>11.292638204982476</v>
      </c>
      <c r="D77" s="243">
        <f>[1]CUADRO4!P53</f>
        <v>11.292638204982476</v>
      </c>
      <c r="E77" s="243">
        <f>[1]CUADRO4!Q53</f>
        <v>0</v>
      </c>
      <c r="F77" s="243">
        <f>[1]CUADRO4!R53</f>
        <v>0</v>
      </c>
      <c r="G77" s="243">
        <f>[1]CUADRO4!S53</f>
        <v>0</v>
      </c>
      <c r="H77" s="243">
        <f>[1]CUADRO4!V53</f>
        <v>0</v>
      </c>
    </row>
    <row r="78" spans="1:8" x14ac:dyDescent="0.2">
      <c r="A78" s="78" t="s">
        <v>93</v>
      </c>
      <c r="B78" s="243">
        <f>[1]CUADRO4!O54</f>
        <v>14.703089833665256</v>
      </c>
      <c r="C78" s="243">
        <f>[1]CUADRO4!X54</f>
        <v>14.712086226557549</v>
      </c>
      <c r="D78" s="243">
        <f>[1]CUADRO4!P54</f>
        <v>15.283115669205539</v>
      </c>
      <c r="E78" s="243">
        <f>[1]CUADRO4!Q54</f>
        <v>12.952715342013869</v>
      </c>
      <c r="F78" s="243">
        <f>[1]CUADRO4!R54</f>
        <v>0</v>
      </c>
      <c r="G78" s="243">
        <f>[1]CUADRO4!S54</f>
        <v>13</v>
      </c>
      <c r="H78" s="243">
        <f>[1]CUADRO4!V54</f>
        <v>0</v>
      </c>
    </row>
    <row r="79" spans="1:8" x14ac:dyDescent="0.2">
      <c r="A79" s="78" t="s">
        <v>122</v>
      </c>
      <c r="B79" s="243">
        <f>[1]CUADRO4!O55</f>
        <v>10.637029957071162</v>
      </c>
      <c r="C79" s="243">
        <f>[1]CUADRO4!X55</f>
        <v>11.224718714005101</v>
      </c>
      <c r="D79" s="243">
        <f>[1]CUADRO4!P55</f>
        <v>11.89926574452301</v>
      </c>
      <c r="E79" s="243">
        <f>[1]CUADRO4!Q55</f>
        <v>10.557756210169865</v>
      </c>
      <c r="F79" s="243">
        <f>[1]CUADRO4!R55</f>
        <v>0</v>
      </c>
      <c r="G79" s="243">
        <f>[1]CUADRO4!S55</f>
        <v>8.3674161566028999</v>
      </c>
      <c r="H79" s="243">
        <f>[1]CUADRO4!V55</f>
        <v>9</v>
      </c>
    </row>
    <row r="80" spans="1:8" x14ac:dyDescent="0.2">
      <c r="A80" s="78" t="s">
        <v>123</v>
      </c>
      <c r="B80" s="243">
        <f>[1]CUADRO4!O56</f>
        <v>9.5980747658432755</v>
      </c>
      <c r="C80" s="243">
        <f>[1]CUADRO4!X56</f>
        <v>10.864985101402217</v>
      </c>
      <c r="D80" s="243">
        <f>[1]CUADRO4!P56</f>
        <v>0</v>
      </c>
      <c r="E80" s="243">
        <f>[1]CUADRO4!Q56</f>
        <v>10.864985101402217</v>
      </c>
      <c r="F80" s="243">
        <f>[1]CUADRO4!R56</f>
        <v>0</v>
      </c>
      <c r="G80" s="243">
        <f>[1]CUADRO4!S56</f>
        <v>8.6235297540433304</v>
      </c>
      <c r="H80" s="243">
        <f>[1]CUADRO4!V56</f>
        <v>5</v>
      </c>
    </row>
    <row r="81" spans="1:8" x14ac:dyDescent="0.2">
      <c r="A81" s="78" t="s">
        <v>94</v>
      </c>
      <c r="B81" s="243">
        <f>[1]CUADRO4!O57</f>
        <v>6.8731686600609807</v>
      </c>
      <c r="C81" s="243">
        <f>[1]CUADRO4!X57</f>
        <v>7.8333089537002127</v>
      </c>
      <c r="D81" s="243">
        <f>[1]CUADRO4!P57</f>
        <v>0</v>
      </c>
      <c r="E81" s="243">
        <f>[1]CUADRO4!Q57</f>
        <v>7.7126075311374729</v>
      </c>
      <c r="F81" s="243">
        <f>[1]CUADRO4!R57</f>
        <v>9.0615982025695736</v>
      </c>
      <c r="G81" s="243">
        <f>[1]CUADRO4!S57</f>
        <v>6.7235036938281931</v>
      </c>
      <c r="H81" s="243">
        <f>[1]CUADRO4!V57</f>
        <v>5.7412748226118184</v>
      </c>
    </row>
    <row r="82" spans="1:8" x14ac:dyDescent="0.2">
      <c r="A82" s="78" t="s">
        <v>124</v>
      </c>
      <c r="B82" s="243">
        <f>[1]CUADRO4!O58</f>
        <v>7.0223089853613816</v>
      </c>
      <c r="C82" s="243">
        <f>[1]CUADRO4!X58</f>
        <v>7.1358373825163879</v>
      </c>
      <c r="D82" s="243">
        <f>[1]CUADRO4!P58</f>
        <v>0</v>
      </c>
      <c r="E82" s="243">
        <f>[1]CUADRO4!Q58</f>
        <v>8.1863591734961005</v>
      </c>
      <c r="F82" s="243">
        <f>[1]CUADRO4!R58</f>
        <v>6.9446017000240365</v>
      </c>
      <c r="G82" s="243">
        <f>[1]CUADRO4!S58</f>
        <v>11</v>
      </c>
      <c r="H82" s="243">
        <f>[1]CUADRO4!V58</f>
        <v>2</v>
      </c>
    </row>
    <row r="83" spans="1:8" x14ac:dyDescent="0.2">
      <c r="A83" s="78" t="s">
        <v>125</v>
      </c>
      <c r="B83" s="243">
        <f>[1]CUADRO4!O59</f>
        <v>9.4935484006731006</v>
      </c>
      <c r="C83" s="243">
        <f>[1]CUADRO4!X59</f>
        <v>9.4935484006731006</v>
      </c>
      <c r="D83" s="243">
        <f>[1]CUADRO4!P59</f>
        <v>0</v>
      </c>
      <c r="E83" s="243">
        <f>[1]CUADRO4!Q59</f>
        <v>9.4935484006731006</v>
      </c>
      <c r="F83" s="243">
        <f>[1]CUADRO4!R59</f>
        <v>0</v>
      </c>
      <c r="G83" s="243">
        <f>[1]CUADRO4!S59</f>
        <v>0</v>
      </c>
      <c r="H83" s="243">
        <f>[1]CUADRO4!V59</f>
        <v>0</v>
      </c>
    </row>
    <row r="84" spans="1:8" x14ac:dyDescent="0.2">
      <c r="A84" s="78" t="s">
        <v>126</v>
      </c>
      <c r="B84" s="243">
        <f>[1]CUADRO4!O60</f>
        <v>0</v>
      </c>
      <c r="C84" s="243">
        <f>[1]CUADRO4!X60</f>
        <v>0</v>
      </c>
      <c r="D84" s="243">
        <f>[1]CUADRO4!P60</f>
        <v>0</v>
      </c>
      <c r="E84" s="243">
        <f>[1]CUADRO4!Q60</f>
        <v>0</v>
      </c>
      <c r="F84" s="243">
        <f>[1]CUADRO4!R60</f>
        <v>0</v>
      </c>
      <c r="G84" s="243">
        <f>[1]CUADRO4!S60</f>
        <v>0</v>
      </c>
      <c r="H84" s="243">
        <f>[1]CUADRO4!V60</f>
        <v>0</v>
      </c>
    </row>
    <row r="85" spans="1:8" x14ac:dyDescent="0.2">
      <c r="A85" s="78" t="s">
        <v>62</v>
      </c>
      <c r="B85" s="243">
        <f>[1]CUADRO4!O61</f>
        <v>0</v>
      </c>
      <c r="C85" s="243">
        <f>[1]CUADRO4!X61</f>
        <v>0</v>
      </c>
      <c r="D85" s="243">
        <f>[1]CUADRO4!P61</f>
        <v>0</v>
      </c>
      <c r="E85" s="243">
        <f>[1]CUADRO4!Q61</f>
        <v>0</v>
      </c>
      <c r="F85" s="243">
        <f>[1]CUADRO4!R61</f>
        <v>0</v>
      </c>
      <c r="G85" s="243">
        <f>[1]CUADRO4!S61</f>
        <v>0</v>
      </c>
      <c r="H85" s="243">
        <f>[1]CUADRO4!V61</f>
        <v>0</v>
      </c>
    </row>
    <row r="86" spans="1:8" x14ac:dyDescent="0.2">
      <c r="A86" s="78" t="s">
        <v>127</v>
      </c>
      <c r="B86" s="243">
        <f>[1]CUADRO4!O62</f>
        <v>9.3950602166322685</v>
      </c>
      <c r="C86" s="243">
        <f>[1]CUADRO4!X62</f>
        <v>10.312052880119209</v>
      </c>
      <c r="D86" s="243">
        <f>[1]CUADRO4!P62</f>
        <v>14.769145424900607</v>
      </c>
      <c r="E86" s="243">
        <f>[1]CUADRO4!Q62</f>
        <v>9.6828668747319746</v>
      </c>
      <c r="F86" s="243">
        <f>[1]CUADRO4!R62</f>
        <v>0</v>
      </c>
      <c r="G86" s="243">
        <f>[1]CUADRO4!S62</f>
        <v>7.749525945646865</v>
      </c>
      <c r="H86" s="243">
        <f>[1]CUADRO4!V62</f>
        <v>0</v>
      </c>
    </row>
    <row r="87" spans="1:8" x14ac:dyDescent="0.2">
      <c r="A87" s="9"/>
    </row>
    <row r="88" spans="1:8" x14ac:dyDescent="0.2">
      <c r="A88" s="16" t="s">
        <v>14</v>
      </c>
      <c r="B88" s="243"/>
      <c r="C88" s="243"/>
      <c r="D88" s="243"/>
      <c r="E88" s="243"/>
      <c r="F88" s="243"/>
      <c r="G88" s="243"/>
      <c r="H88" s="241"/>
    </row>
    <row r="89" spans="1:8" x14ac:dyDescent="0.2">
      <c r="A89" s="78" t="s">
        <v>97</v>
      </c>
      <c r="B89" s="243">
        <f>[1]CUADRO4!O63</f>
        <v>12.277664992233227</v>
      </c>
      <c r="C89" s="243">
        <f>[1]CUADRO4!X63</f>
        <v>14.602871736423017</v>
      </c>
      <c r="D89" s="243">
        <f>[1]CUADRO4!P63</f>
        <v>15.22330944357005</v>
      </c>
      <c r="E89" s="243">
        <f>[1]CUADRO4!Q63</f>
        <v>14.158514088755302</v>
      </c>
      <c r="F89" s="243">
        <f>[1]CUADRO4!R63</f>
        <v>0</v>
      </c>
      <c r="G89" s="243">
        <f>[1]CUADRO4!S63</f>
        <v>8.8773781553457471</v>
      </c>
      <c r="H89" s="243">
        <f>[1]CUADRO4!V63</f>
        <v>17</v>
      </c>
    </row>
    <row r="90" spans="1:8" x14ac:dyDescent="0.2">
      <c r="A90" s="78" t="s">
        <v>98</v>
      </c>
      <c r="B90" s="243">
        <f>[1]CUADRO4!O64</f>
        <v>15.677932980371322</v>
      </c>
      <c r="C90" s="243">
        <f>[1]CUADRO4!X64</f>
        <v>15.598142025352256</v>
      </c>
      <c r="D90" s="243">
        <f>[1]CUADRO4!P64</f>
        <v>16.226816138722555</v>
      </c>
      <c r="E90" s="243">
        <f>[1]CUADRO4!Q64</f>
        <v>14.503297841590703</v>
      </c>
      <c r="F90" s="243">
        <f>[1]CUADRO4!R64</f>
        <v>0</v>
      </c>
      <c r="G90" s="243">
        <f>[1]CUADRO4!S64</f>
        <v>17.231658255492079</v>
      </c>
      <c r="H90" s="243">
        <f>[1]CUADRO4!V64</f>
        <v>0</v>
      </c>
    </row>
    <row r="91" spans="1:8" x14ac:dyDescent="0.2">
      <c r="A91" s="78" t="s">
        <v>99</v>
      </c>
      <c r="B91" s="243">
        <f>[1]CUADRO4!O65</f>
        <v>11.985274681447869</v>
      </c>
      <c r="C91" s="243">
        <f>[1]CUADRO4!X65</f>
        <v>12.350045873481507</v>
      </c>
      <c r="D91" s="243">
        <f>[1]CUADRO4!P65</f>
        <v>12.339298101107556</v>
      </c>
      <c r="E91" s="243">
        <f>[1]CUADRO4!Q65</f>
        <v>12.360636694778574</v>
      </c>
      <c r="F91" s="243">
        <f>[1]CUADRO4!R65</f>
        <v>0</v>
      </c>
      <c r="G91" s="243">
        <f>[1]CUADRO4!S65</f>
        <v>7.8427953059465541</v>
      </c>
      <c r="H91" s="243">
        <f>[1]CUADRO4!V65</f>
        <v>9</v>
      </c>
    </row>
    <row r="92" spans="1:8" x14ac:dyDescent="0.2">
      <c r="A92" s="78" t="s">
        <v>100</v>
      </c>
      <c r="B92" s="243">
        <f>[1]CUADRO4!O66</f>
        <v>12.149654288481397</v>
      </c>
      <c r="C92" s="243">
        <f>[1]CUADRO4!X66</f>
        <v>12.193041728497288</v>
      </c>
      <c r="D92" s="243">
        <f>[1]CUADRO4!P66</f>
        <v>12.37744528006381</v>
      </c>
      <c r="E92" s="243">
        <f>[1]CUADRO4!Q66</f>
        <v>12.116357815583447</v>
      </c>
      <c r="F92" s="243">
        <f>[1]CUADRO4!R66</f>
        <v>0</v>
      </c>
      <c r="G92" s="243">
        <f>[1]CUADRO4!S66</f>
        <v>12.063699203064164</v>
      </c>
      <c r="H92" s="243">
        <f>[1]CUADRO4!V66</f>
        <v>9</v>
      </c>
    </row>
    <row r="93" spans="1:8" x14ac:dyDescent="0.2">
      <c r="A93" s="78" t="s">
        <v>101</v>
      </c>
      <c r="B93" s="243">
        <f>[1]CUADRO4!O67</f>
        <v>7.7718743521149163</v>
      </c>
      <c r="C93" s="243">
        <f>[1]CUADRO4!X67</f>
        <v>8.952325758435844</v>
      </c>
      <c r="D93" s="243">
        <f>[1]CUADRO4!P67</f>
        <v>10.901511825800965</v>
      </c>
      <c r="E93" s="243">
        <f>[1]CUADRO4!Q67</f>
        <v>9.0497454490011577</v>
      </c>
      <c r="F93" s="243">
        <f>[1]CUADRO4!R67</f>
        <v>7.5642020094049167</v>
      </c>
      <c r="G93" s="243">
        <f>[1]CUADRO4!S67</f>
        <v>7.1166430410319519</v>
      </c>
      <c r="H93" s="243">
        <f>[1]CUADRO4!V67</f>
        <v>7.25388176880488</v>
      </c>
    </row>
    <row r="94" spans="1:8" x14ac:dyDescent="0.2">
      <c r="A94" s="78" t="s">
        <v>102</v>
      </c>
      <c r="B94" s="243">
        <f>[1]CUADRO4!O68</f>
        <v>5.5938304537185211</v>
      </c>
      <c r="C94" s="243">
        <f>[1]CUADRO4!X68</f>
        <v>6.3333333333333339</v>
      </c>
      <c r="D94" s="243">
        <f>[1]CUADRO4!P68</f>
        <v>0</v>
      </c>
      <c r="E94" s="243">
        <f>[1]CUADRO4!Q68</f>
        <v>6.2</v>
      </c>
      <c r="F94" s="243">
        <f>[1]CUADRO4!R68</f>
        <v>0</v>
      </c>
      <c r="G94" s="243">
        <f>[1]CUADRO4!S68</f>
        <v>5.5349939250439197</v>
      </c>
      <c r="H94" s="243">
        <f>[1]CUADRO4!V68</f>
        <v>5</v>
      </c>
    </row>
    <row r="95" spans="1:8" x14ac:dyDescent="0.2">
      <c r="A95" s="78" t="s">
        <v>103</v>
      </c>
      <c r="B95" s="243">
        <f>[1]CUADRO4!O69</f>
        <v>7.0354402655989601</v>
      </c>
      <c r="C95" s="243">
        <f>[1]CUADRO4!X69</f>
        <v>8.4958998200479172</v>
      </c>
      <c r="D95" s="243">
        <f>[1]CUADRO4!P69</f>
        <v>9</v>
      </c>
      <c r="E95" s="243">
        <f>[1]CUADRO4!Q69</f>
        <v>8.2692596620152656</v>
      </c>
      <c r="F95" s="243">
        <f>[1]CUADRO4!R69</f>
        <v>0</v>
      </c>
      <c r="G95" s="243">
        <f>[1]CUADRO4!S69</f>
        <v>6.5532173316199973</v>
      </c>
      <c r="H95" s="243">
        <f>[1]CUADRO4!V69</f>
        <v>6.9264912637893632</v>
      </c>
    </row>
    <row r="96" spans="1:8" x14ac:dyDescent="0.2">
      <c r="A96" s="78" t="s">
        <v>104</v>
      </c>
      <c r="B96" s="243">
        <f>[1]CUADRO4!O70</f>
        <v>8.6980263768559301</v>
      </c>
      <c r="C96" s="243">
        <f>[1]CUADRO4!X70</f>
        <v>9.0827622846241987</v>
      </c>
      <c r="D96" s="243">
        <f>[1]CUADRO4!P70</f>
        <v>10</v>
      </c>
      <c r="E96" s="243">
        <f>[1]CUADRO4!Q70</f>
        <v>9.0012152922318318</v>
      </c>
      <c r="F96" s="243">
        <f>[1]CUADRO4!R70</f>
        <v>0</v>
      </c>
      <c r="G96" s="243">
        <f>[1]CUADRO4!S70</f>
        <v>5.9817999298884184</v>
      </c>
      <c r="H96" s="243">
        <f>[1]CUADRO4!V70</f>
        <v>9.1686976995674687</v>
      </c>
    </row>
    <row r="97" spans="1:8" x14ac:dyDescent="0.2">
      <c r="A97" s="78" t="s">
        <v>105</v>
      </c>
      <c r="B97" s="243">
        <f>[1]CUADRO4!O71</f>
        <v>6.4803298466215633</v>
      </c>
      <c r="C97" s="243">
        <f>[1]CUADRO4!X71</f>
        <v>6.98114557817288</v>
      </c>
      <c r="D97" s="243">
        <f>[1]CUADRO4!P71</f>
        <v>8.2241801534167145</v>
      </c>
      <c r="E97" s="243">
        <f>[1]CUADRO4!Q71</f>
        <v>6.6079326645262766</v>
      </c>
      <c r="F97" s="243">
        <f>[1]CUADRO4!R71</f>
        <v>6.7251919118034786</v>
      </c>
      <c r="G97" s="243">
        <f>[1]CUADRO4!S71</f>
        <v>5.6548138576618863</v>
      </c>
      <c r="H97" s="243">
        <f>[1]CUADRO4!V71</f>
        <v>5.1740952384531704</v>
      </c>
    </row>
    <row r="98" spans="1:8" x14ac:dyDescent="0.2">
      <c r="A98" s="78" t="s">
        <v>106</v>
      </c>
      <c r="B98" s="243">
        <f>[1]CUADRO4!O72</f>
        <v>10</v>
      </c>
      <c r="C98" s="243">
        <f>[1]CUADRO4!X72</f>
        <v>0</v>
      </c>
      <c r="D98" s="243">
        <f>[1]CUADRO4!P72</f>
        <v>10</v>
      </c>
      <c r="E98" s="243">
        <f>[1]CUADRO4!Q72</f>
        <v>0</v>
      </c>
      <c r="F98" s="243">
        <f>[1]CUADRO4!R72</f>
        <v>0</v>
      </c>
      <c r="G98" s="243">
        <f>[1]CUADRO4!S72</f>
        <v>0</v>
      </c>
      <c r="H98" s="243">
        <f>[1]CUADRO4!V72</f>
        <v>0</v>
      </c>
    </row>
    <row r="99" spans="1:8" x14ac:dyDescent="0.2">
      <c r="A99" s="78" t="s">
        <v>95</v>
      </c>
      <c r="B99" s="243"/>
      <c r="C99" s="243"/>
      <c r="D99" s="243"/>
      <c r="E99" s="243"/>
      <c r="F99" s="243"/>
      <c r="G99" s="243"/>
      <c r="H99" s="243"/>
    </row>
    <row r="100" spans="1:8" x14ac:dyDescent="0.2">
      <c r="A100" s="78" t="s">
        <v>62</v>
      </c>
      <c r="B100" s="243"/>
      <c r="C100" s="243"/>
      <c r="D100" s="243"/>
      <c r="E100" s="243"/>
      <c r="F100" s="243"/>
      <c r="G100" s="243"/>
      <c r="H100" s="243"/>
    </row>
    <row r="101" spans="1:8" x14ac:dyDescent="0.2">
      <c r="A101" s="209" t="s">
        <v>96</v>
      </c>
      <c r="B101" s="271"/>
      <c r="C101" s="271"/>
      <c r="D101" s="271"/>
      <c r="E101" s="271"/>
      <c r="F101" s="271"/>
      <c r="G101" s="271"/>
      <c r="H101" s="271"/>
    </row>
    <row r="102" spans="1:8" x14ac:dyDescent="0.2">
      <c r="A102" s="198" t="str">
        <f>'C05'!A40</f>
        <v>Fuente: Instituto Nacional de Estadística (INE). Encuesta Permanente de Hogares de Propósitos Múltiples, octubre 2021.</v>
      </c>
      <c r="B102" s="197"/>
      <c r="C102" s="197"/>
      <c r="D102" s="197"/>
      <c r="E102" s="197"/>
      <c r="F102" s="197"/>
      <c r="G102" s="197"/>
    </row>
    <row r="103" spans="1:8" x14ac:dyDescent="0.2">
      <c r="A103" s="198" t="str">
        <f>'C05'!A41</f>
        <v>(Promedio de salarios mínimos por rama)</v>
      </c>
      <c r="B103" s="197"/>
      <c r="C103" s="197"/>
      <c r="D103" s="197"/>
      <c r="E103" s="197"/>
      <c r="F103" s="197"/>
      <c r="G103" s="197"/>
    </row>
    <row r="104" spans="1:8" x14ac:dyDescent="0.2">
      <c r="A104" s="198"/>
      <c r="B104" s="197"/>
      <c r="C104" s="197"/>
      <c r="D104" s="197"/>
      <c r="E104" s="197"/>
      <c r="F104" s="197"/>
      <c r="G104" s="197"/>
    </row>
    <row r="105" spans="1:8" x14ac:dyDescent="0.2">
      <c r="A105" s="197"/>
      <c r="B105" s="197"/>
      <c r="C105" s="197"/>
      <c r="D105" s="197"/>
      <c r="E105" s="197"/>
      <c r="F105" s="197"/>
      <c r="G105" s="197"/>
    </row>
    <row r="106" spans="1:8" x14ac:dyDescent="0.2">
      <c r="A106" s="197"/>
      <c r="B106" s="197"/>
      <c r="C106" s="197"/>
      <c r="D106" s="197"/>
      <c r="E106" s="197"/>
      <c r="F106" s="197"/>
      <c r="G106" s="197"/>
    </row>
    <row r="107" spans="1:8" x14ac:dyDescent="0.2">
      <c r="A107" s="197"/>
      <c r="B107" s="197"/>
      <c r="C107" s="197"/>
      <c r="D107" s="197"/>
      <c r="E107" s="197"/>
      <c r="F107" s="197"/>
      <c r="G107" s="197"/>
    </row>
    <row r="108" spans="1:8" x14ac:dyDescent="0.2">
      <c r="A108" s="197"/>
      <c r="B108" s="197"/>
      <c r="C108" s="197"/>
      <c r="D108" s="197"/>
      <c r="E108" s="197"/>
      <c r="F108" s="197"/>
      <c r="G108" s="197"/>
    </row>
    <row r="109" spans="1:8" x14ac:dyDescent="0.2">
      <c r="A109" s="197"/>
      <c r="B109" s="197"/>
      <c r="C109" s="197"/>
      <c r="D109" s="197"/>
      <c r="E109" s="197"/>
      <c r="F109" s="197"/>
      <c r="G109" s="197"/>
    </row>
    <row r="110" spans="1:8" x14ac:dyDescent="0.2">
      <c r="A110" s="197"/>
      <c r="B110" s="197"/>
      <c r="C110" s="197"/>
      <c r="D110" s="197"/>
      <c r="E110" s="197"/>
      <c r="F110" s="197"/>
      <c r="G110" s="197"/>
    </row>
    <row r="111" spans="1:8" x14ac:dyDescent="0.2">
      <c r="A111" s="197"/>
      <c r="B111" s="197"/>
      <c r="C111" s="197"/>
      <c r="D111" s="197"/>
      <c r="E111" s="197"/>
      <c r="F111" s="197"/>
      <c r="G111" s="197"/>
    </row>
    <row r="112" spans="1:8" x14ac:dyDescent="0.2">
      <c r="A112" s="197"/>
      <c r="B112" s="197"/>
      <c r="C112" s="197"/>
      <c r="D112" s="197"/>
      <c r="E112" s="197"/>
      <c r="F112" s="197"/>
      <c r="G112" s="197"/>
    </row>
    <row r="113" spans="1:7" x14ac:dyDescent="0.2">
      <c r="A113" s="197"/>
      <c r="B113" s="197"/>
      <c r="C113" s="197"/>
      <c r="D113" s="197"/>
      <c r="E113" s="197"/>
      <c r="F113" s="197"/>
      <c r="G113" s="197"/>
    </row>
    <row r="114" spans="1:7" x14ac:dyDescent="0.2">
      <c r="A114" s="197"/>
      <c r="B114" s="197"/>
      <c r="C114" s="197"/>
      <c r="D114" s="197"/>
      <c r="E114" s="197"/>
      <c r="F114" s="197"/>
      <c r="G114" s="197"/>
    </row>
    <row r="115" spans="1:7" x14ac:dyDescent="0.2">
      <c r="A115" s="197"/>
      <c r="B115" s="197"/>
      <c r="C115" s="197"/>
      <c r="D115" s="197"/>
      <c r="E115" s="197"/>
      <c r="F115" s="197"/>
      <c r="G115" s="197"/>
    </row>
    <row r="116" spans="1:7" x14ac:dyDescent="0.2">
      <c r="A116" s="197"/>
      <c r="B116" s="197"/>
      <c r="C116" s="197"/>
      <c r="D116" s="197"/>
      <c r="E116" s="197"/>
      <c r="F116" s="197"/>
      <c r="G116" s="197"/>
    </row>
    <row r="117" spans="1:7" x14ac:dyDescent="0.2">
      <c r="A117" s="197"/>
      <c r="B117" s="197"/>
      <c r="C117" s="197"/>
      <c r="D117" s="197"/>
      <c r="E117" s="197"/>
      <c r="F117" s="197"/>
      <c r="G117" s="197"/>
    </row>
    <row r="118" spans="1:7" x14ac:dyDescent="0.2">
      <c r="A118" s="197"/>
      <c r="B118" s="197"/>
      <c r="C118" s="197"/>
      <c r="D118" s="197"/>
      <c r="E118" s="197"/>
      <c r="F118" s="197"/>
      <c r="G118" s="197"/>
    </row>
    <row r="119" spans="1:7" x14ac:dyDescent="0.2">
      <c r="A119" s="197"/>
      <c r="B119" s="197"/>
      <c r="C119" s="197"/>
      <c r="D119" s="197"/>
      <c r="E119" s="197"/>
      <c r="F119" s="197"/>
      <c r="G119" s="197"/>
    </row>
    <row r="120" spans="1:7" x14ac:dyDescent="0.2">
      <c r="A120" s="197"/>
      <c r="B120" s="197"/>
      <c r="C120" s="197"/>
      <c r="D120" s="197"/>
      <c r="E120" s="197"/>
      <c r="F120" s="197"/>
      <c r="G120" s="197"/>
    </row>
    <row r="121" spans="1:7" x14ac:dyDescent="0.2">
      <c r="A121" s="197"/>
      <c r="B121" s="197"/>
      <c r="C121" s="197"/>
      <c r="D121" s="197"/>
      <c r="E121" s="197"/>
      <c r="F121" s="197"/>
      <c r="G121" s="197"/>
    </row>
    <row r="122" spans="1:7" x14ac:dyDescent="0.2">
      <c r="A122" s="197"/>
      <c r="B122" s="197"/>
      <c r="C122" s="197"/>
      <c r="D122" s="197"/>
      <c r="E122" s="197"/>
      <c r="F122" s="197"/>
      <c r="G122" s="197"/>
    </row>
    <row r="123" spans="1:7" x14ac:dyDescent="0.2">
      <c r="A123" s="197"/>
      <c r="B123" s="197"/>
      <c r="C123" s="197"/>
      <c r="D123" s="197"/>
      <c r="E123" s="197"/>
      <c r="F123" s="197"/>
      <c r="G123" s="197"/>
    </row>
    <row r="124" spans="1:7" x14ac:dyDescent="0.2">
      <c r="A124" s="197"/>
      <c r="B124" s="197"/>
      <c r="C124" s="197"/>
      <c r="D124" s="197"/>
      <c r="E124" s="197"/>
      <c r="F124" s="197"/>
      <c r="G124" s="197"/>
    </row>
    <row r="125" spans="1:7" x14ac:dyDescent="0.2">
      <c r="A125" s="197"/>
      <c r="B125" s="197"/>
      <c r="C125" s="197"/>
      <c r="D125" s="197"/>
      <c r="E125" s="197"/>
      <c r="F125" s="197"/>
      <c r="G125" s="197"/>
    </row>
    <row r="126" spans="1:7" x14ac:dyDescent="0.2">
      <c r="A126" s="197"/>
      <c r="B126" s="197"/>
      <c r="C126" s="197"/>
      <c r="D126" s="197"/>
      <c r="E126" s="197"/>
      <c r="F126" s="197"/>
      <c r="G126" s="197"/>
    </row>
    <row r="127" spans="1:7" x14ac:dyDescent="0.2">
      <c r="A127" s="197"/>
      <c r="B127" s="197"/>
      <c r="C127" s="197"/>
      <c r="D127" s="197"/>
      <c r="E127" s="197"/>
      <c r="F127" s="197"/>
      <c r="G127" s="197"/>
    </row>
    <row r="128" spans="1:7" x14ac:dyDescent="0.2">
      <c r="A128" s="197"/>
      <c r="B128" s="197"/>
      <c r="C128" s="197"/>
      <c r="D128" s="197"/>
      <c r="E128" s="197"/>
      <c r="F128" s="197"/>
      <c r="G128" s="197"/>
    </row>
    <row r="129" spans="1:7" x14ac:dyDescent="0.2">
      <c r="A129" s="197"/>
      <c r="B129" s="197"/>
      <c r="C129" s="197"/>
      <c r="D129" s="197"/>
      <c r="E129" s="197"/>
      <c r="F129" s="197"/>
      <c r="G129" s="197"/>
    </row>
    <row r="130" spans="1:7" x14ac:dyDescent="0.2">
      <c r="A130" s="197"/>
      <c r="B130" s="197"/>
      <c r="C130" s="197"/>
      <c r="D130" s="197"/>
      <c r="E130" s="197"/>
      <c r="F130" s="197"/>
      <c r="G130" s="197"/>
    </row>
    <row r="131" spans="1:7" x14ac:dyDescent="0.2">
      <c r="A131" s="197"/>
      <c r="B131" s="197"/>
      <c r="C131" s="197"/>
      <c r="D131" s="197"/>
      <c r="E131" s="197"/>
      <c r="F131" s="197"/>
      <c r="G131" s="197"/>
    </row>
    <row r="132" spans="1:7" x14ac:dyDescent="0.2">
      <c r="A132" s="197"/>
      <c r="B132" s="197"/>
      <c r="C132" s="197"/>
      <c r="D132" s="197"/>
      <c r="E132" s="197"/>
      <c r="F132" s="197"/>
      <c r="G132" s="197"/>
    </row>
    <row r="133" spans="1:7" x14ac:dyDescent="0.2">
      <c r="A133" s="197"/>
      <c r="B133" s="197"/>
      <c r="C133" s="197"/>
      <c r="D133" s="197"/>
      <c r="E133" s="197"/>
      <c r="F133" s="197"/>
      <c r="G133" s="197"/>
    </row>
  </sheetData>
  <mergeCells count="18">
    <mergeCell ref="G5:G6"/>
    <mergeCell ref="H5:H6"/>
    <mergeCell ref="H57:H58"/>
    <mergeCell ref="A1:H1"/>
    <mergeCell ref="A2:H2"/>
    <mergeCell ref="A3:H3"/>
    <mergeCell ref="A4:H4"/>
    <mergeCell ref="A52:H52"/>
    <mergeCell ref="A53:H53"/>
    <mergeCell ref="A54:H54"/>
    <mergeCell ref="A55:H55"/>
    <mergeCell ref="A57:A58"/>
    <mergeCell ref="B57:B58"/>
    <mergeCell ref="C57:F57"/>
    <mergeCell ref="G57:G58"/>
    <mergeCell ref="A5:A6"/>
    <mergeCell ref="B5:B6"/>
    <mergeCell ref="C5:F5"/>
  </mergeCells>
  <printOptions horizontalCentered="1"/>
  <pageMargins left="1.577992125984252" right="0.59055118110236227" top="0.27559055118110237" bottom="0.39370078740157483" header="0" footer="0.19685039370078741"/>
  <pageSetup paperSize="9" scale="86" firstPageNumber="22" orientation="landscape" useFirstPageNumber="1" r:id="rId1"/>
  <headerFooter alignWithMargins="0">
    <oddFooter>&amp;L&amp;Z&amp;F+&amp;F+&amp;A&amp;C&amp;P&amp;R&amp;D+&amp;T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Portada</vt:lpstr>
      <vt:lpstr>C01</vt:lpstr>
      <vt:lpstr>C02</vt:lpstr>
      <vt:lpstr>C03</vt:lpstr>
      <vt:lpstr>C04</vt:lpstr>
      <vt:lpstr>C05</vt:lpstr>
      <vt:lpstr>C06</vt:lpstr>
      <vt:lpstr>C07</vt:lpstr>
      <vt:lpstr>C08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Elmo</dc:creator>
  <cp:lastModifiedBy>ine</cp:lastModifiedBy>
  <cp:lastPrinted>2011-01-20T16:50:59Z</cp:lastPrinted>
  <dcterms:created xsi:type="dcterms:W3CDTF">2001-09-12T22:45:56Z</dcterms:created>
  <dcterms:modified xsi:type="dcterms:W3CDTF">2022-07-06T16:03:45Z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