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9 EACT\version 04 dic hogares\"/>
    </mc:Choice>
  </mc:AlternateContent>
  <bookViews>
    <workbookView xWindow="120" yWindow="120" windowWidth="11220" windowHeight="8310" tabRatio="893"/>
  </bookViews>
  <sheets>
    <sheet name="Portada" sheetId="16" r:id="rId1"/>
    <sheet name="Cuadro01" sheetId="15" r:id="rId2"/>
    <sheet name="Cuadro02" sheetId="8" r:id="rId3"/>
    <sheet name="Cuadro03 " sheetId="17" r:id="rId4"/>
    <sheet name="Cuadro04" sheetId="13" r:id="rId5"/>
    <sheet name="Cuadro 05" sheetId="18" r:id="rId6"/>
    <sheet name="Cuadro  06" sheetId="19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3">'Cuadro03 '!$A$1:$K$55</definedName>
  </definedNames>
  <calcPr calcId="152511" iterate="1" iterateCount="1000"/>
</workbook>
</file>

<file path=xl/calcChain.xml><?xml version="1.0" encoding="utf-8"?>
<calcChain xmlns="http://schemas.openxmlformats.org/spreadsheetml/2006/main">
  <c r="B24" i="19" l="1"/>
  <c r="F21" i="19" l="1"/>
  <c r="E21" i="19"/>
  <c r="D21" i="19"/>
  <c r="C21" i="19"/>
  <c r="A26" i="18" l="1"/>
  <c r="C49" i="17"/>
  <c r="B49" i="17"/>
  <c r="G48" i="17"/>
  <c r="F48" i="17"/>
  <c r="D48" i="17"/>
  <c r="C48" i="17"/>
  <c r="B48" i="17"/>
  <c r="A27" i="17"/>
  <c r="A57" i="17" s="1"/>
  <c r="J19" i="17"/>
  <c r="I19" i="17"/>
  <c r="G19" i="17"/>
  <c r="F19" i="17"/>
  <c r="D19" i="17"/>
  <c r="C19" i="17"/>
  <c r="B19" i="17"/>
  <c r="J18" i="17"/>
  <c r="I18" i="17"/>
  <c r="G18" i="17"/>
  <c r="F18" i="17"/>
  <c r="D18" i="17"/>
  <c r="C18" i="17"/>
  <c r="B18" i="17"/>
  <c r="G17" i="17"/>
  <c r="F17" i="17"/>
  <c r="D17" i="17"/>
  <c r="C17" i="17"/>
  <c r="B17" i="17"/>
  <c r="I15" i="8" l="1"/>
  <c r="H15" i="8"/>
  <c r="I11" i="8"/>
  <c r="H11" i="8"/>
  <c r="A17" i="15" l="1"/>
  <c r="A16" i="13" s="1"/>
  <c r="E14" i="13"/>
  <c r="C14" i="13"/>
  <c r="B14" i="13"/>
  <c r="E13" i="13"/>
  <c r="C13" i="13"/>
  <c r="B13" i="13"/>
  <c r="E12" i="13"/>
  <c r="C12" i="13"/>
  <c r="B12" i="13"/>
  <c r="E11" i="13"/>
  <c r="C11" i="13"/>
  <c r="B11" i="13"/>
  <c r="F15" i="8"/>
  <c r="E15" i="8"/>
  <c r="D15" i="8"/>
  <c r="C15" i="8"/>
  <c r="B15" i="8"/>
  <c r="F14" i="8"/>
  <c r="E14" i="8"/>
  <c r="D14" i="8"/>
  <c r="C14" i="8"/>
  <c r="B14" i="8"/>
  <c r="F13" i="8"/>
  <c r="E13" i="8"/>
  <c r="D13" i="8"/>
  <c r="C13" i="8"/>
  <c r="B13" i="8"/>
  <c r="F12" i="8"/>
  <c r="E12" i="8"/>
  <c r="D12" i="8"/>
  <c r="C12" i="8"/>
  <c r="B12" i="8"/>
  <c r="F15" i="15"/>
  <c r="E15" i="15"/>
  <c r="D15" i="15"/>
  <c r="C15" i="15"/>
  <c r="B15" i="15"/>
  <c r="F14" i="15"/>
  <c r="E14" i="15"/>
  <c r="D14" i="15"/>
  <c r="C14" i="15"/>
  <c r="B14" i="15"/>
  <c r="F13" i="15"/>
  <c r="E13" i="15"/>
  <c r="D13" i="15"/>
  <c r="C13" i="15"/>
  <c r="B13" i="15"/>
  <c r="F12" i="15"/>
  <c r="E12" i="15"/>
  <c r="D12" i="15"/>
  <c r="C12" i="15"/>
  <c r="B12" i="15"/>
  <c r="F30" i="8" l="1"/>
  <c r="F30" i="15"/>
  <c r="F32" i="15"/>
  <c r="F11" i="13"/>
  <c r="F13" i="13"/>
  <c r="F32" i="8"/>
  <c r="F12" i="13"/>
  <c r="F14" i="13"/>
  <c r="D30" i="15"/>
  <c r="D32" i="15"/>
  <c r="D30" i="8"/>
  <c r="D32" i="8"/>
  <c r="C10" i="13"/>
  <c r="C8" i="13" s="1"/>
  <c r="D14" i="13"/>
  <c r="D31" i="8"/>
  <c r="D12" i="13"/>
  <c r="B11" i="15"/>
  <c r="B9" i="15" s="1"/>
  <c r="F11" i="15"/>
  <c r="F9" i="15" s="1"/>
  <c r="C30" i="15"/>
  <c r="E30" i="15"/>
  <c r="C31" i="15"/>
  <c r="C32" i="15"/>
  <c r="E32" i="15"/>
  <c r="E29" i="8"/>
  <c r="D11" i="8"/>
  <c r="D9" i="8" s="1"/>
  <c r="F11" i="8"/>
  <c r="F9" i="8" s="1"/>
  <c r="C30" i="8"/>
  <c r="E30" i="8"/>
  <c r="E31" i="8"/>
  <c r="C32" i="8"/>
  <c r="E32" i="8"/>
  <c r="D11" i="13"/>
  <c r="E10" i="13"/>
  <c r="E8" i="13" s="1"/>
  <c r="D13" i="13"/>
  <c r="A17" i="8"/>
  <c r="A34" i="8" s="1"/>
  <c r="E11" i="8"/>
  <c r="E9" i="8" s="1"/>
  <c r="A34" i="15"/>
  <c r="F31" i="8"/>
  <c r="C29" i="15"/>
  <c r="E31" i="15"/>
  <c r="D29" i="8"/>
  <c r="F29" i="15"/>
  <c r="D31" i="15"/>
  <c r="D29" i="15"/>
  <c r="F31" i="15"/>
  <c r="E11" i="15"/>
  <c r="E9" i="15" s="1"/>
  <c r="E29" i="15"/>
  <c r="C11" i="8"/>
  <c r="C9" i="8" s="1"/>
  <c r="B11" i="8"/>
  <c r="B9" i="8" s="1"/>
  <c r="F29" i="8"/>
  <c r="B10" i="13"/>
  <c r="B8" i="13" s="1"/>
  <c r="C11" i="15"/>
  <c r="C9" i="15" s="1"/>
  <c r="D11" i="15"/>
  <c r="D9" i="15" s="1"/>
  <c r="C29" i="8"/>
  <c r="C31" i="8"/>
  <c r="D8" i="13" l="1"/>
  <c r="E26" i="15"/>
  <c r="C26" i="8"/>
  <c r="E28" i="15"/>
  <c r="E26" i="8"/>
  <c r="D26" i="15"/>
  <c r="F26" i="15"/>
  <c r="F8" i="13"/>
  <c r="D26" i="8"/>
  <c r="F26" i="8"/>
  <c r="C28" i="15"/>
  <c r="F28" i="15"/>
  <c r="C26" i="15"/>
  <c r="F28" i="8"/>
  <c r="F10" i="13"/>
  <c r="D28" i="8"/>
  <c r="C28" i="8"/>
  <c r="E28" i="8"/>
  <c r="D10" i="13"/>
  <c r="D28" i="15"/>
</calcChain>
</file>

<file path=xl/sharedStrings.xml><?xml version="1.0" encoding="utf-8"?>
<sst xmlns="http://schemas.openxmlformats.org/spreadsheetml/2006/main" count="144" uniqueCount="63">
  <si>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</si>
  <si>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</si>
  <si>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</si>
  <si>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</si>
  <si>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</si>
  <si>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</si>
  <si>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</si>
  <si>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</si>
  <si>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</si>
  <si>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</si>
  <si>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</si>
  <si>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</si>
  <si>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</si>
  <si>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</si>
  <si>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</si>
  <si>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</si>
  <si>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</si>
  <si>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</si>
  <si>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</si>
  <si>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</si>
  <si>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</si>
  <si>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</si>
  <si>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</si>
  <si>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</si>
  <si>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</si>
  <si>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</si>
  <si>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</si>
  <si>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</si>
  <si>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</si>
  <si>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</si>
  <si>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</si>
  <si>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</si>
  <si>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</si>
  <si>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</si>
  <si>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</si>
  <si>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</si>
  <si>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</si>
  <si>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</si>
  <si>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</si>
  <si>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Cuadro 3. Hogares por nivel de pobreza</t>
  </si>
  <si>
    <t xml:space="preserve"> Periodo 2001- 2019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</si>
  <si>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</si>
  <si>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</si>
  <si>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</si>
  <si>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</si>
  <si>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</si>
  <si>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</si>
  <si>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</si>
  <si>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>Cuadro No. 5 Indicadores de Pobreza Serie 2001 -2019</t>
  </si>
  <si>
    <t>Indicador</t>
  </si>
  <si>
    <t>Hogares</t>
  </si>
  <si>
    <t xml:space="preserve">Incidencia </t>
  </si>
  <si>
    <t>Brecha</t>
  </si>
  <si>
    <t>Intensidad</t>
  </si>
  <si>
    <t>Severidad</t>
  </si>
  <si>
    <t>Gini</t>
  </si>
  <si>
    <t>Tasa de cambio: 24.67687 lempiras por un dólar Americano. Dato correspondiente al promedio de las subastas realizadas por el BCH del mes de Junio 2019</t>
  </si>
  <si>
    <t>Cuadro No. 6  Indicadores de Ingreso y Desigualdad. Serie 2001-2019</t>
  </si>
  <si>
    <t>Año</t>
  </si>
  <si>
    <t>Coeficiente de GINI</t>
  </si>
  <si>
    <t>Ingreso Percapita de los Hogares( Lempiras)</t>
  </si>
  <si>
    <t>Ingreso percapita del Quintil I ( Lempiras)</t>
  </si>
  <si>
    <t>Ingreso percapita del Quintil V( Lempiras)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</si>
</sst>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&quot;L.&quot;\ #,##0_);\(&quot;L.&quot;\ #,##0\)"/>
    <numFmt numFmtId="167" formatCode="_-* #,##0.0_-;\-* #,##0.0_-;_-* &quot;-&quot;??_-;_-@_-"/>
    <numFmt numFmtId="168" formatCode="_-* #,##0.0_-;\-* #,##0.0_-;_-* &quot;-&quot;?_-;_-@_-"/>
    <numFmt numFmtId="169" formatCode="_-* #,##0_-;\-* #,##0_-;_-* &quot;-&quot;??_-;_-@_-"/>
    <numFmt numFmtId="170" formatCode="0.0"/>
    <numFmt numFmtId="171" formatCode="#,##0.0"/>
    <numFmt numFmtId="172" formatCode="_(* #,##0.0_);_(* \(#,##0.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5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9">
    <xf numFmtId="0" fontId="0" fillId="0" borderId="0" xfId="0"/>
    <xf numFmtId="167" fontId="3" fillId="0" borderId="0" xfId="1" applyNumberFormat="1" applyFont="1"/>
    <xf numFmtId="169" fontId="3" fillId="0" borderId="0" xfId="1" applyNumberFormat="1" applyFont="1"/>
    <xf numFmtId="0" fontId="5" fillId="0" borderId="0" xfId="10" applyFont="1" applyFill="1" applyBorder="1" applyAlignment="1">
      <alignment horizontal="center"/>
    </xf>
    <xf numFmtId="0" fontId="3" fillId="0" borderId="0" xfId="10"/>
    <xf numFmtId="164" fontId="5" fillId="0" borderId="1" xfId="10" applyNumberFormat="1" applyFont="1" applyBorder="1" applyAlignment="1">
      <alignment horizontal="center"/>
    </xf>
    <xf numFmtId="164" fontId="5" fillId="0" borderId="0" xfId="10" applyNumberFormat="1" applyFont="1" applyBorder="1" applyAlignment="1">
      <alignment horizontal="center"/>
    </xf>
    <xf numFmtId="0" fontId="4" fillId="0" borderId="0" xfId="10" applyFont="1" applyBorder="1"/>
    <xf numFmtId="164" fontId="4" fillId="0" borderId="0" xfId="10" applyNumberFormat="1" applyFont="1" applyBorder="1"/>
    <xf numFmtId="0" fontId="5" fillId="0" borderId="0" xfId="10" applyFont="1" applyBorder="1"/>
    <xf numFmtId="164" fontId="5" fillId="0" borderId="0" xfId="10" applyNumberFormat="1" applyFont="1" applyBorder="1"/>
    <xf numFmtId="0" fontId="3" fillId="0" borderId="0" xfId="10" applyBorder="1"/>
    <xf numFmtId="164" fontId="3" fillId="0" borderId="0" xfId="10" applyNumberFormat="1" applyBorder="1"/>
    <xf numFmtId="0" fontId="3" fillId="0" borderId="0" xfId="10" applyBorder="1" applyAlignment="1">
      <alignment horizontal="left" indent="2"/>
    </xf>
    <xf numFmtId="168" fontId="5" fillId="0" borderId="0" xfId="10" applyNumberFormat="1" applyFont="1" applyBorder="1"/>
    <xf numFmtId="170" fontId="3" fillId="0" borderId="0" xfId="10" applyNumberFormat="1" applyBorder="1"/>
    <xf numFmtId="168" fontId="3" fillId="0" borderId="0" xfId="10" applyNumberFormat="1" applyBorder="1"/>
    <xf numFmtId="169" fontId="3" fillId="0" borderId="0" xfId="1" applyNumberFormat="1" applyFont="1" applyBorder="1"/>
    <xf numFmtId="169" fontId="4" fillId="0" borderId="0" xfId="1" applyNumberFormat="1" applyFont="1" applyBorder="1"/>
    <xf numFmtId="0" fontId="7" fillId="0" borderId="0" xfId="10" applyFont="1" applyFill="1" applyBorder="1" applyAlignment="1"/>
    <xf numFmtId="0" fontId="7" fillId="0" borderId="0" xfId="10" applyFont="1" applyFill="1" applyBorder="1" applyAlignment="1">
      <alignment horizontal="left" indent="1"/>
    </xf>
    <xf numFmtId="165" fontId="3" fillId="0" borderId="0" xfId="10" applyNumberFormat="1"/>
    <xf numFmtId="167" fontId="3" fillId="0" borderId="0" xfId="1" applyNumberFormat="1" applyFont="1" applyBorder="1"/>
    <xf numFmtId="167" fontId="3" fillId="0" borderId="0" xfId="10" applyNumberFormat="1"/>
    <xf numFmtId="0" fontId="3" fillId="0" borderId="0" xfId="11"/>
    <xf numFmtId="0" fontId="8" fillId="0" borderId="0" xfId="10" applyFont="1" applyBorder="1" applyAlignment="1">
      <alignment horizontal="left" indent="1"/>
    </xf>
    <xf numFmtId="0" fontId="3" fillId="0" borderId="0" xfId="10" applyFont="1" applyBorder="1" applyAlignment="1">
      <alignment horizontal="left" indent="2"/>
    </xf>
    <xf numFmtId="0" fontId="5" fillId="0" borderId="1" xfId="10" applyFont="1" applyBorder="1" applyAlignment="1">
      <alignment horizontal="center"/>
    </xf>
    <xf numFmtId="164" fontId="5" fillId="0" borderId="2" xfId="10" applyNumberFormat="1" applyFont="1" applyBorder="1" applyAlignment="1">
      <alignment horizontal="center"/>
    </xf>
    <xf numFmtId="49" fontId="5" fillId="0" borderId="0" xfId="10" applyNumberFormat="1" applyFont="1" applyFill="1" applyBorder="1" applyAlignment="1">
      <alignment horizontal="center"/>
    </xf>
    <xf numFmtId="0" fontId="3" fillId="0" borderId="0" xfId="10" applyBorder="1" applyAlignment="1">
      <alignment vertical="center" wrapText="1"/>
    </xf>
    <xf numFmtId="0" fontId="3" fillId="0" borderId="1" xfId="10" applyBorder="1"/>
    <xf numFmtId="164" fontId="3" fillId="0" borderId="1" xfId="10" applyNumberFormat="1" applyBorder="1"/>
    <xf numFmtId="164" fontId="6" fillId="0" borderId="1" xfId="10" applyNumberFormat="1" applyFont="1" applyBorder="1" applyAlignment="1">
      <alignment horizontal="center"/>
    </xf>
    <xf numFmtId="0" fontId="3" fillId="0" borderId="2" xfId="10" applyBorder="1"/>
    <xf numFmtId="0" fontId="5" fillId="0" borderId="2" xfId="10" applyFont="1" applyBorder="1" applyAlignment="1">
      <alignment horizontal="center"/>
    </xf>
    <xf numFmtId="1" fontId="3" fillId="0" borderId="1" xfId="10" applyNumberFormat="1" applyBorder="1" applyAlignment="1">
      <alignment horizontal="center"/>
    </xf>
    <xf numFmtId="168" fontId="3" fillId="0" borderId="1" xfId="10" applyNumberFormat="1" applyBorder="1" applyAlignment="1">
      <alignment horizontal="right" vertical="justify" indent="2"/>
    </xf>
    <xf numFmtId="0" fontId="11" fillId="0" borderId="0" xfId="10" applyFont="1" applyFill="1" applyBorder="1" applyAlignment="1"/>
    <xf numFmtId="0" fontId="13" fillId="0" borderId="0" xfId="10" applyFont="1" applyAlignment="1">
      <alignment horizontal="left"/>
    </xf>
    <xf numFmtId="169" fontId="5" fillId="0" borderId="0" xfId="1" applyNumberFormat="1" applyFont="1" applyBorder="1"/>
    <xf numFmtId="165" fontId="3" fillId="0" borderId="1" xfId="10" applyNumberFormat="1" applyBorder="1"/>
    <xf numFmtId="0" fontId="9" fillId="0" borderId="0" xfId="10" applyFont="1" applyBorder="1" applyAlignment="1">
      <alignment horizontal="left"/>
    </xf>
    <xf numFmtId="164" fontId="5" fillId="0" borderId="1" xfId="10" applyNumberFormat="1" applyFont="1" applyBorder="1" applyAlignment="1"/>
    <xf numFmtId="49" fontId="5" fillId="0" borderId="1" xfId="10" applyNumberFormat="1" applyFont="1" applyFill="1" applyBorder="1" applyAlignment="1">
      <alignment horizontal="center"/>
    </xf>
    <xf numFmtId="0" fontId="3" fillId="0" borderId="0" xfId="10" applyBorder="1" applyAlignment="1">
      <alignment horizontal="left" indent="1"/>
    </xf>
    <xf numFmtId="0" fontId="4" fillId="0" borderId="0" xfId="0" applyFont="1"/>
    <xf numFmtId="0" fontId="5" fillId="0" borderId="0" xfId="10" applyFont="1" applyFill="1" applyBorder="1" applyAlignment="1">
      <alignment horizontal="left"/>
    </xf>
    <xf numFmtId="169" fontId="5" fillId="0" borderId="0" xfId="1" applyNumberFormat="1" applyFont="1"/>
    <xf numFmtId="169" fontId="4" fillId="0" borderId="0" xfId="1" applyNumberFormat="1" applyFont="1"/>
    <xf numFmtId="0" fontId="10" fillId="0" borderId="0" xfId="10" applyFont="1" applyBorder="1" applyAlignment="1">
      <alignment horizontal="left" indent="1"/>
    </xf>
    <xf numFmtId="0" fontId="13" fillId="0" borderId="0" xfId="10" applyFont="1"/>
    <xf numFmtId="165" fontId="3" fillId="0" borderId="0" xfId="10" applyNumberFormat="1" applyBorder="1"/>
    <xf numFmtId="0" fontId="9" fillId="0" borderId="0" xfId="10" applyFont="1"/>
    <xf numFmtId="167" fontId="5" fillId="0" borderId="0" xfId="1" applyNumberFormat="1" applyFont="1" applyBorder="1"/>
    <xf numFmtId="169" fontId="5" fillId="0" borderId="0" xfId="10" applyNumberFormat="1" applyFont="1" applyFill="1"/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169" fontId="5" fillId="0" borderId="0" xfId="1" applyNumberFormat="1" applyFont="1" applyFill="1" applyBorder="1" applyAlignment="1">
      <alignment horizontal="right"/>
    </xf>
    <xf numFmtId="172" fontId="5" fillId="0" borderId="0" xfId="0" applyNumberFormat="1" applyFont="1"/>
    <xf numFmtId="172" fontId="5" fillId="0" borderId="0" xfId="1" applyNumberFormat="1" applyFont="1"/>
    <xf numFmtId="169" fontId="0" fillId="0" borderId="0" xfId="1" applyNumberFormat="1" applyFont="1" applyFill="1"/>
    <xf numFmtId="169" fontId="4" fillId="0" borderId="0" xfId="1" applyNumberFormat="1" applyFont="1" applyFill="1" applyBorder="1" applyAlignment="1">
      <alignment horizontal="right"/>
    </xf>
    <xf numFmtId="172" fontId="4" fillId="0" borderId="0" xfId="0" applyNumberFormat="1" applyFont="1"/>
    <xf numFmtId="172" fontId="4" fillId="0" borderId="0" xfId="1" applyNumberFormat="1" applyFont="1"/>
    <xf numFmtId="3" fontId="4" fillId="0" borderId="0" xfId="0" applyNumberFormat="1" applyFont="1" applyAlignment="1">
      <alignment horizontal="left" indent="1"/>
    </xf>
    <xf numFmtId="3" fontId="4" fillId="0" borderId="1" xfId="0" applyNumberFormat="1" applyFont="1" applyBorder="1"/>
    <xf numFmtId="0" fontId="8" fillId="0" borderId="0" xfId="10" applyFont="1" applyBorder="1" applyAlignment="1">
      <alignment horizontal="left"/>
    </xf>
    <xf numFmtId="171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Border="1"/>
    <xf numFmtId="164" fontId="3" fillId="0" borderId="0" xfId="10" applyNumberFormat="1" applyFont="1" applyBorder="1"/>
    <xf numFmtId="171" fontId="3" fillId="0" borderId="1" xfId="10" applyNumberFormat="1" applyBorder="1"/>
    <xf numFmtId="164" fontId="5" fillId="0" borderId="3" xfId="10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164" fontId="5" fillId="0" borderId="1" xfId="10" applyNumberFormat="1" applyFont="1" applyBorder="1" applyAlignment="1">
      <alignment horizontal="center" vertical="center"/>
    </xf>
    <xf numFmtId="0" fontId="16" fillId="0" borderId="0" xfId="10" applyFont="1"/>
    <xf numFmtId="169" fontId="3" fillId="0" borderId="0" xfId="10" applyNumberFormat="1"/>
    <xf numFmtId="0" fontId="3" fillId="0" borderId="0" xfId="10" applyFill="1"/>
    <xf numFmtId="164" fontId="5" fillId="0" borderId="1" xfId="10" applyNumberFormat="1" applyFont="1" applyBorder="1" applyAlignment="1">
      <alignment horizontal="center" vertical="center" wrapText="1"/>
    </xf>
    <xf numFmtId="0" fontId="4" fillId="0" borderId="0" xfId="0" applyFont="1" applyFill="1"/>
    <xf numFmtId="169" fontId="5" fillId="0" borderId="0" xfId="1" applyNumberFormat="1" applyFont="1" applyFill="1"/>
    <xf numFmtId="0" fontId="3" fillId="0" borderId="1" xfId="10" applyFill="1" applyBorder="1"/>
    <xf numFmtId="171" fontId="3" fillId="0" borderId="1" xfId="10" applyNumberFormat="1" applyFill="1" applyBorder="1"/>
    <xf numFmtId="0" fontId="3" fillId="0" borderId="0" xfId="10" applyFont="1" applyFill="1"/>
    <xf numFmtId="0" fontId="16" fillId="0" borderId="0" xfId="10" applyFont="1" applyFill="1"/>
    <xf numFmtId="165" fontId="3" fillId="0" borderId="0" xfId="1" applyNumberFormat="1" applyFont="1" applyFill="1"/>
    <xf numFmtId="167" fontId="3" fillId="0" borderId="0" xfId="1" applyNumberFormat="1" applyFont="1" applyFill="1"/>
    <xf numFmtId="0" fontId="5" fillId="0" borderId="0" xfId="10" applyFont="1" applyFill="1" applyBorder="1" applyAlignment="1">
      <alignment horizontal="center"/>
    </xf>
    <xf numFmtId="0" fontId="2" fillId="0" borderId="0" xfId="12"/>
    <xf numFmtId="169" fontId="3" fillId="0" borderId="0" xfId="13" applyNumberFormat="1" applyFont="1" applyBorder="1"/>
    <xf numFmtId="0" fontId="2" fillId="0" borderId="0" xfId="14"/>
    <xf numFmtId="164" fontId="6" fillId="0" borderId="2" xfId="10" applyNumberFormat="1" applyFont="1" applyBorder="1" applyAlignment="1">
      <alignment horizontal="center"/>
    </xf>
    <xf numFmtId="0" fontId="3" fillId="0" borderId="2" xfId="10" applyFont="1" applyBorder="1" applyAlignment="1">
      <alignment horizontal="center"/>
    </xf>
    <xf numFmtId="169" fontId="3" fillId="0" borderId="2" xfId="13" applyNumberFormat="1" applyFont="1" applyBorder="1" applyAlignment="1">
      <alignment horizontal="center" vertical="justify"/>
    </xf>
    <xf numFmtId="170" fontId="3" fillId="0" borderId="2" xfId="10" applyNumberFormat="1" applyFont="1" applyBorder="1" applyAlignment="1">
      <alignment horizontal="center" vertical="justify"/>
    </xf>
    <xf numFmtId="0" fontId="3" fillId="0" borderId="0" xfId="10" applyFont="1" applyBorder="1" applyAlignment="1">
      <alignment horizontal="center"/>
    </xf>
    <xf numFmtId="3" fontId="3" fillId="0" borderId="0" xfId="13" applyNumberFormat="1" applyFont="1" applyBorder="1" applyAlignment="1">
      <alignment horizontal="center"/>
    </xf>
    <xf numFmtId="3" fontId="3" fillId="0" borderId="0" xfId="10" applyNumberFormat="1" applyFont="1" applyBorder="1" applyAlignment="1">
      <alignment horizontal="center"/>
    </xf>
    <xf numFmtId="171" fontId="3" fillId="0" borderId="0" xfId="10" applyNumberFormat="1" applyFont="1" applyBorder="1" applyAlignment="1">
      <alignment horizontal="center"/>
    </xf>
    <xf numFmtId="165" fontId="3" fillId="0" borderId="0" xfId="13" applyNumberFormat="1" applyFont="1" applyFill="1"/>
    <xf numFmtId="0" fontId="3" fillId="0" borderId="1" xfId="10" applyFont="1" applyBorder="1" applyAlignment="1">
      <alignment horizontal="center"/>
    </xf>
    <xf numFmtId="3" fontId="3" fillId="0" borderId="1" xfId="13" applyNumberFormat="1" applyFont="1" applyBorder="1" applyAlignment="1">
      <alignment horizontal="center"/>
    </xf>
    <xf numFmtId="3" fontId="3" fillId="0" borderId="1" xfId="10" applyNumberFormat="1" applyFont="1" applyBorder="1" applyAlignment="1">
      <alignment horizontal="center"/>
    </xf>
    <xf numFmtId="171" fontId="3" fillId="0" borderId="1" xfId="10" applyNumberFormat="1" applyFont="1" applyBorder="1" applyAlignment="1">
      <alignment horizontal="center"/>
    </xf>
    <xf numFmtId="3" fontId="3" fillId="0" borderId="0" xfId="10" applyNumberFormat="1"/>
    <xf numFmtId="3" fontId="3" fillId="0" borderId="0" xfId="13" applyNumberFormat="1" applyFont="1"/>
    <xf numFmtId="168" fontId="3" fillId="0" borderId="0" xfId="13" applyNumberFormat="1" applyFont="1" applyBorder="1"/>
    <xf numFmtId="0" fontId="11" fillId="0" borderId="0" xfId="10" applyFont="1"/>
    <xf numFmtId="0" fontId="18" fillId="0" borderId="0" xfId="10" applyFont="1"/>
    <xf numFmtId="0" fontId="5" fillId="0" borderId="0" xfId="10" applyFont="1" applyAlignment="1">
      <alignment horizontal="left"/>
    </xf>
    <xf numFmtId="0" fontId="5" fillId="0" borderId="0" xfId="10" applyFont="1" applyAlignment="1">
      <alignment horizontal="center"/>
    </xf>
    <xf numFmtId="0" fontId="5" fillId="0" borderId="0" xfId="10" applyFont="1" applyBorder="1" applyAlignment="1">
      <alignment horizontal="center"/>
    </xf>
    <xf numFmtId="0" fontId="3" fillId="0" borderId="2" xfId="10" applyBorder="1" applyAlignment="1">
      <alignment horizontal="center" vertical="center" wrapText="1"/>
    </xf>
    <xf numFmtId="1" fontId="3" fillId="0" borderId="0" xfId="10" applyNumberFormat="1" applyBorder="1" applyAlignment="1">
      <alignment horizontal="center"/>
    </xf>
    <xf numFmtId="170" fontId="3" fillId="0" borderId="0" xfId="10" applyNumberFormat="1" applyBorder="1" applyAlignment="1">
      <alignment horizontal="center"/>
    </xf>
    <xf numFmtId="0" fontId="2" fillId="0" borderId="0" xfId="12" applyBorder="1"/>
    <xf numFmtId="0" fontId="3" fillId="0" borderId="1" xfId="10" applyBorder="1" applyAlignment="1">
      <alignment horizontal="left" indent="2"/>
    </xf>
    <xf numFmtId="170" fontId="3" fillId="0" borderId="1" xfId="10" applyNumberFormat="1" applyBorder="1" applyAlignment="1">
      <alignment horizontal="center"/>
    </xf>
    <xf numFmtId="0" fontId="2" fillId="0" borderId="1" xfId="12" applyBorder="1"/>
    <xf numFmtId="171" fontId="3" fillId="0" borderId="0" xfId="10" applyNumberFormat="1" applyFont="1" applyFill="1" applyBorder="1" applyAlignment="1">
      <alignment horizontal="center"/>
    </xf>
    <xf numFmtId="0" fontId="8" fillId="0" borderId="0" xfId="10" applyFont="1"/>
    <xf numFmtId="0" fontId="1" fillId="0" borderId="0" xfId="15"/>
    <xf numFmtId="0" fontId="20" fillId="0" borderId="0" xfId="15" applyFont="1" applyBorder="1"/>
    <xf numFmtId="0" fontId="1" fillId="0" borderId="0" xfId="15" applyFill="1"/>
    <xf numFmtId="0" fontId="19" fillId="0" borderId="3" xfId="15" applyFont="1" applyFill="1" applyBorder="1" applyAlignment="1">
      <alignment horizontal="center"/>
    </xf>
    <xf numFmtId="0" fontId="19" fillId="0" borderId="3" xfId="15" applyFont="1" applyFill="1" applyBorder="1" applyAlignment="1">
      <alignment horizontal="center" vertical="center"/>
    </xf>
    <xf numFmtId="0" fontId="19" fillId="0" borderId="2" xfId="15" applyFont="1" applyBorder="1"/>
    <xf numFmtId="0" fontId="20" fillId="0" borderId="2" xfId="15" applyFont="1" applyBorder="1"/>
    <xf numFmtId="0" fontId="1" fillId="0" borderId="2" xfId="15" applyBorder="1"/>
    <xf numFmtId="0" fontId="1" fillId="0" borderId="2" xfId="15" applyFill="1" applyBorder="1"/>
    <xf numFmtId="0" fontId="19" fillId="0" borderId="0" xfId="15" applyFont="1" applyBorder="1" applyAlignment="1">
      <alignment horizontal="left" indent="1"/>
    </xf>
    <xf numFmtId="3" fontId="19" fillId="0" borderId="0" xfId="15" applyNumberFormat="1" applyFont="1" applyBorder="1" applyAlignment="1">
      <alignment horizontal="right"/>
    </xf>
    <xf numFmtId="169" fontId="19" fillId="0" borderId="0" xfId="13" applyNumberFormat="1" applyFont="1" applyBorder="1" applyAlignment="1">
      <alignment horizontal="right"/>
    </xf>
    <xf numFmtId="0" fontId="20" fillId="0" borderId="0" xfId="15" applyFont="1" applyBorder="1" applyAlignment="1">
      <alignment horizontal="left" indent="1"/>
    </xf>
    <xf numFmtId="165" fontId="20" fillId="0" borderId="0" xfId="13" applyNumberFormat="1" applyFont="1" applyBorder="1" applyAlignment="1">
      <alignment horizontal="right"/>
    </xf>
    <xf numFmtId="165" fontId="20" fillId="0" borderId="0" xfId="13" applyNumberFormat="1" applyFont="1" applyFill="1" applyBorder="1" applyAlignment="1">
      <alignment horizontal="right"/>
    </xf>
    <xf numFmtId="0" fontId="20" fillId="0" borderId="0" xfId="15" applyFont="1" applyBorder="1" applyAlignment="1">
      <alignment horizontal="right"/>
    </xf>
    <xf numFmtId="169" fontId="19" fillId="0" borderId="0" xfId="13" applyNumberFormat="1" applyFont="1" applyFill="1" applyBorder="1" applyAlignment="1">
      <alignment horizontal="right"/>
    </xf>
    <xf numFmtId="0" fontId="1" fillId="0" borderId="0" xfId="15" applyFill="1" applyBorder="1"/>
    <xf numFmtId="0" fontId="1" fillId="0" borderId="0" xfId="15" applyBorder="1"/>
    <xf numFmtId="0" fontId="19" fillId="0" borderId="0" xfId="15" applyFont="1" applyBorder="1"/>
    <xf numFmtId="0" fontId="19" fillId="0" borderId="0" xfId="15" applyFont="1" applyBorder="1" applyAlignment="1">
      <alignment horizontal="right"/>
    </xf>
    <xf numFmtId="2" fontId="20" fillId="0" borderId="0" xfId="15" applyNumberFormat="1" applyFont="1" applyFill="1" applyBorder="1" applyAlignment="1">
      <alignment horizontal="right"/>
    </xf>
    <xf numFmtId="1" fontId="19" fillId="0" borderId="0" xfId="15" applyNumberFormat="1" applyFont="1" applyFill="1" applyBorder="1" applyAlignment="1">
      <alignment horizontal="right"/>
    </xf>
    <xf numFmtId="0" fontId="20" fillId="0" borderId="1" xfId="15" applyFont="1" applyBorder="1" applyAlignment="1">
      <alignment horizontal="left" indent="1"/>
    </xf>
    <xf numFmtId="0" fontId="20" fillId="0" borderId="1" xfId="15" applyFont="1" applyBorder="1"/>
    <xf numFmtId="0" fontId="1" fillId="0" borderId="1" xfId="15" applyBorder="1"/>
    <xf numFmtId="0" fontId="1" fillId="0" borderId="1" xfId="15" applyFill="1" applyBorder="1"/>
    <xf numFmtId="0" fontId="19" fillId="0" borderId="0" xfId="15" applyFont="1" applyBorder="1" applyAlignment="1"/>
    <xf numFmtId="165" fontId="3" fillId="0" borderId="1" xfId="13" applyNumberFormat="1" applyFont="1" applyBorder="1"/>
    <xf numFmtId="0" fontId="21" fillId="0" borderId="0" xfId="14" applyFont="1"/>
    <xf numFmtId="165" fontId="3" fillId="0" borderId="2" xfId="13" applyNumberFormat="1" applyFont="1" applyBorder="1"/>
    <xf numFmtId="169" fontId="3" fillId="0" borderId="1" xfId="13" applyNumberFormat="1" applyFont="1" applyBorder="1"/>
    <xf numFmtId="0" fontId="3" fillId="0" borderId="2" xfId="14" applyFont="1" applyBorder="1"/>
    <xf numFmtId="0" fontId="3" fillId="0" borderId="1" xfId="14" applyFont="1" applyBorder="1"/>
    <xf numFmtId="169" fontId="3" fillId="0" borderId="2" xfId="13" applyNumberFormat="1" applyFont="1" applyBorder="1"/>
    <xf numFmtId="0" fontId="3" fillId="0" borderId="0" xfId="14" applyFont="1" applyBorder="1"/>
    <xf numFmtId="0" fontId="19" fillId="0" borderId="0" xfId="15" applyFont="1" applyBorder="1" applyAlignment="1">
      <alignment horizontal="center"/>
    </xf>
    <xf numFmtId="0" fontId="5" fillId="0" borderId="3" xfId="14" applyFont="1" applyBorder="1" applyAlignment="1">
      <alignment horizontal="center" vertical="center"/>
    </xf>
    <xf numFmtId="165" fontId="3" fillId="0" borderId="0" xfId="13" applyNumberFormat="1" applyFont="1" applyBorder="1"/>
    <xf numFmtId="0" fontId="5" fillId="0" borderId="0" xfId="14" applyFont="1" applyBorder="1"/>
    <xf numFmtId="0" fontId="5" fillId="0" borderId="3" xfId="14" applyFont="1" applyBorder="1" applyAlignment="1">
      <alignment horizontal="center" vertical="center" wrapText="1"/>
    </xf>
    <xf numFmtId="0" fontId="1" fillId="0" borderId="0" xfId="15" applyFill="1" applyBorder="1"/>
    <xf numFmtId="164" fontId="5" fillId="0" borderId="3" xfId="10" applyNumberFormat="1" applyFont="1" applyBorder="1" applyAlignment="1">
      <alignment horizontal="center"/>
    </xf>
    <xf numFmtId="164" fontId="5" fillId="0" borderId="2" xfId="10" applyNumberFormat="1" applyFont="1" applyBorder="1" applyAlignment="1">
      <alignment horizontal="center" vertical="center" wrapText="1"/>
    </xf>
    <xf numFmtId="164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5" fillId="0" borderId="0" xfId="10" applyNumberFormat="1" applyFont="1" applyFill="1" applyBorder="1" applyAlignment="1">
      <alignment horizontal="center"/>
    </xf>
    <xf numFmtId="0" fontId="5" fillId="0" borderId="0" xfId="10" applyFont="1" applyBorder="1" applyAlignment="1">
      <alignment horizontal="center"/>
    </xf>
    <xf numFmtId="0" fontId="5" fillId="0" borderId="0" xfId="10" applyFont="1" applyAlignment="1">
      <alignment horizontal="center"/>
    </xf>
    <xf numFmtId="0" fontId="3" fillId="0" borderId="1" xfId="10" applyBorder="1" applyAlignment="1">
      <alignment horizontal="center" vertical="center" wrapText="1"/>
    </xf>
    <xf numFmtId="164" fontId="6" fillId="0" borderId="2" xfId="1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9" fillId="0" borderId="0" xfId="15" applyFont="1" applyBorder="1" applyAlignment="1">
      <alignment horizontal="center"/>
    </xf>
  </cellXfs>
  <cellStyles count="46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3"/>
    <cellStyle name="Millares 9" xfId="17"/>
    <cellStyle name="Normal" xfId="0" builtinId="0"/>
    <cellStyle name="Normal 2" xfId="9"/>
    <cellStyle name="Normal 2 2" xfId="14"/>
    <cellStyle name="Normal 3" xfId="12"/>
    <cellStyle name="Normal 3 2 2 2" xfId="15"/>
    <cellStyle name="Normal_Calculo de la Pobreza" xfId="10"/>
    <cellStyle name="Normal_PP3 Calculo Final de Pobreza" xfId="11"/>
    <cellStyle name="Porcentaje 2" xfId="16"/>
    <cellStyle name="style1539719945721" xfId="18"/>
    <cellStyle name="style1539719945846" xfId="19"/>
    <cellStyle name="style1539719945958" xfId="23"/>
    <cellStyle name="style1539719946064" xfId="24"/>
    <cellStyle name="style1539719946184" xfId="20"/>
    <cellStyle name="style1539719946286" xfId="21"/>
    <cellStyle name="style1539719946385" xfId="22"/>
    <cellStyle name="style1539719946490" xfId="25"/>
    <cellStyle name="style1539719946588" xfId="26"/>
    <cellStyle name="style1539719946688" xfId="27"/>
    <cellStyle name="style1539719946786" xfId="28"/>
    <cellStyle name="style1539719946861" xfId="34"/>
    <cellStyle name="style1539719946964" xfId="40"/>
    <cellStyle name="style1539719947039" xfId="29"/>
    <cellStyle name="style1539719947209" xfId="35"/>
    <cellStyle name="style1539719947381" xfId="41"/>
    <cellStyle name="style1539719947454" xfId="30"/>
    <cellStyle name="style1539719947542" xfId="31"/>
    <cellStyle name="style1539719947612" xfId="32"/>
    <cellStyle name="style1539719947681" xfId="33"/>
    <cellStyle name="style1539719947750" xfId="36"/>
    <cellStyle name="style1539719947819" xfId="37"/>
    <cellStyle name="style1539719947910" xfId="38"/>
    <cellStyle name="style1539719947998" xfId="39"/>
    <cellStyle name="style1539719948092" xfId="42"/>
    <cellStyle name="style1539719948161" xfId="43"/>
    <cellStyle name="style1539719948230" xfId="44"/>
    <cellStyle name="style1539719948299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>
          <a:extLst>
            <a:ext uri="{FF2B5EF4-FFF2-40B4-BE49-F238E27FC236}">
              <a16:creationId xmlns="" xmlns:a16="http://schemas.microsoft.com/office/drawing/2014/main" id="{00000000-0008-0000-0000-0000012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504675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85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0</xdr:col>
      <xdr:colOff>403051</xdr:colOff>
      <xdr:row>1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0"/>
          <a:ext cx="288750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9525</xdr:rowOff>
    </xdr:from>
    <xdr:ext cx="314325" cy="438151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314325" cy="4381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7.%20Pobrez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publicacion%20junio%202019/publicacion%20final/7.%20Cuadros%20de%20Pobreza%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7/JUNIO%202017/PUBLICACION%20JUNIO%202017%20ADC/Borrador%20Publicacion/7.%20Cuadros%20de%20Pobreza%20prev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17/JUNIO%202017/PUBLICACION%20JUNIO%202017%20ADC/Borrador%20Publicacion/informe%20Publicacion%20Centro%20Negocios/6.%20Cuadros%20de%20Ingre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reza"/>
    </sheetNames>
    <sheetDataSet>
      <sheetData sheetId="0">
        <row r="7">
          <cell r="C7">
            <v>240989.35586804739</v>
          </cell>
          <cell r="D7">
            <v>1018687.6741077716</v>
          </cell>
          <cell r="E7">
            <v>135347.6711457588</v>
          </cell>
          <cell r="F7">
            <v>516751.97396480286</v>
          </cell>
          <cell r="G7">
            <v>105641.68472228647</v>
          </cell>
          <cell r="H7">
            <v>501935.70014296006</v>
          </cell>
          <cell r="I7">
            <v>72869.629242744588</v>
          </cell>
          <cell r="J7">
            <v>348338.49222035584</v>
          </cell>
          <cell r="K7">
            <v>32772.055479541108</v>
          </cell>
          <cell r="L7">
            <v>153597.20792259995</v>
          </cell>
        </row>
        <row r="8">
          <cell r="C8">
            <v>150256.2496997233</v>
          </cell>
          <cell r="D8">
            <v>591701.01553983812</v>
          </cell>
          <cell r="E8">
            <v>84504.004119634279</v>
          </cell>
          <cell r="F8">
            <v>300633.59009112057</v>
          </cell>
          <cell r="G8">
            <v>65752.245580088143</v>
          </cell>
          <cell r="H8">
            <v>291067.42544871429</v>
          </cell>
          <cell r="I8">
            <v>43679.142354570613</v>
          </cell>
          <cell r="J8">
            <v>190544.85268736444</v>
          </cell>
          <cell r="K8">
            <v>22073.103225517698</v>
          </cell>
          <cell r="L8">
            <v>100522.57276135056</v>
          </cell>
        </row>
        <row r="9">
          <cell r="C9">
            <v>797250.80855824554</v>
          </cell>
          <cell r="D9">
            <v>3275114.4127055546</v>
          </cell>
          <cell r="E9">
            <v>345253.88171605184</v>
          </cell>
          <cell r="F9">
            <v>1211174.9485789819</v>
          </cell>
          <cell r="G9">
            <v>451996.92684218654</v>
          </cell>
          <cell r="H9">
            <v>2063939.4641265401</v>
          </cell>
          <cell r="I9">
            <v>256888.1409290556</v>
          </cell>
          <cell r="J9">
            <v>1078615.8001770915</v>
          </cell>
          <cell r="K9">
            <v>195108.78591313382</v>
          </cell>
          <cell r="L9">
            <v>985323.66394946224</v>
          </cell>
        </row>
        <row r="10">
          <cell r="C10">
            <v>910592.91764471296</v>
          </cell>
          <cell r="D10">
            <v>4041087.7227371922</v>
          </cell>
          <cell r="E10">
            <v>289295.29960980406</v>
          </cell>
          <cell r="F10">
            <v>1121570.7052054808</v>
          </cell>
          <cell r="G10">
            <v>621297.61803492846</v>
          </cell>
          <cell r="H10">
            <v>2919517.0175317968</v>
          </cell>
          <cell r="I10">
            <v>100630.01140018235</v>
          </cell>
          <cell r="J10">
            <v>433910.98308325134</v>
          </cell>
          <cell r="K10">
            <v>520667.60663475393</v>
          </cell>
          <cell r="L10">
            <v>2485606.0344485827</v>
          </cell>
        </row>
        <row r="18">
          <cell r="C18">
            <v>1018687.6741077716</v>
          </cell>
          <cell r="D18">
            <v>934600.27125269943</v>
          </cell>
          <cell r="E18">
            <v>84087.402855069056</v>
          </cell>
        </row>
        <row r="19">
          <cell r="C19">
            <v>591701.01553983812</v>
          </cell>
          <cell r="D19">
            <v>533594.78220557689</v>
          </cell>
          <cell r="E19">
            <v>58106.233334258512</v>
          </cell>
        </row>
        <row r="20">
          <cell r="C20">
            <v>3275114.4127055546</v>
          </cell>
          <cell r="D20">
            <v>2556988.2752767839</v>
          </cell>
          <cell r="E20">
            <v>718126.13742875727</v>
          </cell>
        </row>
        <row r="21">
          <cell r="C21">
            <v>4041087.7227371922</v>
          </cell>
          <cell r="D21">
            <v>1468661.1320743514</v>
          </cell>
          <cell r="E21">
            <v>2572426.5906629628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LXV Encuesta Permanente de Hogares de Propósitos Múltiples, 2019.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04"/>
      <sheetName val="Cuadro 05"/>
      <sheetName val="Cuadro  06"/>
    </sheetNames>
    <sheetDataSet>
      <sheetData sheetId="0"/>
      <sheetData sheetId="1">
        <row r="17">
          <cell r="A17" t="str">
            <v>Fuente: Instituto Nacional de Estadística (INE). LXV Encuesta Permanente de Hogares de Propósitos Múltiples, 2019.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3 "/>
      <sheetName val="Cuadro04"/>
      <sheetName val="Cuadro 05"/>
      <sheetName val="Cuadro  06"/>
    </sheetNames>
    <sheetDataSet>
      <sheetData sheetId="0" refreshError="1"/>
      <sheetData sheetId="1" refreshError="1"/>
      <sheetData sheetId="2"/>
      <sheetData sheetId="3" refreshError="1"/>
      <sheetData sheetId="4">
        <row r="10">
          <cell r="R10">
            <v>0.52470000000000006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01"/>
      <sheetName val="C02"/>
    </sheetNames>
    <sheetDataSet>
      <sheetData sheetId="0"/>
      <sheetData sheetId="1">
        <row r="8">
          <cell r="F8">
            <v>3068.1988970958801</v>
          </cell>
        </row>
        <row r="18">
          <cell r="F18">
            <v>438.07271586794099</v>
          </cell>
        </row>
        <row r="22">
          <cell r="F22">
            <v>8701.3394286311304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D18" sqref="D18"/>
    </sheetView>
  </sheetViews>
  <sheetFormatPr baseColWidth="10" defaultColWidth="10.28515625" defaultRowHeight="11.25" x14ac:dyDescent="0.2"/>
  <cols>
    <col min="1" max="16384" width="10.28515625" style="24"/>
  </cols>
  <sheetData/>
  <phoneticPr fontId="3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J46"/>
  <sheetViews>
    <sheetView workbookViewId="0">
      <selection activeCell="H27" sqref="H27"/>
    </sheetView>
  </sheetViews>
  <sheetFormatPr baseColWidth="10" defaultColWidth="10.28515625" defaultRowHeight="11.25" x14ac:dyDescent="0.2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7109375" style="4" customWidth="1"/>
    <col min="9" max="9" width="22.28515625" style="4" customWidth="1"/>
    <col min="10" max="16384" width="10.28515625" style="4"/>
  </cols>
  <sheetData>
    <row r="3" spans="1:10" x14ac:dyDescent="0.2">
      <c r="A3" s="168" t="s">
        <v>33</v>
      </c>
      <c r="B3" s="168"/>
      <c r="C3" s="168"/>
      <c r="D3" s="168"/>
      <c r="E3" s="168"/>
      <c r="F3" s="168"/>
      <c r="G3" s="168"/>
      <c r="H3" s="3"/>
      <c r="I3" s="3"/>
    </row>
    <row r="4" spans="1:10" x14ac:dyDescent="0.2">
      <c r="A4" s="168" t="s">
        <v>12</v>
      </c>
      <c r="B4" s="168"/>
      <c r="C4" s="168"/>
      <c r="D4" s="168"/>
      <c r="E4" s="168"/>
      <c r="F4" s="168"/>
      <c r="G4" s="168"/>
      <c r="H4" s="3"/>
      <c r="I4" s="3"/>
    </row>
    <row r="5" spans="1:10" x14ac:dyDescent="0.2">
      <c r="A5" s="171"/>
      <c r="B5" s="171"/>
      <c r="C5" s="171"/>
      <c r="D5" s="171"/>
      <c r="E5" s="171"/>
      <c r="F5" s="171"/>
      <c r="G5" s="29"/>
      <c r="H5" s="3"/>
      <c r="I5" s="3"/>
    </row>
    <row r="6" spans="1:10" ht="13.5" customHeight="1" x14ac:dyDescent="0.2">
      <c r="A6" s="169" t="s">
        <v>3</v>
      </c>
      <c r="B6" s="166" t="s">
        <v>0</v>
      </c>
      <c r="C6" s="166" t="s">
        <v>2</v>
      </c>
      <c r="D6" s="165" t="s">
        <v>25</v>
      </c>
      <c r="E6" s="165"/>
      <c r="F6" s="165"/>
      <c r="G6" s="28"/>
      <c r="H6" s="165" t="s">
        <v>37</v>
      </c>
      <c r="I6" s="165"/>
    </row>
    <row r="7" spans="1:10" ht="22.5" customHeight="1" x14ac:dyDescent="0.35">
      <c r="A7" s="170"/>
      <c r="B7" s="167"/>
      <c r="C7" s="167"/>
      <c r="D7" s="75" t="s">
        <v>0</v>
      </c>
      <c r="E7" s="76" t="s">
        <v>26</v>
      </c>
      <c r="F7" s="76" t="s">
        <v>27</v>
      </c>
      <c r="G7" s="33"/>
      <c r="H7" s="70" t="s">
        <v>35</v>
      </c>
      <c r="I7" s="80" t="s">
        <v>36</v>
      </c>
    </row>
    <row r="8" spans="1:10" x14ac:dyDescent="0.2">
      <c r="A8" s="30"/>
      <c r="B8" s="8"/>
      <c r="C8" s="7"/>
      <c r="D8" s="8"/>
      <c r="E8" s="7"/>
      <c r="F8" s="8"/>
      <c r="G8" s="6"/>
      <c r="H8" s="71"/>
      <c r="I8" s="72"/>
    </row>
    <row r="9" spans="1:10" x14ac:dyDescent="0.2">
      <c r="A9" s="9" t="s">
        <v>7</v>
      </c>
      <c r="B9" s="48">
        <f>+B11+B15</f>
        <v>2099089.3317707293</v>
      </c>
      <c r="C9" s="48">
        <f>+C11+C15</f>
        <v>854400.856591249</v>
      </c>
      <c r="D9" s="48">
        <f>+D11+D15</f>
        <v>1244688.4751794897</v>
      </c>
      <c r="E9" s="48">
        <f>+E11+E15</f>
        <v>474066.92392655322</v>
      </c>
      <c r="F9" s="48">
        <f>+F11+F15</f>
        <v>770621.55125294649</v>
      </c>
      <c r="G9" s="8"/>
      <c r="H9" s="82"/>
      <c r="I9" s="82"/>
      <c r="J9" s="79"/>
    </row>
    <row r="10" spans="1:10" x14ac:dyDescent="0.2">
      <c r="A10" s="11"/>
      <c r="B10" s="55"/>
      <c r="C10" s="55"/>
      <c r="D10" s="55"/>
      <c r="E10" s="55"/>
      <c r="F10" s="55"/>
      <c r="G10" s="10"/>
      <c r="H10" s="82"/>
      <c r="I10" s="82"/>
      <c r="J10" s="79"/>
    </row>
    <row r="11" spans="1:10" x14ac:dyDescent="0.2">
      <c r="A11" s="45" t="s">
        <v>8</v>
      </c>
      <c r="B11" s="49">
        <f>+B12+B13+B14</f>
        <v>1188496.4141260162</v>
      </c>
      <c r="C11" s="49">
        <f>+C12+C13+C14</f>
        <v>565105.55698144494</v>
      </c>
      <c r="D11" s="49">
        <f>+D12+D13+D14</f>
        <v>623390.85714456113</v>
      </c>
      <c r="E11" s="49">
        <f>+E12+E13+E14</f>
        <v>373436.91252637084</v>
      </c>
      <c r="F11" s="49">
        <f>+F12+F13+F14</f>
        <v>249953.94461819262</v>
      </c>
      <c r="G11" s="12"/>
      <c r="H11" s="87">
        <v>1796.42</v>
      </c>
      <c r="I11" s="87">
        <v>3592.85</v>
      </c>
      <c r="J11" s="79"/>
    </row>
    <row r="12" spans="1:10" x14ac:dyDescent="0.2">
      <c r="A12" s="26" t="s">
        <v>11</v>
      </c>
      <c r="B12" s="49">
        <f>[1]Pobreza!C7</f>
        <v>240989.35586804739</v>
      </c>
      <c r="C12" s="49">
        <f>[1]Pobreza!E7</f>
        <v>135347.6711457588</v>
      </c>
      <c r="D12" s="49">
        <f>[1]Pobreza!G7</f>
        <v>105641.68472228647</v>
      </c>
      <c r="E12" s="49">
        <f>[1]Pobreza!I7</f>
        <v>72869.629242744588</v>
      </c>
      <c r="F12" s="49">
        <f>[1]Pobreza!K7</f>
        <v>32772.055479541108</v>
      </c>
      <c r="G12" s="12"/>
      <c r="H12" s="88"/>
      <c r="I12" s="88"/>
      <c r="J12" s="86"/>
    </row>
    <row r="13" spans="1:10" x14ac:dyDescent="0.2">
      <c r="A13" s="13" t="s">
        <v>9</v>
      </c>
      <c r="B13" s="49">
        <f>[1]Pobreza!C8</f>
        <v>150256.2496997233</v>
      </c>
      <c r="C13" s="49">
        <f>[1]Pobreza!E8</f>
        <v>84504.004119634279</v>
      </c>
      <c r="D13" s="49">
        <f>[1]Pobreza!G8</f>
        <v>65752.245580088143</v>
      </c>
      <c r="E13" s="49">
        <f>[1]Pobreza!I8</f>
        <v>43679.142354570613</v>
      </c>
      <c r="F13" s="49">
        <f>[1]Pobreza!K8</f>
        <v>22073.103225517698</v>
      </c>
      <c r="G13" s="12"/>
      <c r="H13" s="88"/>
      <c r="I13" s="88"/>
      <c r="J13" s="79"/>
    </row>
    <row r="14" spans="1:10" x14ac:dyDescent="0.2">
      <c r="A14" s="26" t="s">
        <v>20</v>
      </c>
      <c r="B14" s="49">
        <f>[1]Pobreza!C9</f>
        <v>797250.80855824554</v>
      </c>
      <c r="C14" s="49">
        <f>[1]Pobreza!E9</f>
        <v>345253.88171605184</v>
      </c>
      <c r="D14" s="49">
        <f>[1]Pobreza!G9</f>
        <v>451996.92684218654</v>
      </c>
      <c r="E14" s="49">
        <f>[1]Pobreza!I9</f>
        <v>256888.1409290556</v>
      </c>
      <c r="F14" s="49">
        <f>[1]Pobreza!K9</f>
        <v>195108.78591313382</v>
      </c>
      <c r="G14" s="12"/>
      <c r="H14" s="88"/>
      <c r="I14" s="88"/>
      <c r="J14" s="79"/>
    </row>
    <row r="15" spans="1:10" x14ac:dyDescent="0.2">
      <c r="A15" s="45" t="s">
        <v>10</v>
      </c>
      <c r="B15" s="49">
        <f>[1]Pobreza!C10</f>
        <v>910592.91764471296</v>
      </c>
      <c r="C15" s="49">
        <f>[1]Pobreza!E10</f>
        <v>289295.29960980406</v>
      </c>
      <c r="D15" s="49">
        <f>[1]Pobreza!G10</f>
        <v>621297.61803492846</v>
      </c>
      <c r="E15" s="49">
        <f>[1]Pobreza!I10</f>
        <v>100630.01140018235</v>
      </c>
      <c r="F15" s="49">
        <f>[1]Pobreza!K10</f>
        <v>520667.60663475393</v>
      </c>
      <c r="G15" s="12"/>
      <c r="H15" s="87">
        <v>1355.49</v>
      </c>
      <c r="I15" s="87">
        <v>1809.58</v>
      </c>
      <c r="J15" s="79"/>
    </row>
    <row r="16" spans="1:10" x14ac:dyDescent="0.2">
      <c r="A16" s="31"/>
      <c r="B16" s="31"/>
      <c r="C16" s="31"/>
      <c r="D16" s="31"/>
      <c r="E16" s="31"/>
      <c r="F16" s="31"/>
      <c r="G16" s="32"/>
      <c r="H16" s="31"/>
      <c r="I16" s="73"/>
    </row>
    <row r="17" spans="1:7" x14ac:dyDescent="0.2">
      <c r="A17" s="69" t="str">
        <f>[2]Resumen!A49</f>
        <v>Fuente: Instituto Nacional de Estadística (INE). LXV Encuesta Permanente de Hogares de Propósitos Múltiples, 2019.</v>
      </c>
      <c r="B17" s="11"/>
      <c r="C17" s="11"/>
      <c r="D17" s="11"/>
      <c r="E17" s="11"/>
      <c r="F17" s="11"/>
      <c r="G17" s="12"/>
    </row>
    <row r="18" spans="1:7" x14ac:dyDescent="0.2">
      <c r="A18" s="11"/>
      <c r="B18" s="11"/>
      <c r="C18" s="11"/>
      <c r="D18" s="11"/>
      <c r="E18" s="11"/>
      <c r="F18" s="11"/>
      <c r="G18" s="12"/>
    </row>
    <row r="19" spans="1:7" x14ac:dyDescent="0.2">
      <c r="A19" s="11"/>
      <c r="B19" s="11"/>
      <c r="C19" s="11"/>
      <c r="D19" s="11"/>
      <c r="E19" s="11"/>
      <c r="F19" s="11"/>
      <c r="G19" s="12"/>
    </row>
    <row r="20" spans="1:7" x14ac:dyDescent="0.2">
      <c r="A20" s="168" t="s">
        <v>19</v>
      </c>
      <c r="B20" s="168"/>
      <c r="C20" s="168"/>
      <c r="D20" s="168"/>
      <c r="E20" s="168"/>
      <c r="F20" s="168"/>
      <c r="G20" s="47"/>
    </row>
    <row r="21" spans="1:7" ht="12.75" customHeight="1" x14ac:dyDescent="0.2">
      <c r="A21" s="168" t="s">
        <v>13</v>
      </c>
      <c r="B21" s="168"/>
      <c r="C21" s="168"/>
      <c r="D21" s="168"/>
      <c r="E21" s="168"/>
      <c r="F21" s="168"/>
      <c r="G21" s="3"/>
    </row>
    <row r="23" spans="1:7" x14ac:dyDescent="0.2">
      <c r="A23" s="169" t="s">
        <v>3</v>
      </c>
      <c r="B23" s="166" t="s">
        <v>0</v>
      </c>
      <c r="C23" s="166" t="s">
        <v>2</v>
      </c>
      <c r="D23" s="165" t="s">
        <v>1</v>
      </c>
      <c r="E23" s="165"/>
      <c r="F23" s="165"/>
    </row>
    <row r="24" spans="1:7" x14ac:dyDescent="0.2">
      <c r="A24" s="170"/>
      <c r="B24" s="167"/>
      <c r="C24" s="167"/>
      <c r="D24" s="27" t="s">
        <v>0</v>
      </c>
      <c r="E24" s="5" t="s">
        <v>5</v>
      </c>
      <c r="F24" s="5" t="s">
        <v>6</v>
      </c>
    </row>
    <row r="25" spans="1:7" x14ac:dyDescent="0.2">
      <c r="A25" s="34"/>
      <c r="B25" s="28"/>
      <c r="C25" s="28"/>
      <c r="D25" s="35"/>
      <c r="E25" s="28"/>
      <c r="F25" s="28"/>
    </row>
    <row r="26" spans="1:7" x14ac:dyDescent="0.2">
      <c r="A26" s="9" t="s">
        <v>7</v>
      </c>
      <c r="B26" s="40">
        <v>99.999999999974861</v>
      </c>
      <c r="C26" s="54">
        <f>+C9/$B9*100</f>
        <v>40.703406170451153</v>
      </c>
      <c r="D26" s="54">
        <f>+D9/$B9*100</f>
        <v>59.296593829549295</v>
      </c>
      <c r="E26" s="54">
        <f>+E9/$B9*100</f>
        <v>22.584409188847836</v>
      </c>
      <c r="F26" s="54">
        <f>+F9/$B9*100</f>
        <v>36.712184640701935</v>
      </c>
      <c r="G26" s="14"/>
    </row>
    <row r="27" spans="1:7" x14ac:dyDescent="0.2">
      <c r="A27" s="11"/>
      <c r="B27" s="17"/>
      <c r="C27" s="22"/>
      <c r="D27" s="22"/>
      <c r="E27" s="22"/>
      <c r="F27" s="22"/>
      <c r="G27" s="16"/>
    </row>
    <row r="28" spans="1:7" x14ac:dyDescent="0.2">
      <c r="A28" s="45" t="s">
        <v>8</v>
      </c>
      <c r="B28" s="18">
        <v>99.999999999986784</v>
      </c>
      <c r="C28" s="22">
        <f t="shared" ref="C28:F32" si="0">+C11/$B11*100</f>
        <v>47.547939586928095</v>
      </c>
      <c r="D28" s="22">
        <f t="shared" si="0"/>
        <v>52.452060413071052</v>
      </c>
      <c r="E28" s="22">
        <f t="shared" si="0"/>
        <v>31.420954080116843</v>
      </c>
      <c r="F28" s="22">
        <f t="shared" si="0"/>
        <v>21.031106332954405</v>
      </c>
      <c r="G28" s="16"/>
    </row>
    <row r="29" spans="1:7" x14ac:dyDescent="0.2">
      <c r="A29" s="26" t="s">
        <v>11</v>
      </c>
      <c r="B29" s="18">
        <v>99.999999999995836</v>
      </c>
      <c r="C29" s="22">
        <f t="shared" si="0"/>
        <v>56.163339936004384</v>
      </c>
      <c r="D29" s="22">
        <f t="shared" si="0"/>
        <v>43.836660063994728</v>
      </c>
      <c r="E29" s="22">
        <f t="shared" si="0"/>
        <v>30.23769617552902</v>
      </c>
      <c r="F29" s="22">
        <f t="shared" si="0"/>
        <v>13.598963888465388</v>
      </c>
      <c r="G29" s="16"/>
    </row>
    <row r="30" spans="1:7" x14ac:dyDescent="0.2">
      <c r="A30" s="13" t="s">
        <v>9</v>
      </c>
      <c r="B30" s="18">
        <v>99.999999999995282</v>
      </c>
      <c r="C30" s="22">
        <f t="shared" si="0"/>
        <v>56.239926318212838</v>
      </c>
      <c r="D30" s="22">
        <f t="shared" si="0"/>
        <v>43.760073681786579</v>
      </c>
      <c r="E30" s="22">
        <f t="shared" si="0"/>
        <v>29.069767441860389</v>
      </c>
      <c r="F30" s="22">
        <f t="shared" si="0"/>
        <v>14.690306239926304</v>
      </c>
      <c r="G30" s="16"/>
    </row>
    <row r="31" spans="1:7" x14ac:dyDescent="0.2">
      <c r="A31" s="26" t="s">
        <v>20</v>
      </c>
      <c r="B31" s="18">
        <v>100.00000000000556</v>
      </c>
      <c r="C31" s="22">
        <f t="shared" si="0"/>
        <v>43.305554288544606</v>
      </c>
      <c r="D31" s="22">
        <f t="shared" si="0"/>
        <v>56.694445711454499</v>
      </c>
      <c r="E31" s="22">
        <f t="shared" si="0"/>
        <v>32.221747306047149</v>
      </c>
      <c r="F31" s="22">
        <f t="shared" si="0"/>
        <v>24.472698405407709</v>
      </c>
      <c r="G31" s="16"/>
    </row>
    <row r="32" spans="1:7" x14ac:dyDescent="0.2">
      <c r="A32" s="45" t="s">
        <v>10</v>
      </c>
      <c r="B32" s="18">
        <v>100.00000000000566</v>
      </c>
      <c r="C32" s="22">
        <f t="shared" si="0"/>
        <v>31.769992276908827</v>
      </c>
      <c r="D32" s="22">
        <f t="shared" si="0"/>
        <v>68.230007723093323</v>
      </c>
      <c r="E32" s="22">
        <f t="shared" si="0"/>
        <v>11.051042617426251</v>
      </c>
      <c r="F32" s="22">
        <f t="shared" si="0"/>
        <v>57.178965105667935</v>
      </c>
      <c r="G32" s="16"/>
    </row>
    <row r="33" spans="1:9" x14ac:dyDescent="0.2">
      <c r="A33" s="31"/>
      <c r="B33" s="36"/>
      <c r="C33" s="37"/>
      <c r="D33" s="37"/>
      <c r="E33" s="37"/>
      <c r="F33" s="37"/>
      <c r="G33" s="16"/>
    </row>
    <row r="34" spans="1:9" ht="12.75" customHeight="1" x14ac:dyDescent="0.2">
      <c r="A34" s="69" t="str">
        <f>A17</f>
        <v>Fuente: Instituto Nacional de Estadística (INE). LXV Encuesta Permanente de Hogares de Propósitos Múltiples, 2019.</v>
      </c>
      <c r="B34" s="11"/>
      <c r="C34" s="11"/>
      <c r="D34" s="11"/>
      <c r="E34" s="11"/>
      <c r="F34" s="11"/>
    </row>
    <row r="35" spans="1:9" x14ac:dyDescent="0.2">
      <c r="A35" s="25"/>
    </row>
    <row r="36" spans="1:9" x14ac:dyDescent="0.2">
      <c r="A36" s="50"/>
      <c r="B36" s="51"/>
      <c r="C36" s="51"/>
      <c r="D36" s="51"/>
    </row>
    <row r="37" spans="1:9" x14ac:dyDescent="0.2">
      <c r="A37" s="38" t="s">
        <v>21</v>
      </c>
      <c r="B37" s="51"/>
      <c r="C37" s="51"/>
      <c r="D37" s="51"/>
    </row>
    <row r="38" spans="1:9" x14ac:dyDescent="0.2">
      <c r="A38" s="38" t="s">
        <v>22</v>
      </c>
      <c r="B38" s="17"/>
      <c r="C38" s="15"/>
      <c r="D38" s="17"/>
      <c r="E38" s="15"/>
    </row>
    <row r="39" spans="1:9" x14ac:dyDescent="0.2">
      <c r="A39" s="38" t="s">
        <v>34</v>
      </c>
      <c r="B39" s="17"/>
      <c r="C39" s="15"/>
      <c r="D39" s="17"/>
      <c r="E39" s="15"/>
      <c r="F39" s="17"/>
      <c r="G39" s="17"/>
      <c r="H39" s="15"/>
      <c r="I39" s="18"/>
    </row>
    <row r="40" spans="1:9" x14ac:dyDescent="0.2">
      <c r="A40" s="38" t="s">
        <v>23</v>
      </c>
      <c r="B40" s="17"/>
      <c r="C40" s="15"/>
      <c r="D40" s="17"/>
      <c r="E40" s="15"/>
      <c r="F40" s="17"/>
      <c r="G40" s="17"/>
      <c r="H40" s="15"/>
      <c r="I40" s="18"/>
    </row>
    <row r="41" spans="1:9" x14ac:dyDescent="0.2">
      <c r="A41" s="38" t="s">
        <v>24</v>
      </c>
      <c r="B41" s="17"/>
      <c r="C41" s="15"/>
      <c r="D41" s="17"/>
      <c r="E41" s="15"/>
      <c r="F41" s="17"/>
      <c r="G41" s="17"/>
      <c r="H41" s="15"/>
      <c r="I41" s="18"/>
    </row>
    <row r="42" spans="1:9" x14ac:dyDescent="0.2">
      <c r="A42" s="39" t="s">
        <v>17</v>
      </c>
      <c r="B42" s="17"/>
      <c r="C42" s="15"/>
      <c r="D42" s="17"/>
      <c r="E42" s="15"/>
      <c r="F42" s="17"/>
      <c r="G42" s="17"/>
      <c r="H42" s="15"/>
      <c r="I42" s="18"/>
    </row>
    <row r="43" spans="1:9" x14ac:dyDescent="0.2">
      <c r="A43" s="39"/>
      <c r="B43" s="17"/>
      <c r="C43" s="15"/>
      <c r="D43" s="17"/>
      <c r="E43" s="15"/>
      <c r="F43" s="17"/>
      <c r="G43" s="17"/>
      <c r="H43" s="15"/>
      <c r="I43" s="18"/>
    </row>
    <row r="44" spans="1:9" x14ac:dyDescent="0.2">
      <c r="A44" s="13"/>
      <c r="B44" s="17"/>
      <c r="C44" s="15"/>
      <c r="D44" s="17"/>
      <c r="E44" s="15"/>
      <c r="F44" s="17"/>
      <c r="G44" s="17"/>
      <c r="H44" s="15"/>
      <c r="I44" s="18"/>
    </row>
    <row r="45" spans="1:9" x14ac:dyDescent="0.2">
      <c r="A45" s="13"/>
      <c r="B45" s="17"/>
      <c r="C45" s="15"/>
      <c r="D45" s="17"/>
      <c r="E45" s="15"/>
      <c r="F45" s="17"/>
      <c r="G45" s="17"/>
      <c r="H45" s="15"/>
      <c r="I45" s="18"/>
    </row>
    <row r="46" spans="1:9" x14ac:dyDescent="0.2">
      <c r="B46" s="17"/>
      <c r="C46" s="15"/>
      <c r="D46" s="17"/>
      <c r="E46" s="15"/>
      <c r="F46" s="17"/>
      <c r="G46" s="17"/>
      <c r="H46" s="15"/>
      <c r="I46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3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J53"/>
  <sheetViews>
    <sheetView workbookViewId="0">
      <selection activeCell="D26" sqref="D26"/>
    </sheetView>
  </sheetViews>
  <sheetFormatPr baseColWidth="10" defaultColWidth="10.28515625" defaultRowHeight="11.25" x14ac:dyDescent="0.2"/>
  <cols>
    <col min="1" max="1" width="17.7109375" style="4" customWidth="1"/>
    <col min="2" max="2" width="11.28515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28515625" style="4" bestFit="1" customWidth="1"/>
    <col min="11" max="16384" width="10.28515625" style="4"/>
  </cols>
  <sheetData>
    <row r="3" spans="1:10" x14ac:dyDescent="0.2">
      <c r="A3" s="168" t="s">
        <v>18</v>
      </c>
      <c r="B3" s="168"/>
      <c r="C3" s="168"/>
      <c r="D3" s="168"/>
      <c r="E3" s="168"/>
      <c r="F3" s="168"/>
      <c r="G3" s="168"/>
      <c r="H3" s="3"/>
      <c r="I3" s="3"/>
    </row>
    <row r="4" spans="1:10" x14ac:dyDescent="0.2">
      <c r="A4" s="168" t="s">
        <v>12</v>
      </c>
      <c r="B4" s="168"/>
      <c r="C4" s="168"/>
      <c r="D4" s="168"/>
      <c r="E4" s="168"/>
      <c r="F4" s="168"/>
      <c r="G4" s="168"/>
      <c r="H4" s="3"/>
      <c r="I4" s="3"/>
    </row>
    <row r="5" spans="1:10" x14ac:dyDescent="0.2">
      <c r="A5" s="171"/>
      <c r="B5" s="171"/>
      <c r="C5" s="171"/>
      <c r="D5" s="171"/>
      <c r="E5" s="171"/>
      <c r="F5" s="171"/>
      <c r="G5" s="44"/>
      <c r="H5" s="3"/>
      <c r="I5" s="3"/>
    </row>
    <row r="6" spans="1:10" ht="15" customHeight="1" x14ac:dyDescent="0.2">
      <c r="A6" s="169" t="s">
        <v>3</v>
      </c>
      <c r="B6" s="166" t="s">
        <v>0</v>
      </c>
      <c r="C6" s="166" t="s">
        <v>2</v>
      </c>
      <c r="D6" s="165" t="s">
        <v>4</v>
      </c>
      <c r="E6" s="165"/>
      <c r="F6" s="165"/>
      <c r="G6" s="6"/>
      <c r="H6" s="165" t="s">
        <v>37</v>
      </c>
      <c r="I6" s="165"/>
    </row>
    <row r="7" spans="1:10" ht="34.5" customHeight="1" x14ac:dyDescent="0.2">
      <c r="A7" s="170"/>
      <c r="B7" s="167"/>
      <c r="C7" s="167"/>
      <c r="D7" s="74" t="s">
        <v>0</v>
      </c>
      <c r="E7" s="74" t="s">
        <v>14</v>
      </c>
      <c r="F7" s="74" t="s">
        <v>15</v>
      </c>
      <c r="G7" s="43"/>
      <c r="H7" s="70" t="s">
        <v>35</v>
      </c>
      <c r="I7" s="80" t="s">
        <v>36</v>
      </c>
    </row>
    <row r="8" spans="1:10" ht="13.5" customHeight="1" x14ac:dyDescent="0.2">
      <c r="A8" s="7"/>
      <c r="B8" s="8"/>
      <c r="C8" s="7"/>
      <c r="D8" s="8"/>
      <c r="E8" s="7"/>
      <c r="F8" s="8"/>
      <c r="G8" s="8"/>
      <c r="H8" s="71"/>
      <c r="I8" s="72"/>
    </row>
    <row r="9" spans="1:10" x14ac:dyDescent="0.2">
      <c r="A9" s="9" t="s">
        <v>7</v>
      </c>
      <c r="B9" s="48">
        <f>+B11+B15</f>
        <v>8926590.8250903562</v>
      </c>
      <c r="C9" s="48">
        <f>+C11+C15</f>
        <v>3150131.2178403861</v>
      </c>
      <c r="D9" s="48">
        <f>+D11+D15</f>
        <v>5776459.6072500106</v>
      </c>
      <c r="E9" s="48">
        <f>+E11+E15</f>
        <v>2051410.1281680632</v>
      </c>
      <c r="F9" s="48">
        <f>+F11+F15</f>
        <v>3725049.4790819953</v>
      </c>
      <c r="G9" s="40"/>
      <c r="H9" s="82"/>
      <c r="I9" s="82"/>
      <c r="J9" s="79"/>
    </row>
    <row r="10" spans="1:10" x14ac:dyDescent="0.2">
      <c r="A10" s="11"/>
      <c r="B10" s="55"/>
      <c r="C10" s="55"/>
      <c r="D10" s="55"/>
      <c r="E10" s="55"/>
      <c r="F10" s="55"/>
      <c r="G10" s="18"/>
      <c r="H10" s="82"/>
      <c r="I10" s="82"/>
      <c r="J10" s="79"/>
    </row>
    <row r="11" spans="1:10" x14ac:dyDescent="0.2">
      <c r="A11" s="45" t="s">
        <v>8</v>
      </c>
      <c r="B11" s="49">
        <f>+B12+B13+B14</f>
        <v>4885503.1023531649</v>
      </c>
      <c r="C11" s="49">
        <f>+C12+C13+C14</f>
        <v>2028560.5126349053</v>
      </c>
      <c r="D11" s="49">
        <f>+D12+D13+D14</f>
        <v>2856942.5897182142</v>
      </c>
      <c r="E11" s="49">
        <f>+E12+E13+E14</f>
        <v>1617499.1450848118</v>
      </c>
      <c r="F11" s="49">
        <f>+F12+F13+F14</f>
        <v>1239443.4446334126</v>
      </c>
      <c r="G11" s="18"/>
      <c r="H11" s="87">
        <f>Cuadro01!H11</f>
        <v>1796.42</v>
      </c>
      <c r="I11" s="87">
        <f>Cuadro01!I11</f>
        <v>3592.85</v>
      </c>
      <c r="J11" s="79"/>
    </row>
    <row r="12" spans="1:10" x14ac:dyDescent="0.2">
      <c r="A12" s="26" t="s">
        <v>11</v>
      </c>
      <c r="B12" s="49">
        <f>[1]Pobreza!D7</f>
        <v>1018687.6741077716</v>
      </c>
      <c r="C12" s="49">
        <f>[1]Pobreza!F7</f>
        <v>516751.97396480286</v>
      </c>
      <c r="D12" s="49">
        <f>[1]Pobreza!H7</f>
        <v>501935.70014296006</v>
      </c>
      <c r="E12" s="49">
        <f>[1]Pobreza!J7</f>
        <v>348338.49222035584</v>
      </c>
      <c r="F12" s="49">
        <f>[1]Pobreza!L7</f>
        <v>153597.20792259995</v>
      </c>
      <c r="G12" s="18"/>
      <c r="H12" s="87"/>
      <c r="I12" s="87"/>
      <c r="J12" s="79"/>
    </row>
    <row r="13" spans="1:10" x14ac:dyDescent="0.2">
      <c r="A13" s="13" t="s">
        <v>9</v>
      </c>
      <c r="B13" s="49">
        <f>[1]Pobreza!D8</f>
        <v>591701.01553983812</v>
      </c>
      <c r="C13" s="49">
        <f>[1]Pobreza!F8</f>
        <v>300633.59009112057</v>
      </c>
      <c r="D13" s="49">
        <f>[1]Pobreza!H8</f>
        <v>291067.42544871429</v>
      </c>
      <c r="E13" s="49">
        <f>[1]Pobreza!J8</f>
        <v>190544.85268736444</v>
      </c>
      <c r="F13" s="49">
        <f>[1]Pobreza!L8</f>
        <v>100522.57276135056</v>
      </c>
      <c r="G13" s="18"/>
      <c r="H13" s="87"/>
      <c r="I13" s="87"/>
      <c r="J13" s="79"/>
    </row>
    <row r="14" spans="1:10" x14ac:dyDescent="0.2">
      <c r="A14" s="26" t="s">
        <v>20</v>
      </c>
      <c r="B14" s="49">
        <f>[1]Pobreza!D9</f>
        <v>3275114.4127055546</v>
      </c>
      <c r="C14" s="49">
        <f>[1]Pobreza!F9</f>
        <v>1211174.9485789819</v>
      </c>
      <c r="D14" s="49">
        <f>[1]Pobreza!H9</f>
        <v>2063939.4641265401</v>
      </c>
      <c r="E14" s="49">
        <f>[1]Pobreza!J9</f>
        <v>1078615.8001770915</v>
      </c>
      <c r="F14" s="49">
        <f>[1]Pobreza!L9</f>
        <v>985323.66394946224</v>
      </c>
      <c r="G14" s="12"/>
      <c r="H14" s="87"/>
      <c r="I14" s="87"/>
      <c r="J14" s="79"/>
    </row>
    <row r="15" spans="1:10" x14ac:dyDescent="0.2">
      <c r="A15" s="45" t="s">
        <v>10</v>
      </c>
      <c r="B15" s="49">
        <f>[1]Pobreza!D10</f>
        <v>4041087.7227371922</v>
      </c>
      <c r="C15" s="49">
        <f>[1]Pobreza!F10</f>
        <v>1121570.7052054808</v>
      </c>
      <c r="D15" s="49">
        <f>[1]Pobreza!H10</f>
        <v>2919517.0175317968</v>
      </c>
      <c r="E15" s="49">
        <f>[1]Pobreza!J10</f>
        <v>433910.98308325134</v>
      </c>
      <c r="F15" s="49">
        <f>[1]Pobreza!L10</f>
        <v>2485606.0344485827</v>
      </c>
      <c r="G15" s="18"/>
      <c r="H15" s="87">
        <f>Cuadro01!H15</f>
        <v>1355.49</v>
      </c>
      <c r="I15" s="87">
        <f>Cuadro01!I15</f>
        <v>1809.58</v>
      </c>
      <c r="J15" s="79"/>
    </row>
    <row r="16" spans="1:10" x14ac:dyDescent="0.2">
      <c r="A16" s="31"/>
      <c r="B16" s="41"/>
      <c r="C16" s="31"/>
      <c r="D16" s="31"/>
      <c r="E16" s="31"/>
      <c r="F16" s="31"/>
      <c r="G16" s="31"/>
      <c r="H16" s="83"/>
      <c r="I16" s="84"/>
      <c r="J16" s="79"/>
    </row>
    <row r="17" spans="1:10" x14ac:dyDescent="0.2">
      <c r="A17" s="69" t="str">
        <f>Cuadro01!A17</f>
        <v>Fuente: Instituto Nacional de Estadística (INE). LXV Encuesta Permanente de Hogares de Propósitos Múltiples, 2019.</v>
      </c>
      <c r="B17" s="52"/>
      <c r="C17" s="11"/>
      <c r="D17" s="11"/>
      <c r="E17" s="11"/>
      <c r="F17" s="11"/>
      <c r="G17" s="11"/>
    </row>
    <row r="18" spans="1:10" x14ac:dyDescent="0.2">
      <c r="B18" s="21"/>
    </row>
    <row r="20" spans="1:10" x14ac:dyDescent="0.2">
      <c r="A20" s="168" t="s">
        <v>32</v>
      </c>
      <c r="B20" s="168"/>
      <c r="C20" s="168"/>
      <c r="D20" s="168"/>
      <c r="E20" s="168"/>
      <c r="F20" s="168"/>
      <c r="G20" s="47"/>
    </row>
    <row r="21" spans="1:10" x14ac:dyDescent="0.2">
      <c r="A21" s="168" t="s">
        <v>13</v>
      </c>
      <c r="B21" s="168"/>
      <c r="C21" s="168"/>
      <c r="D21" s="168"/>
      <c r="E21" s="168"/>
      <c r="F21" s="168"/>
      <c r="G21" s="3"/>
    </row>
    <row r="23" spans="1:10" x14ac:dyDescent="0.2">
      <c r="A23" s="169" t="s">
        <v>3</v>
      </c>
      <c r="B23" s="166" t="s">
        <v>0</v>
      </c>
      <c r="C23" s="166" t="s">
        <v>2</v>
      </c>
      <c r="D23" s="165" t="s">
        <v>1</v>
      </c>
      <c r="E23" s="165"/>
      <c r="F23" s="165"/>
    </row>
    <row r="24" spans="1:10" x14ac:dyDescent="0.2">
      <c r="A24" s="170"/>
      <c r="B24" s="167"/>
      <c r="C24" s="167"/>
      <c r="D24" s="27" t="s">
        <v>0</v>
      </c>
      <c r="E24" s="5" t="s">
        <v>5</v>
      </c>
      <c r="F24" s="5" t="s">
        <v>6</v>
      </c>
    </row>
    <row r="25" spans="1:10" x14ac:dyDescent="0.2">
      <c r="A25" s="34"/>
      <c r="B25" s="34"/>
      <c r="C25" s="34"/>
      <c r="D25" s="34"/>
      <c r="E25" s="34"/>
      <c r="F25" s="34"/>
      <c r="G25" s="11"/>
    </row>
    <row r="26" spans="1:10" x14ac:dyDescent="0.2">
      <c r="A26" s="9" t="s">
        <v>7</v>
      </c>
      <c r="B26" s="40">
        <v>99.999999999974861</v>
      </c>
      <c r="C26" s="54">
        <f>+C9/$B9*100</f>
        <v>35.289297779687359</v>
      </c>
      <c r="D26" s="54">
        <f>+D9/$B9*100</f>
        <v>64.710702220313095</v>
      </c>
      <c r="E26" s="54">
        <f>+E9/$B9*100</f>
        <v>22.980891231197422</v>
      </c>
      <c r="F26" s="54">
        <f>+F9/$B9*100</f>
        <v>41.729810989116217</v>
      </c>
      <c r="G26" s="14"/>
    </row>
    <row r="27" spans="1:10" x14ac:dyDescent="0.2">
      <c r="A27" s="11"/>
      <c r="B27" s="17"/>
      <c r="C27" s="22"/>
      <c r="D27" s="22"/>
      <c r="E27" s="22"/>
      <c r="F27" s="22"/>
      <c r="G27" s="16"/>
    </row>
    <row r="28" spans="1:10" x14ac:dyDescent="0.2">
      <c r="A28" s="45" t="s">
        <v>8</v>
      </c>
      <c r="B28" s="18">
        <v>99.999999999986784</v>
      </c>
      <c r="C28" s="22">
        <f t="shared" ref="C28:F32" si="0">+C11/$B11*100</f>
        <v>41.522039186871531</v>
      </c>
      <c r="D28" s="22">
        <f t="shared" si="0"/>
        <v>58.477960813127538</v>
      </c>
      <c r="E28" s="22">
        <f t="shared" si="0"/>
        <v>33.108138736125717</v>
      </c>
      <c r="F28" s="22">
        <f t="shared" si="0"/>
        <v>25.369822077002034</v>
      </c>
      <c r="G28" s="16"/>
    </row>
    <row r="29" spans="1:10" x14ac:dyDescent="0.2">
      <c r="A29" s="26" t="s">
        <v>11</v>
      </c>
      <c r="B29" s="18">
        <v>99.999999999995836</v>
      </c>
      <c r="C29" s="22">
        <f t="shared" si="0"/>
        <v>50.727223573938453</v>
      </c>
      <c r="D29" s="22">
        <f t="shared" si="0"/>
        <v>49.272776426060695</v>
      </c>
      <c r="E29" s="22">
        <f t="shared" si="0"/>
        <v>34.194827430836625</v>
      </c>
      <c r="F29" s="22">
        <f t="shared" si="0"/>
        <v>15.077948995223652</v>
      </c>
      <c r="G29" s="16"/>
    </row>
    <row r="30" spans="1:10" x14ac:dyDescent="0.2">
      <c r="A30" s="13" t="s">
        <v>9</v>
      </c>
      <c r="B30" s="18">
        <v>99.999999999995282</v>
      </c>
      <c r="C30" s="22">
        <f t="shared" si="0"/>
        <v>50.808361350679391</v>
      </c>
      <c r="D30" s="22">
        <f t="shared" si="0"/>
        <v>49.191638649320055</v>
      </c>
      <c r="E30" s="22">
        <f t="shared" si="0"/>
        <v>32.202894313696753</v>
      </c>
      <c r="F30" s="22">
        <f t="shared" si="0"/>
        <v>16.98874433562343</v>
      </c>
      <c r="G30" s="16"/>
      <c r="J30" s="2"/>
    </row>
    <row r="31" spans="1:10" x14ac:dyDescent="0.2">
      <c r="A31" s="26" t="s">
        <v>20</v>
      </c>
      <c r="B31" s="18">
        <v>100.00000000000556</v>
      </c>
      <c r="C31" s="22">
        <f t="shared" si="0"/>
        <v>36.981149234980059</v>
      </c>
      <c r="D31" s="22">
        <f t="shared" si="0"/>
        <v>63.018850765018939</v>
      </c>
      <c r="E31" s="22">
        <f t="shared" si="0"/>
        <v>32.93368304913821</v>
      </c>
      <c r="F31" s="22">
        <f t="shared" si="0"/>
        <v>30.085167715881155</v>
      </c>
      <c r="G31" s="16"/>
      <c r="J31" s="2"/>
    </row>
    <row r="32" spans="1:10" x14ac:dyDescent="0.2">
      <c r="A32" s="45" t="s">
        <v>10</v>
      </c>
      <c r="B32" s="18">
        <v>100.00000000000566</v>
      </c>
      <c r="C32" s="22">
        <f t="shared" si="0"/>
        <v>27.754178631039355</v>
      </c>
      <c r="D32" s="22">
        <f t="shared" si="0"/>
        <v>72.245821368962766</v>
      </c>
      <c r="E32" s="22">
        <f t="shared" si="0"/>
        <v>10.737479927541536</v>
      </c>
      <c r="F32" s="22">
        <f t="shared" si="0"/>
        <v>61.508341441422147</v>
      </c>
      <c r="G32" s="16"/>
      <c r="J32" s="2"/>
    </row>
    <row r="33" spans="1:9" x14ac:dyDescent="0.2">
      <c r="A33" s="31"/>
      <c r="B33" s="31"/>
      <c r="C33" s="31"/>
      <c r="D33" s="31"/>
      <c r="E33" s="31"/>
      <c r="F33" s="31"/>
      <c r="G33" s="11"/>
    </row>
    <row r="34" spans="1:9" ht="13.5" customHeight="1" x14ac:dyDescent="0.2">
      <c r="A34" s="69" t="str">
        <f>A17</f>
        <v>Fuente: Instituto Nacional de Estadística (INE). LXV Encuesta Permanente de Hogares de Propósitos Múltiples, 2019.</v>
      </c>
    </row>
    <row r="35" spans="1:9" x14ac:dyDescent="0.2">
      <c r="B35" s="17"/>
      <c r="C35" s="15"/>
      <c r="D35" s="17"/>
      <c r="E35" s="15"/>
      <c r="F35" s="17"/>
      <c r="G35" s="17"/>
      <c r="H35" s="18"/>
      <c r="I35" s="15"/>
    </row>
    <row r="36" spans="1:9" x14ac:dyDescent="0.2">
      <c r="A36" s="13"/>
      <c r="B36" s="17"/>
      <c r="C36" s="15"/>
      <c r="D36" s="17"/>
      <c r="E36" s="15"/>
      <c r="F36" s="17"/>
      <c r="G36" s="17"/>
      <c r="H36" s="18"/>
      <c r="I36" s="15"/>
    </row>
    <row r="37" spans="1:9" x14ac:dyDescent="0.2">
      <c r="A37" s="19"/>
      <c r="B37" s="17"/>
      <c r="C37" s="15"/>
      <c r="D37" s="17"/>
      <c r="E37" s="15"/>
      <c r="F37" s="17"/>
      <c r="G37" s="17"/>
      <c r="H37" s="18"/>
      <c r="I37" s="15"/>
    </row>
    <row r="38" spans="1:9" x14ac:dyDescent="0.2">
      <c r="A38" s="20"/>
      <c r="B38" s="17"/>
      <c r="C38" s="15"/>
      <c r="D38" s="17"/>
      <c r="E38" s="15"/>
      <c r="F38" s="17"/>
      <c r="G38" s="17"/>
      <c r="H38" s="18"/>
      <c r="I38" s="15"/>
    </row>
    <row r="39" spans="1:9" x14ac:dyDescent="0.2">
      <c r="A39" s="13"/>
      <c r="B39" s="17"/>
      <c r="C39" s="15"/>
      <c r="D39" s="17"/>
      <c r="E39" s="15"/>
      <c r="F39" s="17"/>
      <c r="G39" s="17"/>
      <c r="H39" s="18"/>
      <c r="I39" s="15"/>
    </row>
    <row r="40" spans="1:9" x14ac:dyDescent="0.2">
      <c r="A40" s="25"/>
      <c r="B40" s="17"/>
      <c r="C40" s="15"/>
      <c r="D40" s="17"/>
      <c r="E40" s="15"/>
      <c r="F40" s="17"/>
      <c r="G40" s="17"/>
      <c r="H40" s="18"/>
      <c r="I40" s="15"/>
    </row>
    <row r="41" spans="1:9" x14ac:dyDescent="0.2">
      <c r="A41" s="38"/>
      <c r="B41" s="17"/>
      <c r="C41" s="15"/>
      <c r="D41" s="17"/>
      <c r="E41" s="15"/>
      <c r="G41" s="17"/>
      <c r="H41" s="18"/>
      <c r="I41" s="15"/>
    </row>
    <row r="42" spans="1:9" x14ac:dyDescent="0.2">
      <c r="A42" s="38"/>
      <c r="B42" s="17"/>
      <c r="C42" s="15"/>
      <c r="D42" s="17"/>
      <c r="E42" s="15"/>
      <c r="F42" s="17"/>
      <c r="G42" s="17"/>
      <c r="H42" s="18"/>
      <c r="I42" s="15"/>
    </row>
    <row r="43" spans="1:9" x14ac:dyDescent="0.2">
      <c r="A43" s="38"/>
      <c r="B43" s="17"/>
      <c r="C43" s="15"/>
      <c r="D43" s="17"/>
      <c r="E43" s="15"/>
      <c r="F43" s="17"/>
      <c r="G43" s="17"/>
      <c r="H43" s="18"/>
      <c r="I43" s="15"/>
    </row>
    <row r="44" spans="1:9" x14ac:dyDescent="0.2">
      <c r="A44" s="38"/>
      <c r="B44" s="17"/>
      <c r="C44" s="15"/>
      <c r="D44" s="17"/>
      <c r="E44" s="15"/>
      <c r="F44" s="17"/>
      <c r="G44" s="17"/>
      <c r="H44" s="18"/>
      <c r="I44" s="15"/>
    </row>
    <row r="45" spans="1:9" x14ac:dyDescent="0.2">
      <c r="A45" s="38"/>
      <c r="B45" s="17"/>
      <c r="C45" s="15"/>
      <c r="D45" s="17"/>
      <c r="E45" s="17"/>
      <c r="F45" s="17"/>
      <c r="G45" s="17"/>
      <c r="H45" s="18"/>
      <c r="I45" s="15"/>
    </row>
    <row r="46" spans="1:9" x14ac:dyDescent="0.2">
      <c r="A46" s="39"/>
      <c r="B46" s="17"/>
      <c r="C46" s="15"/>
      <c r="D46" s="17"/>
      <c r="E46" s="17"/>
      <c r="F46" s="17"/>
      <c r="G46" s="17"/>
      <c r="H46" s="18"/>
      <c r="I46" s="15"/>
    </row>
    <row r="47" spans="1:9" x14ac:dyDescent="0.2">
      <c r="A47" s="38"/>
      <c r="B47" s="17"/>
      <c r="C47" s="15"/>
      <c r="D47" s="17"/>
      <c r="E47" s="22"/>
      <c r="F47" s="17"/>
      <c r="G47" s="17"/>
      <c r="H47" s="18"/>
      <c r="I47" s="15"/>
    </row>
    <row r="48" spans="1:9" x14ac:dyDescent="0.2">
      <c r="A48" s="39"/>
      <c r="B48" s="17"/>
      <c r="C48" s="15"/>
      <c r="D48" s="17"/>
      <c r="E48" s="22"/>
      <c r="F48" s="17"/>
      <c r="G48" s="17"/>
      <c r="H48" s="18"/>
      <c r="I48" s="15"/>
    </row>
    <row r="49" spans="4:8" x14ac:dyDescent="0.2">
      <c r="D49" s="2"/>
      <c r="E49" s="1"/>
      <c r="F49" s="2"/>
      <c r="G49" s="2"/>
      <c r="H49" s="18"/>
    </row>
    <row r="50" spans="4:8" x14ac:dyDescent="0.2">
      <c r="D50" s="2"/>
      <c r="E50" s="1"/>
      <c r="F50" s="2"/>
      <c r="G50" s="2"/>
      <c r="H50" s="18"/>
    </row>
    <row r="51" spans="4:8" x14ac:dyDescent="0.2">
      <c r="D51" s="2"/>
      <c r="E51" s="1"/>
      <c r="F51" s="2"/>
      <c r="G51" s="2"/>
      <c r="H51" s="18"/>
    </row>
    <row r="52" spans="4:8" x14ac:dyDescent="0.2">
      <c r="D52" s="2"/>
      <c r="E52" s="1"/>
      <c r="F52" s="2"/>
      <c r="G52" s="2"/>
      <c r="H52" s="18"/>
    </row>
    <row r="53" spans="4:8" x14ac:dyDescent="0.2">
      <c r="E53" s="23"/>
    </row>
  </sheetData>
  <mergeCells count="14">
    <mergeCell ref="H6:I6"/>
    <mergeCell ref="A20:F20"/>
    <mergeCell ref="A21:F21"/>
    <mergeCell ref="A23:A24"/>
    <mergeCell ref="B23:B24"/>
    <mergeCell ref="C23:C24"/>
    <mergeCell ref="D23:F23"/>
    <mergeCell ref="A3:G3"/>
    <mergeCell ref="A4:G4"/>
    <mergeCell ref="A5:F5"/>
    <mergeCell ref="D6:F6"/>
    <mergeCell ref="A6:A7"/>
    <mergeCell ref="B6:B7"/>
    <mergeCell ref="C6:C7"/>
  </mergeCells>
  <phoneticPr fontId="3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opLeftCell="A25" workbookViewId="0">
      <selection activeCell="F60" sqref="F60"/>
    </sheetView>
  </sheetViews>
  <sheetFormatPr baseColWidth="10" defaultRowHeight="12.75" x14ac:dyDescent="0.2"/>
  <cols>
    <col min="1" max="4" width="11.42578125" style="90"/>
    <col min="5" max="5" width="2.28515625" style="90" customWidth="1"/>
    <col min="6" max="7" width="11.42578125" style="90"/>
    <col min="8" max="8" width="2.7109375" style="90" customWidth="1"/>
    <col min="9" max="9" width="15.28515625" style="90" customWidth="1"/>
    <col min="10" max="16384" width="11.42578125" style="90"/>
  </cols>
  <sheetData>
    <row r="1" spans="1:10" x14ac:dyDescent="0.2">
      <c r="A1" s="172" t="s">
        <v>39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x14ac:dyDescent="0.2">
      <c r="A2" s="173" t="s">
        <v>40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x14ac:dyDescent="0.2">
      <c r="A3" s="168" t="s">
        <v>12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x14ac:dyDescent="0.2">
      <c r="A4" s="13"/>
      <c r="B4" s="91"/>
      <c r="C4" s="15"/>
      <c r="D4" s="92"/>
      <c r="E4" s="92"/>
      <c r="F4" s="92"/>
      <c r="G4" s="92"/>
      <c r="H4" s="92"/>
      <c r="I4" s="92"/>
      <c r="J4" s="92"/>
    </row>
    <row r="5" spans="1:10" ht="15" x14ac:dyDescent="0.35">
      <c r="A5" s="169" t="s">
        <v>41</v>
      </c>
      <c r="B5" s="175" t="s">
        <v>42</v>
      </c>
      <c r="C5" s="175"/>
      <c r="D5" s="175"/>
      <c r="E5" s="93"/>
      <c r="F5" s="175" t="s">
        <v>4</v>
      </c>
      <c r="G5" s="175"/>
      <c r="H5" s="93"/>
      <c r="I5" s="175" t="s">
        <v>43</v>
      </c>
      <c r="J5" s="175"/>
    </row>
    <row r="6" spans="1:10" x14ac:dyDescent="0.2">
      <c r="A6" s="174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 x14ac:dyDescent="0.2">
      <c r="A7" s="94"/>
      <c r="B7" s="94"/>
      <c r="C7" s="94"/>
      <c r="D7" s="94"/>
      <c r="E7" s="94"/>
      <c r="F7" s="94"/>
      <c r="G7" s="94"/>
      <c r="H7" s="94"/>
      <c r="I7" s="95"/>
      <c r="J7" s="96"/>
    </row>
    <row r="8" spans="1:10" x14ac:dyDescent="0.2">
      <c r="A8" s="97">
        <v>2001</v>
      </c>
      <c r="B8" s="98">
        <v>1235165.5435600483</v>
      </c>
      <c r="C8" s="98">
        <v>448636.87277041411</v>
      </c>
      <c r="D8" s="99">
        <v>786528.67078963423</v>
      </c>
      <c r="E8" s="99"/>
      <c r="F8" s="99">
        <v>240263.3068652839</v>
      </c>
      <c r="G8" s="99">
        <v>546265.36392435036</v>
      </c>
      <c r="H8" s="99"/>
      <c r="I8" s="100">
        <v>1374</v>
      </c>
      <c r="J8" s="100">
        <v>738.6</v>
      </c>
    </row>
    <row r="9" spans="1:10" x14ac:dyDescent="0.2">
      <c r="A9" s="97">
        <v>2002</v>
      </c>
      <c r="B9" s="98">
        <v>1312021.6279325506</v>
      </c>
      <c r="C9" s="98">
        <v>462357.31858090911</v>
      </c>
      <c r="D9" s="99">
        <v>849664.30935164145</v>
      </c>
      <c r="E9" s="99"/>
      <c r="F9" s="99">
        <v>251847.70844953583</v>
      </c>
      <c r="G9" s="99">
        <v>597816.60090210568</v>
      </c>
      <c r="H9" s="99"/>
      <c r="I9" s="100">
        <v>1398</v>
      </c>
      <c r="J9" s="100">
        <v>747.7</v>
      </c>
    </row>
    <row r="10" spans="1:10" x14ac:dyDescent="0.2">
      <c r="A10" s="97">
        <v>2003</v>
      </c>
      <c r="B10" s="98">
        <v>1357423.6372586554</v>
      </c>
      <c r="C10" s="98">
        <v>471465.30220933928</v>
      </c>
      <c r="D10" s="99">
        <v>885958.33504931617</v>
      </c>
      <c r="E10" s="99"/>
      <c r="F10" s="99">
        <v>252146.18207947293</v>
      </c>
      <c r="G10" s="99">
        <v>633812.15296984324</v>
      </c>
      <c r="H10" s="99"/>
      <c r="I10" s="100">
        <v>1400</v>
      </c>
      <c r="J10" s="100">
        <v>750.65</v>
      </c>
    </row>
    <row r="11" spans="1:10" x14ac:dyDescent="0.2">
      <c r="A11" s="97">
        <v>2004</v>
      </c>
      <c r="B11" s="98">
        <v>1392151.3693038959</v>
      </c>
      <c r="C11" s="98">
        <v>493021.74974429462</v>
      </c>
      <c r="D11" s="99">
        <v>899129.6195596013</v>
      </c>
      <c r="E11" s="99"/>
      <c r="F11" s="99">
        <v>256456.69597784922</v>
      </c>
      <c r="G11" s="99">
        <v>642672.92358175211</v>
      </c>
      <c r="H11" s="99"/>
      <c r="I11" s="100">
        <v>1516.92</v>
      </c>
      <c r="J11" s="100">
        <v>766.76</v>
      </c>
    </row>
    <row r="12" spans="1:10" x14ac:dyDescent="0.2">
      <c r="A12" s="97">
        <v>2005</v>
      </c>
      <c r="B12" s="98">
        <v>1459656.1497486215</v>
      </c>
      <c r="C12" s="98">
        <v>530505.3961718044</v>
      </c>
      <c r="D12" s="99">
        <v>929150.75357681711</v>
      </c>
      <c r="E12" s="99"/>
      <c r="F12" s="99">
        <v>256991.93800476051</v>
      </c>
      <c r="G12" s="99">
        <v>672158.81557205657</v>
      </c>
      <c r="H12" s="99"/>
      <c r="I12" s="100">
        <v>1644.3</v>
      </c>
      <c r="J12" s="100">
        <v>836.2</v>
      </c>
    </row>
    <row r="13" spans="1:10" x14ac:dyDescent="0.2">
      <c r="A13" s="97">
        <v>2006</v>
      </c>
      <c r="B13" s="98">
        <v>1516226.9462969643</v>
      </c>
      <c r="C13" s="98">
        <v>607336.29306779313</v>
      </c>
      <c r="D13" s="99">
        <v>908890.65322917118</v>
      </c>
      <c r="E13" s="99"/>
      <c r="F13" s="99">
        <v>296483.25679600472</v>
      </c>
      <c r="G13" s="99">
        <v>612407.39643316646</v>
      </c>
      <c r="H13" s="99"/>
      <c r="I13" s="100">
        <v>1775.1</v>
      </c>
      <c r="J13" s="100">
        <v>895.1</v>
      </c>
    </row>
    <row r="14" spans="1:10" x14ac:dyDescent="0.2">
      <c r="A14" s="97">
        <v>2007</v>
      </c>
      <c r="B14" s="98">
        <v>1608123.7021326302</v>
      </c>
      <c r="C14" s="98">
        <v>671402.23800789251</v>
      </c>
      <c r="D14" s="99">
        <v>936721.46412473754</v>
      </c>
      <c r="E14" s="99"/>
      <c r="F14" s="99">
        <v>334093.93671265425</v>
      </c>
      <c r="G14" s="99">
        <v>602627.52741208335</v>
      </c>
      <c r="H14" s="99"/>
      <c r="I14" s="100">
        <v>1971.92</v>
      </c>
      <c r="J14" s="100">
        <v>1005.9</v>
      </c>
    </row>
    <row r="15" spans="1:10" x14ac:dyDescent="0.2">
      <c r="A15" s="97">
        <v>2008</v>
      </c>
      <c r="B15" s="98">
        <v>1650934.3159870817</v>
      </c>
      <c r="C15" s="98">
        <v>674224.84946341149</v>
      </c>
      <c r="D15" s="99">
        <v>976709.46652367013</v>
      </c>
      <c r="E15" s="99"/>
      <c r="F15" s="99">
        <v>378381.7633247734</v>
      </c>
      <c r="G15" s="99">
        <v>598327.70319889672</v>
      </c>
      <c r="H15" s="99"/>
      <c r="I15" s="100">
        <v>2406.87</v>
      </c>
      <c r="J15" s="100">
        <v>1260.27</v>
      </c>
    </row>
    <row r="16" spans="1:10" x14ac:dyDescent="0.2">
      <c r="A16" s="97">
        <v>2009</v>
      </c>
      <c r="B16" s="98">
        <v>1688103.7150808375</v>
      </c>
      <c r="C16" s="98">
        <v>696341.67392348242</v>
      </c>
      <c r="D16" s="99">
        <v>991762.04115681013</v>
      </c>
      <c r="E16" s="99"/>
      <c r="F16" s="99">
        <v>376937.24388035701</v>
      </c>
      <c r="G16" s="99">
        <v>614824.79727663589</v>
      </c>
      <c r="H16" s="99"/>
      <c r="I16" s="100">
        <v>2547.5500000000002</v>
      </c>
      <c r="J16" s="100">
        <v>1341.65</v>
      </c>
    </row>
    <row r="17" spans="1:12" x14ac:dyDescent="0.2">
      <c r="A17" s="97">
        <v>2010</v>
      </c>
      <c r="B17" s="98">
        <f>[3]Cuadro01!B7</f>
        <v>1732600.4706999375</v>
      </c>
      <c r="C17" s="98">
        <f>[3]Cuadro01!C7</f>
        <v>693737.4173022171</v>
      </c>
      <c r="D17" s="99">
        <f>[3]Cuadro01!D7</f>
        <v>1038863.053397667</v>
      </c>
      <c r="E17" s="99"/>
      <c r="F17" s="99">
        <f>[3]Cuadro01!E7</f>
        <v>362130.19876417465</v>
      </c>
      <c r="G17" s="99">
        <f>[3]Cuadro01!F7</f>
        <v>676732.85463348264</v>
      </c>
      <c r="H17" s="99"/>
      <c r="I17" s="100">
        <v>2647.08</v>
      </c>
      <c r="J17" s="100">
        <v>1379.02</v>
      </c>
    </row>
    <row r="18" spans="1:12" x14ac:dyDescent="0.2">
      <c r="A18" s="97">
        <v>2011</v>
      </c>
      <c r="B18" s="98">
        <f>[4]Cuadro01!B9</f>
        <v>1718337.7742994768</v>
      </c>
      <c r="C18" s="98">
        <f>[4]Cuadro01!C9</f>
        <v>654172.44936611713</v>
      </c>
      <c r="D18" s="99">
        <f>[4]Cuadro01!D9</f>
        <v>1064165.3249333166</v>
      </c>
      <c r="E18" s="99"/>
      <c r="F18" s="99">
        <f>[4]Cuadro01!E9</f>
        <v>348678.92498876783</v>
      </c>
      <c r="G18" s="99">
        <f>[4]Cuadro01!F9</f>
        <v>715486.399944545</v>
      </c>
      <c r="H18" s="99"/>
      <c r="I18" s="100">
        <f>[4]Cuadro01!I11</f>
        <v>2725.08</v>
      </c>
      <c r="J18" s="100">
        <f>[4]Cuadro01!I15</f>
        <v>1445.64</v>
      </c>
    </row>
    <row r="19" spans="1:12" x14ac:dyDescent="0.2">
      <c r="A19" s="97">
        <v>2012</v>
      </c>
      <c r="B19" s="98">
        <f>[5]Cuadro01!B9</f>
        <v>1814582.2909078798</v>
      </c>
      <c r="C19" s="98">
        <f>[5]Cuadro01!C9</f>
        <v>607884.56818755169</v>
      </c>
      <c r="D19" s="99">
        <f>[5]Cuadro01!D9</f>
        <v>1206697.7227203392</v>
      </c>
      <c r="E19" s="99"/>
      <c r="F19" s="99">
        <f>[5]Cuadro01!E9</f>
        <v>371794.36112698045</v>
      </c>
      <c r="G19" s="99">
        <f>[5]Cuadro01!F9</f>
        <v>834903.36159336183</v>
      </c>
      <c r="H19" s="99"/>
      <c r="I19" s="100">
        <f>[5]Cuadro01!I11</f>
        <v>2806.6933420491278</v>
      </c>
      <c r="J19" s="100">
        <f>[5]Cuadro01!I15</f>
        <v>1465.2059496791787</v>
      </c>
    </row>
    <row r="20" spans="1:12" x14ac:dyDescent="0.2">
      <c r="A20" s="97">
        <v>2013</v>
      </c>
      <c r="B20" s="98">
        <v>1888051.90188518</v>
      </c>
      <c r="C20" s="98">
        <v>670096.76973126573</v>
      </c>
      <c r="D20" s="99">
        <v>1217955.1321539276</v>
      </c>
      <c r="E20" s="99"/>
      <c r="F20" s="99">
        <v>414319.18578686786</v>
      </c>
      <c r="G20" s="99">
        <v>803635.9463670617</v>
      </c>
      <c r="H20" s="99"/>
      <c r="I20" s="100">
        <v>2949.5885045058226</v>
      </c>
      <c r="J20" s="100">
        <v>1529.1809934943049</v>
      </c>
    </row>
    <row r="21" spans="1:12" x14ac:dyDescent="0.2">
      <c r="A21" s="97">
        <v>2014</v>
      </c>
      <c r="B21" s="98">
        <v>1928248.9081131001</v>
      </c>
      <c r="C21" s="98">
        <v>716519.52565320069</v>
      </c>
      <c r="D21" s="98">
        <v>1211729.3824598691</v>
      </c>
      <c r="E21" s="98"/>
      <c r="F21" s="98">
        <v>445442.35044842603</v>
      </c>
      <c r="G21" s="98">
        <v>766287.03201144258</v>
      </c>
      <c r="H21" s="99"/>
      <c r="I21" s="100">
        <v>3140.1414521793226</v>
      </c>
      <c r="J21" s="100">
        <v>1631.3856764415377</v>
      </c>
    </row>
    <row r="22" spans="1:12" x14ac:dyDescent="0.2">
      <c r="A22" s="97">
        <v>2015</v>
      </c>
      <c r="B22" s="98">
        <v>1938822.9050557152</v>
      </c>
      <c r="C22" s="98">
        <v>702204.11323550157</v>
      </c>
      <c r="D22" s="98">
        <v>1236618.7918202067</v>
      </c>
      <c r="E22" s="98"/>
      <c r="F22" s="98">
        <v>461174.85578295775</v>
      </c>
      <c r="G22" s="98">
        <v>775443.93603724847</v>
      </c>
      <c r="H22" s="99"/>
      <c r="I22" s="100">
        <v>3266.38</v>
      </c>
      <c r="J22" s="100">
        <v>1668.34</v>
      </c>
    </row>
    <row r="23" spans="1:12" x14ac:dyDescent="0.2">
      <c r="A23" s="97">
        <v>2016</v>
      </c>
      <c r="B23" s="98">
        <v>1983402.9308977304</v>
      </c>
      <c r="C23" s="98">
        <v>775404.19796061865</v>
      </c>
      <c r="D23" s="98">
        <v>1207998.7329370794</v>
      </c>
      <c r="E23" s="98"/>
      <c r="F23" s="98">
        <v>446297.15172239643</v>
      </c>
      <c r="G23" s="98">
        <v>761701.58121467929</v>
      </c>
      <c r="H23" s="99"/>
      <c r="I23" s="100">
        <v>3298.0260854488893</v>
      </c>
      <c r="J23" s="100">
        <v>1671.8264533834838</v>
      </c>
      <c r="K23" s="97"/>
      <c r="L23" s="101"/>
    </row>
    <row r="24" spans="1:12" x14ac:dyDescent="0.2">
      <c r="A24" s="97">
        <v>2017</v>
      </c>
      <c r="B24" s="98">
        <v>2049890.3771013315</v>
      </c>
      <c r="C24" s="98">
        <v>732209.83078057878</v>
      </c>
      <c r="D24" s="98">
        <v>1317680.54632079</v>
      </c>
      <c r="E24" s="98"/>
      <c r="F24" s="98">
        <v>483494.68622888229</v>
      </c>
      <c r="G24" s="98">
        <v>834185.86009192117</v>
      </c>
      <c r="H24" s="99"/>
      <c r="I24" s="100">
        <v>3352.4803623399612</v>
      </c>
      <c r="J24" s="100">
        <v>1693.1705092990474</v>
      </c>
      <c r="K24" s="97"/>
      <c r="L24" s="101"/>
    </row>
    <row r="25" spans="1:12" x14ac:dyDescent="0.2">
      <c r="A25" s="97">
        <v>2018</v>
      </c>
      <c r="B25" s="98">
        <v>2112356.7125464063</v>
      </c>
      <c r="C25" s="98">
        <v>805842.80649528105</v>
      </c>
      <c r="D25" s="98">
        <v>1306513.90605114</v>
      </c>
      <c r="E25" s="98"/>
      <c r="F25" s="98">
        <v>488602.33567233948</v>
      </c>
      <c r="G25" s="98">
        <v>817911.57037881343</v>
      </c>
      <c r="H25" s="99"/>
      <c r="I25" s="100">
        <v>3486.6</v>
      </c>
      <c r="J25" s="100">
        <v>1762.6</v>
      </c>
      <c r="K25" s="97"/>
      <c r="L25" s="101"/>
    </row>
    <row r="26" spans="1:12" x14ac:dyDescent="0.2">
      <c r="A26" s="102">
        <v>2019</v>
      </c>
      <c r="B26" s="103">
        <v>2099089.3317707293</v>
      </c>
      <c r="C26" s="103">
        <v>854400.856591249</v>
      </c>
      <c r="D26" s="103">
        <v>1244688.4751794897</v>
      </c>
      <c r="E26" s="103"/>
      <c r="F26" s="103">
        <v>474066.92392655322</v>
      </c>
      <c r="G26" s="103">
        <v>770621.55125294649</v>
      </c>
      <c r="H26" s="104"/>
      <c r="I26" s="105">
        <v>3592.85</v>
      </c>
      <c r="J26" s="105">
        <v>1809.58</v>
      </c>
      <c r="K26" s="97"/>
      <c r="L26" s="101"/>
    </row>
    <row r="27" spans="1:12" x14ac:dyDescent="0.2">
      <c r="A27" s="69" t="str">
        <f>[6]Cuadro01!A17</f>
        <v>Fuente: Instituto Nacional de Estadística (INE). LXV Encuesta Permanente de Hogares de Propósitos Múltiples, 2019.</v>
      </c>
      <c r="B27" s="106"/>
      <c r="C27" s="107"/>
      <c r="D27" s="106"/>
      <c r="E27" s="106"/>
      <c r="F27" s="106"/>
      <c r="G27" s="106"/>
      <c r="H27" s="106"/>
      <c r="I27" s="108"/>
      <c r="J27" s="21"/>
      <c r="L27" s="101"/>
    </row>
    <row r="28" spans="1:12" x14ac:dyDescent="0.2">
      <c r="A28" s="109" t="s">
        <v>44</v>
      </c>
      <c r="B28" s="106"/>
      <c r="C28" s="107"/>
      <c r="D28" s="106"/>
      <c r="E28" s="106"/>
      <c r="F28" s="106"/>
      <c r="G28" s="106"/>
      <c r="H28" s="106"/>
      <c r="I28" s="108"/>
      <c r="J28" s="21"/>
      <c r="L28" s="101"/>
    </row>
    <row r="29" spans="1:12" x14ac:dyDescent="0.2">
      <c r="A29" s="110" t="s">
        <v>45</v>
      </c>
      <c r="B29" s="106"/>
      <c r="C29" s="107"/>
      <c r="D29" s="106"/>
      <c r="E29" s="106"/>
      <c r="F29" s="106"/>
      <c r="G29" s="106"/>
      <c r="H29" s="106"/>
      <c r="I29" s="108"/>
      <c r="J29" s="21"/>
      <c r="L29" s="101"/>
    </row>
    <row r="30" spans="1:12" x14ac:dyDescent="0.2">
      <c r="A30" s="110"/>
      <c r="B30" s="106"/>
      <c r="C30" s="107"/>
      <c r="D30" s="106"/>
      <c r="E30" s="106"/>
      <c r="F30" s="106"/>
      <c r="G30" s="106"/>
      <c r="H30" s="106"/>
      <c r="I30" s="108"/>
      <c r="J30" s="21"/>
    </row>
    <row r="31" spans="1:12" x14ac:dyDescent="0.2">
      <c r="A31" s="172" t="s">
        <v>46</v>
      </c>
      <c r="B31" s="172"/>
      <c r="C31" s="172"/>
      <c r="D31" s="172"/>
      <c r="E31" s="172"/>
      <c r="F31" s="172"/>
      <c r="G31" s="172"/>
      <c r="H31" s="89"/>
      <c r="I31" s="89"/>
      <c r="J31" s="89"/>
    </row>
    <row r="32" spans="1:12" x14ac:dyDescent="0.2">
      <c r="A32" s="173" t="s">
        <v>40</v>
      </c>
      <c r="B32" s="173"/>
      <c r="C32" s="173"/>
      <c r="D32" s="173"/>
      <c r="E32" s="173"/>
      <c r="F32" s="173"/>
      <c r="G32" s="173"/>
      <c r="H32" s="89"/>
      <c r="I32" s="89"/>
      <c r="J32" s="89"/>
    </row>
    <row r="33" spans="1:10" x14ac:dyDescent="0.2">
      <c r="A33" s="111" t="s">
        <v>47</v>
      </c>
      <c r="B33" s="111"/>
      <c r="C33" s="111"/>
      <c r="D33" s="111"/>
      <c r="E33" s="111"/>
      <c r="F33" s="111"/>
      <c r="G33" s="111"/>
      <c r="H33" s="89"/>
      <c r="I33" s="89"/>
      <c r="J33" s="89"/>
    </row>
    <row r="34" spans="1:10" x14ac:dyDescent="0.2">
      <c r="A34" s="112"/>
      <c r="B34" s="112"/>
      <c r="C34" s="112"/>
      <c r="D34" s="112"/>
      <c r="E34" s="112"/>
      <c r="F34" s="112"/>
      <c r="G34" s="112"/>
      <c r="H34" s="112"/>
      <c r="I34" s="112"/>
      <c r="J34" s="112"/>
    </row>
    <row r="35" spans="1:10" ht="15" x14ac:dyDescent="0.35">
      <c r="A35" s="169" t="s">
        <v>41</v>
      </c>
      <c r="B35" s="175" t="s">
        <v>42</v>
      </c>
      <c r="C35" s="175"/>
      <c r="D35" s="175"/>
      <c r="E35" s="93"/>
      <c r="F35" s="175" t="s">
        <v>4</v>
      </c>
      <c r="G35" s="175"/>
      <c r="H35" s="113"/>
      <c r="I35" s="112"/>
      <c r="J35" s="112"/>
    </row>
    <row r="36" spans="1:10" x14ac:dyDescent="0.2">
      <c r="A36" s="174"/>
      <c r="B36" s="5" t="s">
        <v>0</v>
      </c>
      <c r="C36" s="5" t="s">
        <v>2</v>
      </c>
      <c r="D36" s="5" t="s">
        <v>1</v>
      </c>
      <c r="E36" s="5"/>
      <c r="F36" s="5" t="s">
        <v>5</v>
      </c>
      <c r="G36" s="5" t="s">
        <v>6</v>
      </c>
      <c r="H36" s="92"/>
      <c r="I36" s="92"/>
      <c r="J36" s="92"/>
    </row>
    <row r="37" spans="1:10" x14ac:dyDescent="0.2">
      <c r="A37" s="114"/>
      <c r="B37" s="28"/>
      <c r="C37" s="28"/>
      <c r="D37" s="28"/>
      <c r="E37" s="28"/>
      <c r="F37" s="28"/>
      <c r="G37" s="28"/>
      <c r="H37" s="92"/>
      <c r="I37" s="92"/>
      <c r="J37" s="92"/>
    </row>
    <row r="38" spans="1:10" x14ac:dyDescent="0.2">
      <c r="A38" s="13">
        <v>2001</v>
      </c>
      <c r="B38" s="115">
        <v>100</v>
      </c>
      <c r="C38" s="116">
        <v>36.322003565395228</v>
      </c>
      <c r="D38" s="116">
        <v>63.677996434604765</v>
      </c>
      <c r="E38" s="15"/>
      <c r="F38" s="116">
        <v>19.451911374793248</v>
      </c>
      <c r="G38" s="116">
        <v>44.226085059811524</v>
      </c>
      <c r="H38" s="15"/>
      <c r="I38" s="92"/>
      <c r="J38" s="92"/>
    </row>
    <row r="39" spans="1:10" x14ac:dyDescent="0.2">
      <c r="A39" s="13">
        <v>2002</v>
      </c>
      <c r="B39" s="115">
        <v>100</v>
      </c>
      <c r="C39" s="116">
        <v>35.240068359961391</v>
      </c>
      <c r="D39" s="116">
        <v>64.759931640038602</v>
      </c>
      <c r="E39" s="15"/>
      <c r="F39" s="116">
        <v>19.195393055097032</v>
      </c>
      <c r="G39" s="116">
        <v>45.56453858494158</v>
      </c>
      <c r="H39" s="15"/>
      <c r="I39" s="92"/>
      <c r="J39" s="92"/>
    </row>
    <row r="40" spans="1:10" x14ac:dyDescent="0.2">
      <c r="A40" s="13">
        <v>2003</v>
      </c>
      <c r="B40" s="115">
        <v>100.00000000000001</v>
      </c>
      <c r="C40" s="116">
        <v>34.732362784065927</v>
      </c>
      <c r="D40" s="116">
        <v>65.267637215934087</v>
      </c>
      <c r="E40" s="15"/>
      <c r="F40" s="116">
        <v>18.575349298372853</v>
      </c>
      <c r="G40" s="116">
        <v>46.692287917561224</v>
      </c>
      <c r="H40" s="15"/>
      <c r="I40" s="92"/>
      <c r="J40" s="92"/>
    </row>
    <row r="41" spans="1:10" x14ac:dyDescent="0.2">
      <c r="A41" s="13">
        <v>2004</v>
      </c>
      <c r="B41" s="115">
        <v>100</v>
      </c>
      <c r="C41" s="116">
        <v>35.414378106801387</v>
      </c>
      <c r="D41" s="116">
        <v>64.585621893198621</v>
      </c>
      <c r="E41" s="15"/>
      <c r="F41" s="116">
        <v>18.421610008262448</v>
      </c>
      <c r="G41" s="116">
        <v>46.164011884936166</v>
      </c>
      <c r="H41" s="15"/>
      <c r="I41" s="92"/>
      <c r="J41" s="92"/>
    </row>
    <row r="42" spans="1:10" x14ac:dyDescent="0.2">
      <c r="A42" s="13">
        <v>2005</v>
      </c>
      <c r="B42" s="115">
        <v>100</v>
      </c>
      <c r="C42" s="116">
        <v>36.344545683801407</v>
      </c>
      <c r="D42" s="116">
        <v>63.655454316198586</v>
      </c>
      <c r="E42" s="15"/>
      <c r="F42" s="116">
        <v>17.606334070460296</v>
      </c>
      <c r="G42" s="116">
        <v>46.049120245738294</v>
      </c>
      <c r="H42" s="15"/>
      <c r="I42" s="92"/>
      <c r="J42" s="92"/>
    </row>
    <row r="43" spans="1:10" x14ac:dyDescent="0.2">
      <c r="A43" s="13">
        <v>2006</v>
      </c>
      <c r="B43" s="115">
        <v>100</v>
      </c>
      <c r="C43" s="116">
        <v>40.055764379539113</v>
      </c>
      <c r="D43" s="116">
        <v>59.944235620460887</v>
      </c>
      <c r="E43" s="15"/>
      <c r="F43" s="116">
        <v>19.554015810106588</v>
      </c>
      <c r="G43" s="116">
        <v>40.390219810354296</v>
      </c>
      <c r="H43" s="15"/>
    </row>
    <row r="44" spans="1:10" x14ac:dyDescent="0.2">
      <c r="A44" s="13">
        <v>2007</v>
      </c>
      <c r="B44" s="115">
        <v>100</v>
      </c>
      <c r="C44" s="116">
        <v>41.750658678651732</v>
      </c>
      <c r="D44" s="116">
        <v>58.249341321348261</v>
      </c>
      <c r="E44" s="15"/>
      <c r="F44" s="116">
        <v>20.775387880272646</v>
      </c>
      <c r="G44" s="116">
        <v>37.473953441075615</v>
      </c>
      <c r="H44" s="15"/>
    </row>
    <row r="45" spans="1:10" x14ac:dyDescent="0.2">
      <c r="A45" s="13">
        <v>2008</v>
      </c>
      <c r="B45" s="115">
        <v>100</v>
      </c>
      <c r="C45" s="116">
        <v>40.838986926036327</v>
      </c>
      <c r="D45" s="116">
        <v>59.161013073963673</v>
      </c>
      <c r="E45" s="15"/>
      <c r="F45" s="116">
        <v>22.919250006535947</v>
      </c>
      <c r="G45" s="116">
        <v>36.241763067427726</v>
      </c>
      <c r="H45" s="15"/>
    </row>
    <row r="46" spans="1:10" x14ac:dyDescent="0.2">
      <c r="A46" s="13">
        <v>2009</v>
      </c>
      <c r="B46" s="115">
        <v>100</v>
      </c>
      <c r="C46" s="116">
        <v>41.249934331797675</v>
      </c>
      <c r="D46" s="116">
        <v>58.750065668170038</v>
      </c>
      <c r="E46" s="15"/>
      <c r="F46" s="116">
        <v>22.329033489645912</v>
      </c>
      <c r="G46" s="116">
        <v>36.421032178534958</v>
      </c>
      <c r="H46" s="15"/>
    </row>
    <row r="47" spans="1:10" x14ac:dyDescent="0.2">
      <c r="A47" s="13">
        <v>2010</v>
      </c>
      <c r="B47" s="115">
        <v>100</v>
      </c>
      <c r="C47" s="116">
        <v>40.040241765717653</v>
      </c>
      <c r="D47" s="116">
        <v>59.959758234279256</v>
      </c>
      <c r="E47" s="15"/>
      <c r="F47" s="116">
        <v>20.900963891455078</v>
      </c>
      <c r="G47" s="116">
        <v>39.058794342823624</v>
      </c>
      <c r="H47" s="15"/>
    </row>
    <row r="48" spans="1:10" x14ac:dyDescent="0.2">
      <c r="A48" s="13">
        <v>2011</v>
      </c>
      <c r="B48" s="115">
        <f>[4]Cuadro02!B32</f>
        <v>100.00000000000566</v>
      </c>
      <c r="C48" s="116">
        <f>[4]Cuadro01!C26</f>
        <v>38.070073250458968</v>
      </c>
      <c r="D48" s="116">
        <f>[4]Cuadro01!D26</f>
        <v>61.929926749538524</v>
      </c>
      <c r="E48" s="15"/>
      <c r="F48" s="116">
        <f>[4]Cuadro01!E26</f>
        <v>20.291640572873717</v>
      </c>
      <c r="G48" s="116">
        <f>[4]Cuadro01!F26</f>
        <v>41.638286176664593</v>
      </c>
      <c r="H48" s="15"/>
    </row>
    <row r="49" spans="1:8" x14ac:dyDescent="0.2">
      <c r="A49" s="13">
        <v>2012</v>
      </c>
      <c r="B49" s="115">
        <f>[5]Cuadro01!B26</f>
        <v>99.999999999974861</v>
      </c>
      <c r="C49" s="116">
        <f>[5]Cuadro01!C32</f>
        <v>30.700474279460906</v>
      </c>
      <c r="D49" s="116">
        <v>66.500027514133791</v>
      </c>
      <c r="E49" s="15"/>
      <c r="F49" s="116">
        <v>20.489253256239078</v>
      </c>
      <c r="G49" s="116">
        <v>46.010774257894873</v>
      </c>
      <c r="H49" s="92"/>
    </row>
    <row r="50" spans="1:8" x14ac:dyDescent="0.2">
      <c r="A50" s="13">
        <v>2013</v>
      </c>
      <c r="B50" s="115">
        <v>99.999999999974861</v>
      </c>
      <c r="C50" s="116">
        <v>35.491437977006214</v>
      </c>
      <c r="D50" s="116">
        <v>64.508562022994354</v>
      </c>
      <c r="E50" s="117"/>
      <c r="F50" s="116">
        <v>21.94426887169671</v>
      </c>
      <c r="G50" s="116">
        <v>42.564293151297747</v>
      </c>
      <c r="H50" s="92"/>
    </row>
    <row r="51" spans="1:8" x14ac:dyDescent="0.2">
      <c r="A51" s="13">
        <v>2014</v>
      </c>
      <c r="B51" s="115">
        <v>99.999999999974861</v>
      </c>
      <c r="C51" s="116">
        <v>37.159078510997588</v>
      </c>
      <c r="D51" s="116">
        <v>62.840921489000834</v>
      </c>
      <c r="E51" s="117"/>
      <c r="F51" s="116">
        <v>23.100873988530683</v>
      </c>
      <c r="G51" s="116">
        <v>39.740047500470126</v>
      </c>
      <c r="H51" s="92"/>
    </row>
    <row r="52" spans="1:8" x14ac:dyDescent="0.2">
      <c r="A52" s="13">
        <v>2015</v>
      </c>
      <c r="B52" s="115">
        <v>99.999999999974861</v>
      </c>
      <c r="C52" s="116">
        <v>36.218063620169708</v>
      </c>
      <c r="D52" s="116">
        <v>63.781936379829929</v>
      </c>
      <c r="E52" s="117"/>
      <c r="F52" s="116">
        <v>23.786332138968884</v>
      </c>
      <c r="G52" s="116">
        <v>39.99560424086102</v>
      </c>
    </row>
    <row r="53" spans="1:8" x14ac:dyDescent="0.2">
      <c r="A53" s="13">
        <v>2016</v>
      </c>
      <c r="B53" s="115">
        <v>99.999999999974861</v>
      </c>
      <c r="C53" s="116">
        <v>39.094638103093565</v>
      </c>
      <c r="D53" s="116">
        <v>60.905361896904807</v>
      </c>
      <c r="E53" s="117"/>
      <c r="F53" s="116">
        <v>22.501587789849278</v>
      </c>
      <c r="G53" s="116">
        <v>38.403774107055341</v>
      </c>
    </row>
    <row r="54" spans="1:8" x14ac:dyDescent="0.2">
      <c r="A54" s="13">
        <v>2017</v>
      </c>
      <c r="B54" s="115">
        <v>99.999999999974861</v>
      </c>
      <c r="C54" s="116">
        <v>35.719462804443602</v>
      </c>
      <c r="D54" s="116">
        <v>64.280537195558225</v>
      </c>
      <c r="E54" s="117"/>
      <c r="F54" s="116">
        <v>23.586367916540635</v>
      </c>
      <c r="G54" s="116">
        <v>40.69416927901824</v>
      </c>
    </row>
    <row r="55" spans="1:8" x14ac:dyDescent="0.2">
      <c r="A55" s="13">
        <v>2018</v>
      </c>
      <c r="B55" s="115">
        <v>99.999999999974861</v>
      </c>
      <c r="C55" s="116">
        <v>38.148992625580398</v>
      </c>
      <c r="D55" s="116">
        <v>61.851007374420305</v>
      </c>
      <c r="E55" s="117"/>
      <c r="F55" s="116">
        <v>23.130673563336686</v>
      </c>
      <c r="G55" s="116">
        <v>38.720333811084231</v>
      </c>
    </row>
    <row r="56" spans="1:8" x14ac:dyDescent="0.2">
      <c r="A56" s="118">
        <v>2019</v>
      </c>
      <c r="B56" s="36">
        <v>99.999999999974861</v>
      </c>
      <c r="C56" s="119">
        <v>40.703406170451153</v>
      </c>
      <c r="D56" s="119">
        <v>59.296593829549295</v>
      </c>
      <c r="E56" s="120"/>
      <c r="F56" s="119">
        <v>22.584409188847836</v>
      </c>
      <c r="G56" s="119">
        <v>36.712184640701935</v>
      </c>
    </row>
    <row r="57" spans="1:8" x14ac:dyDescent="0.2">
      <c r="A57" s="69" t="str">
        <f>A27</f>
        <v>Fuente: Instituto Nacional de Estadística (INE). LXV Encuesta Permanente de Hogares de Propósitos Múltiples, 2019.</v>
      </c>
      <c r="B57" s="91"/>
      <c r="C57" s="15"/>
      <c r="D57" s="92"/>
      <c r="E57" s="92"/>
      <c r="F57" s="92"/>
      <c r="G57" s="92"/>
      <c r="H57" s="92"/>
    </row>
    <row r="58" spans="1:8" x14ac:dyDescent="0.2">
      <c r="A58" s="109" t="s">
        <v>44</v>
      </c>
      <c r="B58" s="91"/>
      <c r="C58" s="15"/>
      <c r="D58" s="92"/>
      <c r="E58" s="92"/>
      <c r="F58" s="92"/>
      <c r="G58" s="92"/>
      <c r="H58" s="92"/>
    </row>
    <row r="59" spans="1:8" x14ac:dyDescent="0.2">
      <c r="A59" s="109" t="s">
        <v>45</v>
      </c>
      <c r="B59" s="91"/>
      <c r="C59" s="15"/>
      <c r="D59" s="92"/>
      <c r="E59" s="92"/>
      <c r="F59" s="92"/>
      <c r="G59" s="92"/>
      <c r="H59" s="92"/>
    </row>
    <row r="60" spans="1:8" x14ac:dyDescent="0.2">
      <c r="A60" s="92"/>
      <c r="B60" s="121"/>
      <c r="C60" s="92"/>
      <c r="D60" s="92"/>
      <c r="E60" s="92"/>
      <c r="F60" s="92"/>
      <c r="G60" s="92"/>
      <c r="H60" s="92"/>
    </row>
    <row r="61" spans="1:8" x14ac:dyDescent="0.2">
      <c r="A61" s="122"/>
      <c r="B61" s="92"/>
      <c r="C61" s="92"/>
      <c r="D61" s="92"/>
      <c r="E61" s="92"/>
      <c r="F61" s="92"/>
      <c r="G61" s="92"/>
      <c r="H61" s="92"/>
    </row>
    <row r="65" spans="1:1" x14ac:dyDescent="0.2">
      <c r="A65" s="25"/>
    </row>
  </sheetData>
  <mergeCells count="12">
    <mergeCell ref="A1:J1"/>
    <mergeCell ref="A2:J2"/>
    <mergeCell ref="A3:J3"/>
    <mergeCell ref="A5:A6"/>
    <mergeCell ref="B5:D5"/>
    <mergeCell ref="F5:G5"/>
    <mergeCell ref="I5:J5"/>
    <mergeCell ref="A31:G31"/>
    <mergeCell ref="A32:G32"/>
    <mergeCell ref="A35:A36"/>
    <mergeCell ref="B35:D35"/>
    <mergeCell ref="F35:G35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30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3:I25"/>
  <sheetViews>
    <sheetView workbookViewId="0">
      <selection activeCell="E36" sqref="E36"/>
    </sheetView>
  </sheetViews>
  <sheetFormatPr baseColWidth="10" defaultColWidth="10.28515625" defaultRowHeight="11.25" x14ac:dyDescent="0.2"/>
  <cols>
    <col min="1" max="1" width="17.28515625" style="4" customWidth="1"/>
    <col min="2" max="2" width="12.28515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 x14ac:dyDescent="0.2">
      <c r="A3" s="176" t="s">
        <v>38</v>
      </c>
      <c r="B3" s="176"/>
      <c r="C3" s="176"/>
      <c r="D3" s="176"/>
      <c r="E3" s="176"/>
      <c r="F3" s="176"/>
    </row>
    <row r="4" spans="1:6" x14ac:dyDescent="0.2">
      <c r="A4" s="57"/>
      <c r="B4" s="57"/>
      <c r="C4" s="57"/>
      <c r="D4" s="57"/>
      <c r="E4" s="57"/>
      <c r="F4" s="46"/>
    </row>
    <row r="5" spans="1:6" x14ac:dyDescent="0.2">
      <c r="A5" s="177" t="s">
        <v>3</v>
      </c>
      <c r="B5" s="177" t="s">
        <v>0</v>
      </c>
      <c r="C5" s="177" t="s">
        <v>28</v>
      </c>
      <c r="D5" s="177"/>
      <c r="E5" s="177" t="s">
        <v>29</v>
      </c>
      <c r="F5" s="177"/>
    </row>
    <row r="6" spans="1:6" ht="12.75" customHeight="1" x14ac:dyDescent="0.2">
      <c r="A6" s="177"/>
      <c r="B6" s="177"/>
      <c r="C6" s="58" t="s">
        <v>30</v>
      </c>
      <c r="D6" s="58" t="s">
        <v>16</v>
      </c>
      <c r="E6" s="58" t="s">
        <v>30</v>
      </c>
      <c r="F6" s="58" t="s">
        <v>16</v>
      </c>
    </row>
    <row r="7" spans="1:6" x14ac:dyDescent="0.2">
      <c r="A7" s="56"/>
      <c r="B7" s="56"/>
      <c r="C7" s="56"/>
      <c r="D7" s="56"/>
      <c r="E7" s="56"/>
      <c r="F7" s="56"/>
    </row>
    <row r="8" spans="1:6" x14ac:dyDescent="0.2">
      <c r="A8" s="59" t="s">
        <v>0</v>
      </c>
      <c r="B8" s="60">
        <f>+B10+B14</f>
        <v>8926590.8250903562</v>
      </c>
      <c r="C8" s="60">
        <f>+C10+C14</f>
        <v>5493844.4608094115</v>
      </c>
      <c r="D8" s="61">
        <f>+C8/B8*100</f>
        <v>61.54471027581576</v>
      </c>
      <c r="E8" s="60">
        <f>+E10+E14</f>
        <v>3432746.3642810476</v>
      </c>
      <c r="F8" s="62">
        <f>+E8/B8*100</f>
        <v>38.455289724185391</v>
      </c>
    </row>
    <row r="9" spans="1:6" ht="12.75" x14ac:dyDescent="0.2">
      <c r="A9" s="59"/>
      <c r="B9" s="63"/>
      <c r="C9" s="59"/>
      <c r="D9" s="61"/>
      <c r="E9" s="59"/>
      <c r="F9" s="62"/>
    </row>
    <row r="10" spans="1:6" ht="11.25" customHeight="1" x14ac:dyDescent="0.2">
      <c r="A10" s="57" t="s">
        <v>8</v>
      </c>
      <c r="B10" s="64">
        <f>+B11+B12+B13</f>
        <v>4885503.1023531649</v>
      </c>
      <c r="C10" s="64">
        <f>+C11+C12+C13</f>
        <v>4025183.3287350601</v>
      </c>
      <c r="D10" s="65">
        <f>+C10/B10*100</f>
        <v>82.390354573642156</v>
      </c>
      <c r="E10" s="64">
        <f>+E11+E12+E13</f>
        <v>860319.77361808484</v>
      </c>
      <c r="F10" s="66">
        <f>+E10/B10*100</f>
        <v>17.609645426357439</v>
      </c>
    </row>
    <row r="11" spans="1:6" ht="11.25" customHeight="1" x14ac:dyDescent="0.2">
      <c r="A11" s="67" t="s">
        <v>11</v>
      </c>
      <c r="B11" s="64">
        <f>[1]Pobreza!C18</f>
        <v>1018687.6741077716</v>
      </c>
      <c r="C11" s="57">
        <f>[1]Pobreza!D18</f>
        <v>934600.27125269943</v>
      </c>
      <c r="D11" s="65">
        <f>+C11/B11*100</f>
        <v>91.745516806343915</v>
      </c>
      <c r="E11" s="57">
        <f>[1]Pobreza!E18</f>
        <v>84087.402855069056</v>
      </c>
      <c r="F11" s="66">
        <f>+E11/B11*100</f>
        <v>8.2544831936557888</v>
      </c>
    </row>
    <row r="12" spans="1:6" x14ac:dyDescent="0.2">
      <c r="A12" s="67" t="s">
        <v>9</v>
      </c>
      <c r="B12" s="64">
        <f>[1]Pobreza!C19</f>
        <v>591701.01553983812</v>
      </c>
      <c r="C12" s="57">
        <f>[1]Pobreza!D19</f>
        <v>533594.78220557689</v>
      </c>
      <c r="D12" s="65">
        <f>+C12/B12*100</f>
        <v>90.17979827510554</v>
      </c>
      <c r="E12" s="57">
        <f>[1]Pobreza!E19</f>
        <v>58106.233334258512</v>
      </c>
      <c r="F12" s="66">
        <f>+E12/B12*100</f>
        <v>9.8202017248940017</v>
      </c>
    </row>
    <row r="13" spans="1:6" x14ac:dyDescent="0.2">
      <c r="A13" s="67" t="s">
        <v>31</v>
      </c>
      <c r="B13" s="64">
        <f>[1]Pobreza!C20</f>
        <v>3275114.4127055546</v>
      </c>
      <c r="C13" s="57">
        <f>[1]Pobreza!D20</f>
        <v>2556988.2752767839</v>
      </c>
      <c r="D13" s="65">
        <f>+C13/B13*100</f>
        <v>78.073250368205279</v>
      </c>
      <c r="E13" s="57">
        <f>[1]Pobreza!E20</f>
        <v>718126.13742875727</v>
      </c>
      <c r="F13" s="66">
        <f>+E13/B13*100</f>
        <v>21.926749631794301</v>
      </c>
    </row>
    <row r="14" spans="1:6" x14ac:dyDescent="0.2">
      <c r="A14" s="57" t="s">
        <v>10</v>
      </c>
      <c r="B14" s="64">
        <f>[1]Pobreza!C21</f>
        <v>4041087.7227371922</v>
      </c>
      <c r="C14" s="57">
        <f>[1]Pobreza!D21</f>
        <v>1468661.1320743514</v>
      </c>
      <c r="D14" s="65">
        <f>+C14/B14*100</f>
        <v>36.343213333650873</v>
      </c>
      <c r="E14" s="57">
        <f>[1]Pobreza!E21</f>
        <v>2572426.5906629628</v>
      </c>
      <c r="F14" s="66">
        <f>+E14/B14*100</f>
        <v>63.656786666352147</v>
      </c>
    </row>
    <row r="15" spans="1:6" x14ac:dyDescent="0.2">
      <c r="A15" s="68"/>
      <c r="B15" s="68"/>
      <c r="C15" s="68"/>
      <c r="D15" s="68"/>
      <c r="E15" s="68"/>
      <c r="F15" s="68"/>
    </row>
    <row r="16" spans="1:6" x14ac:dyDescent="0.2">
      <c r="A16" s="69" t="str">
        <f>Cuadro01!A17</f>
        <v>Fuente: Instituto Nacional de Estadística (INE). LXV Encuesta Permanente de Hogares de Propósitos Múltiples, 2019.</v>
      </c>
      <c r="B16" s="57"/>
      <c r="C16" s="46"/>
      <c r="D16" s="46"/>
      <c r="E16" s="46"/>
      <c r="F16" s="46"/>
    </row>
    <row r="17" spans="1:9" x14ac:dyDescent="0.2">
      <c r="A17" s="85" t="s">
        <v>56</v>
      </c>
      <c r="B17" s="81"/>
      <c r="C17" s="81"/>
      <c r="D17" s="81"/>
      <c r="E17" s="81"/>
      <c r="F17" s="81"/>
      <c r="G17" s="79"/>
      <c r="H17" s="79"/>
      <c r="I17" s="79"/>
    </row>
    <row r="18" spans="1:9" x14ac:dyDescent="0.2">
      <c r="A18" s="79"/>
      <c r="B18" s="81"/>
      <c r="C18" s="81"/>
      <c r="D18" s="81"/>
      <c r="E18" s="81"/>
      <c r="F18" s="81"/>
      <c r="G18" s="79"/>
      <c r="H18" s="79"/>
      <c r="I18" s="79"/>
    </row>
    <row r="19" spans="1:9" x14ac:dyDescent="0.2">
      <c r="A19" s="53"/>
      <c r="B19" s="42"/>
    </row>
    <row r="20" spans="1:9" x14ac:dyDescent="0.2">
      <c r="B20" s="53"/>
      <c r="C20" s="53"/>
    </row>
    <row r="23" spans="1:9" x14ac:dyDescent="0.2">
      <c r="E23" s="77"/>
    </row>
    <row r="25" spans="1:9" x14ac:dyDescent="0.2">
      <c r="G25" s="78"/>
    </row>
  </sheetData>
  <mergeCells count="5">
    <mergeCell ref="A3:F3"/>
    <mergeCell ref="A5:A6"/>
    <mergeCell ref="B5:B6"/>
    <mergeCell ref="C5:D5"/>
    <mergeCell ref="E5:F5"/>
  </mergeCells>
  <phoneticPr fontId="3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B26" sqref="B26"/>
    </sheetView>
  </sheetViews>
  <sheetFormatPr baseColWidth="10" defaultRowHeight="15" x14ac:dyDescent="0.25"/>
  <cols>
    <col min="1" max="1" width="15.85546875" style="123" customWidth="1"/>
    <col min="2" max="2" width="10.42578125" style="123" customWidth="1"/>
    <col min="3" max="3" width="10.140625" style="123" customWidth="1"/>
    <col min="4" max="4" width="10.5703125" style="123" customWidth="1"/>
    <col min="5" max="5" width="10.140625" style="123" customWidth="1"/>
    <col min="6" max="6" width="10.42578125" style="123" customWidth="1"/>
    <col min="7" max="7" width="9.42578125" style="123" customWidth="1"/>
    <col min="8" max="8" width="10.140625" style="123" customWidth="1"/>
    <col min="9" max="9" width="10" style="123" customWidth="1"/>
    <col min="10" max="10" width="9.85546875" style="123" customWidth="1"/>
    <col min="11" max="11" width="10.42578125" style="123" customWidth="1"/>
    <col min="12" max="12" width="9.42578125" style="123" customWidth="1"/>
    <col min="13" max="17" width="11.42578125" style="123"/>
    <col min="18" max="18" width="12.42578125" style="125" bestFit="1" customWidth="1"/>
    <col min="19" max="16384" width="11.42578125" style="123"/>
  </cols>
  <sheetData>
    <row r="1" spans="1:20" ht="27.75" customHeight="1" x14ac:dyDescent="0.25">
      <c r="A1" s="178" t="s">
        <v>48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</row>
    <row r="2" spans="1:20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92"/>
      <c r="N2" s="92"/>
      <c r="O2" s="92"/>
      <c r="P2" s="92"/>
    </row>
    <row r="3" spans="1:20" x14ac:dyDescent="0.25">
      <c r="A3" s="126" t="s">
        <v>49</v>
      </c>
      <c r="B3" s="127">
        <v>2001</v>
      </c>
      <c r="C3" s="127">
        <v>2002</v>
      </c>
      <c r="D3" s="127">
        <v>2003</v>
      </c>
      <c r="E3" s="127">
        <v>2004</v>
      </c>
      <c r="F3" s="127">
        <v>2005</v>
      </c>
      <c r="G3" s="127">
        <v>2006</v>
      </c>
      <c r="H3" s="127">
        <v>2007</v>
      </c>
      <c r="I3" s="127">
        <v>2008</v>
      </c>
      <c r="J3" s="127">
        <v>2009</v>
      </c>
      <c r="K3" s="127">
        <v>2010</v>
      </c>
      <c r="L3" s="127">
        <v>2011</v>
      </c>
      <c r="M3" s="127">
        <v>2012</v>
      </c>
      <c r="N3" s="127">
        <v>2013</v>
      </c>
      <c r="O3" s="127">
        <v>2014</v>
      </c>
      <c r="P3" s="127">
        <v>2015</v>
      </c>
      <c r="Q3" s="127">
        <v>2016</v>
      </c>
      <c r="R3" s="127">
        <v>2017</v>
      </c>
      <c r="S3" s="127">
        <v>2018</v>
      </c>
      <c r="T3" s="127">
        <v>2019</v>
      </c>
    </row>
    <row r="4" spans="1:20" x14ac:dyDescent="0.25">
      <c r="A4" s="128" t="s">
        <v>0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30"/>
      <c r="P4" s="130"/>
      <c r="Q4" s="130"/>
      <c r="R4" s="131"/>
      <c r="S4" s="130"/>
      <c r="T4" s="130"/>
    </row>
    <row r="5" spans="1:20" x14ac:dyDescent="0.25">
      <c r="A5" s="132" t="s">
        <v>50</v>
      </c>
      <c r="B5" s="133">
        <v>1235165.543560029</v>
      </c>
      <c r="C5" s="133">
        <v>1312021.6279325155</v>
      </c>
      <c r="D5" s="133">
        <v>1357423.6372587814</v>
      </c>
      <c r="E5" s="133">
        <v>1396883.9982009546</v>
      </c>
      <c r="F5" s="133">
        <v>1459656.149748646</v>
      </c>
      <c r="G5" s="133">
        <v>1516226.9462964332</v>
      </c>
      <c r="H5" s="133">
        <v>1608123.7021330765</v>
      </c>
      <c r="I5" s="133">
        <v>1650934.3159860473</v>
      </c>
      <c r="J5" s="133">
        <v>1688103.7150808375</v>
      </c>
      <c r="K5" s="133">
        <v>1733503.0351365653</v>
      </c>
      <c r="L5" s="133">
        <v>1718337.7685831047</v>
      </c>
      <c r="M5" s="134">
        <v>1814582.2909080486</v>
      </c>
      <c r="N5" s="134">
        <v>1888051.9018852334</v>
      </c>
      <c r="O5" s="134">
        <v>1928248.9081131939</v>
      </c>
      <c r="P5" s="134">
        <v>1938822.9050554761</v>
      </c>
      <c r="Q5" s="134">
        <v>1983402.9308974983</v>
      </c>
      <c r="R5" s="134">
        <v>2049890.3771015555</v>
      </c>
      <c r="S5" s="134">
        <v>2112356.7125465907</v>
      </c>
      <c r="T5" s="134">
        <v>2099089.3317706422</v>
      </c>
    </row>
    <row r="6" spans="1:20" x14ac:dyDescent="0.25">
      <c r="A6" s="135" t="s">
        <v>51</v>
      </c>
      <c r="B6" s="136">
        <v>0.63677996434605311</v>
      </c>
      <c r="C6" s="136">
        <v>0.64759931640027479</v>
      </c>
      <c r="D6" s="136">
        <v>0.65051644529495956</v>
      </c>
      <c r="E6" s="136">
        <v>0.64705605449040271</v>
      </c>
      <c r="F6" s="136">
        <v>0.63655454316198734</v>
      </c>
      <c r="G6" s="136">
        <v>0.59944235620471964</v>
      </c>
      <c r="H6" s="136">
        <v>0.58249341321343495</v>
      </c>
      <c r="I6" s="136">
        <v>0.59161013074001512</v>
      </c>
      <c r="J6" s="136">
        <v>0.58750065668170037</v>
      </c>
      <c r="K6" s="136">
        <v>0.5998060555761745</v>
      </c>
      <c r="L6" s="136">
        <v>0.61929926796714074</v>
      </c>
      <c r="M6" s="136">
        <v>0.66526442798793151</v>
      </c>
      <c r="N6" s="136">
        <v>0.64508562022992033</v>
      </c>
      <c r="O6" s="136">
        <v>0.62840921489001322</v>
      </c>
      <c r="P6" s="136">
        <v>0.63781936379835291</v>
      </c>
      <c r="Q6" s="136">
        <v>0.60905361896912491</v>
      </c>
      <c r="R6" s="137">
        <v>0.64280537195551746</v>
      </c>
      <c r="S6" s="137">
        <v>0.61851007374415856</v>
      </c>
      <c r="T6" s="137">
        <v>0.59296593829549316</v>
      </c>
    </row>
    <row r="7" spans="1:20" x14ac:dyDescent="0.25">
      <c r="A7" s="135" t="s">
        <v>52</v>
      </c>
      <c r="B7" s="136">
        <v>0.53284435024010146</v>
      </c>
      <c r="C7" s="136">
        <v>0.53904311992751952</v>
      </c>
      <c r="D7" s="136">
        <v>0.54946522240683404</v>
      </c>
      <c r="E7" s="136">
        <v>0.55371094272558397</v>
      </c>
      <c r="F7" s="136">
        <v>0.55449988133021177</v>
      </c>
      <c r="G7" s="136">
        <v>0.52999327078504754</v>
      </c>
      <c r="H7" s="136">
        <v>0.48694582678913934</v>
      </c>
      <c r="I7" s="136">
        <v>0.46851331157281007</v>
      </c>
      <c r="J7" s="136">
        <v>0.47177242389872531</v>
      </c>
      <c r="K7" s="136">
        <v>0.49113478470001581</v>
      </c>
      <c r="L7" s="136">
        <v>0.51196062321846814</v>
      </c>
      <c r="M7" s="136">
        <v>0.52757416525171419</v>
      </c>
      <c r="N7" s="136">
        <v>0.50364504860609893</v>
      </c>
      <c r="O7" s="136">
        <v>0.49324495049726036</v>
      </c>
      <c r="P7" s="136">
        <v>0.49728290079274301</v>
      </c>
      <c r="Q7" s="136">
        <v>0.50714332682718521</v>
      </c>
      <c r="R7" s="137">
        <v>0.49875932310408061</v>
      </c>
      <c r="S7" s="137">
        <v>0.49573189693786895</v>
      </c>
      <c r="T7" s="137">
        <v>0.49841703715073077</v>
      </c>
    </row>
    <row r="8" spans="1:20" x14ac:dyDescent="0.25">
      <c r="A8" s="135" t="s">
        <v>53</v>
      </c>
      <c r="B8" s="136">
        <v>0.33930460634788762</v>
      </c>
      <c r="C8" s="136">
        <v>0.34908395597533298</v>
      </c>
      <c r="D8" s="136">
        <v>0.35743616329329803</v>
      </c>
      <c r="E8" s="136">
        <v>0.35828201792817771</v>
      </c>
      <c r="F8" s="136">
        <v>0.35296941864352915</v>
      </c>
      <c r="G8" s="136">
        <v>0.31770041501203489</v>
      </c>
      <c r="H8" s="136">
        <v>0.28364273669644385</v>
      </c>
      <c r="I8" s="136">
        <v>0.27717722151302759</v>
      </c>
      <c r="J8" s="136">
        <v>0.27716660884481864</v>
      </c>
      <c r="K8" s="136">
        <v>0.2945856179671702</v>
      </c>
      <c r="L8" s="136">
        <v>0.31705683918719846</v>
      </c>
      <c r="M8" s="136">
        <v>0.35097632526739209</v>
      </c>
      <c r="N8" s="136">
        <v>0.32489417855579367</v>
      </c>
      <c r="O8" s="136">
        <v>0.30995967209044684</v>
      </c>
      <c r="P8" s="136">
        <v>0.31717666341142703</v>
      </c>
      <c r="Q8" s="136">
        <v>0.30887747854013886</v>
      </c>
      <c r="R8" s="137">
        <v>0.32060517220420065</v>
      </c>
      <c r="S8" s="137">
        <v>0.30661517213237294</v>
      </c>
      <c r="T8" s="137">
        <v>0.29554432609654274</v>
      </c>
    </row>
    <row r="9" spans="1:20" x14ac:dyDescent="0.25">
      <c r="A9" s="135" t="s">
        <v>54</v>
      </c>
      <c r="B9" s="136">
        <v>0.22253174832936343</v>
      </c>
      <c r="C9" s="136">
        <v>0.23045233585551705</v>
      </c>
      <c r="D9" s="136">
        <v>0.24107078373608301</v>
      </c>
      <c r="E9" s="136">
        <v>0.24539475566319741</v>
      </c>
      <c r="F9" s="136">
        <v>0.24012382589379547</v>
      </c>
      <c r="G9" s="136">
        <v>0.21150054781915131</v>
      </c>
      <c r="H9" s="136">
        <v>0.17326253796011007</v>
      </c>
      <c r="I9" s="136">
        <v>0.16690963291534533</v>
      </c>
      <c r="J9" s="136">
        <v>0.16732255632162923</v>
      </c>
      <c r="K9" s="136">
        <v>0.18163936264268971</v>
      </c>
      <c r="L9" s="136">
        <v>0.2039640001709459</v>
      </c>
      <c r="M9" s="136">
        <v>0.22947198997728493</v>
      </c>
      <c r="N9" s="136">
        <v>0.20566145940027211</v>
      </c>
      <c r="O9" s="136">
        <v>0.19256183975661653</v>
      </c>
      <c r="P9" s="136">
        <v>0.19753075737348263</v>
      </c>
      <c r="Q9" s="136">
        <v>0.19744918894343572</v>
      </c>
      <c r="R9" s="137">
        <v>0.20099840490522369</v>
      </c>
      <c r="S9" s="137">
        <v>0.19042475474116208</v>
      </c>
      <c r="T9" s="137">
        <v>0.18858990880737794</v>
      </c>
    </row>
    <row r="10" spans="1:20" x14ac:dyDescent="0.25">
      <c r="A10" s="135" t="s">
        <v>55</v>
      </c>
      <c r="B10" s="136">
        <v>0.56354679494223625</v>
      </c>
      <c r="C10" s="136">
        <v>0.56265955420014935</v>
      </c>
      <c r="D10" s="136">
        <v>0.58244259503903517</v>
      </c>
      <c r="E10" s="136">
        <v>0.58189220744060843</v>
      </c>
      <c r="F10" s="136">
        <v>0.59684274007059801</v>
      </c>
      <c r="G10" s="136">
        <v>0.5859983967124297</v>
      </c>
      <c r="H10" s="136">
        <v>0.59197946419199976</v>
      </c>
      <c r="I10" s="136">
        <v>0.54693921088905695</v>
      </c>
      <c r="J10" s="136">
        <v>0.52546072029470303</v>
      </c>
      <c r="K10" s="136">
        <v>0.5404490477864321</v>
      </c>
      <c r="L10" s="136">
        <v>0.5522924855889475</v>
      </c>
      <c r="M10" s="136">
        <v>0.5736442150948573</v>
      </c>
      <c r="N10" s="136">
        <v>0.54368903900507504</v>
      </c>
      <c r="O10" s="136">
        <v>0.51985963475371322</v>
      </c>
      <c r="P10" s="136">
        <v>0.50577033385418324</v>
      </c>
      <c r="Q10" s="136">
        <v>0.51812142329878674</v>
      </c>
      <c r="R10" s="136">
        <v>0.52470000000000006</v>
      </c>
      <c r="S10" s="136">
        <v>0.52800000000000002</v>
      </c>
      <c r="T10" s="136">
        <v>0.52092898269783361</v>
      </c>
    </row>
    <row r="11" spans="1:20" x14ac:dyDescent="0.25">
      <c r="A11" s="124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9"/>
      <c r="P11" s="140"/>
      <c r="Q11" s="141"/>
      <c r="R11" s="140"/>
      <c r="S11" s="140"/>
      <c r="T11" s="164"/>
    </row>
    <row r="12" spans="1:20" x14ac:dyDescent="0.25">
      <c r="A12" s="142" t="s">
        <v>8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4"/>
      <c r="P12" s="140"/>
      <c r="Q12" s="141"/>
      <c r="R12" s="139"/>
      <c r="S12" s="140"/>
      <c r="T12" s="164"/>
    </row>
    <row r="13" spans="1:20" x14ac:dyDescent="0.25">
      <c r="A13" s="132" t="s">
        <v>50</v>
      </c>
      <c r="B13" s="133">
        <v>612397.88607392053</v>
      </c>
      <c r="C13" s="133">
        <v>646708.51343120157</v>
      </c>
      <c r="D13" s="133">
        <v>663881.33513687202</v>
      </c>
      <c r="E13" s="133">
        <v>679966.30522288743</v>
      </c>
      <c r="F13" s="133">
        <v>723706.28024054121</v>
      </c>
      <c r="G13" s="133">
        <v>743823.55019247078</v>
      </c>
      <c r="H13" s="133">
        <v>789231.57723245432</v>
      </c>
      <c r="I13" s="133">
        <v>817241.59887177753</v>
      </c>
      <c r="J13" s="133">
        <v>828383.31148908159</v>
      </c>
      <c r="K13" s="133">
        <v>848680.07146305847</v>
      </c>
      <c r="L13" s="133">
        <v>840264.58149946376</v>
      </c>
      <c r="M13" s="134">
        <v>887073.45931190171</v>
      </c>
      <c r="N13" s="134">
        <v>927128.97119194223</v>
      </c>
      <c r="O13" s="145">
        <v>1057487.3083903738</v>
      </c>
      <c r="P13" s="134">
        <v>1093646.1522626115</v>
      </c>
      <c r="Q13" s="134">
        <v>1122054.372243335</v>
      </c>
      <c r="R13" s="139">
        <v>1155125.6065932962</v>
      </c>
      <c r="S13" s="134">
        <v>1185097.5281292365</v>
      </c>
      <c r="T13" s="134">
        <v>1188496.4141260085</v>
      </c>
    </row>
    <row r="14" spans="1:20" x14ac:dyDescent="0.25">
      <c r="A14" s="135" t="s">
        <v>51</v>
      </c>
      <c r="B14" s="136">
        <v>0.55904325260933074</v>
      </c>
      <c r="C14" s="136">
        <v>0.58003803914789298</v>
      </c>
      <c r="D14" s="136">
        <v>0.5703244594138317</v>
      </c>
      <c r="E14" s="136">
        <v>0.57124587511734726</v>
      </c>
      <c r="F14" s="136">
        <v>0.57740136973810763</v>
      </c>
      <c r="G14" s="136">
        <v>0.52860457165288643</v>
      </c>
      <c r="H14" s="136">
        <v>0.51030162214474606</v>
      </c>
      <c r="I14" s="136">
        <v>0.55157860408879511</v>
      </c>
      <c r="J14" s="136">
        <v>0.52840805549012115</v>
      </c>
      <c r="K14" s="136">
        <v>0.54328707811765964</v>
      </c>
      <c r="L14" s="136">
        <v>0.58503243512776482</v>
      </c>
      <c r="M14" s="136">
        <v>0.63626954742135056</v>
      </c>
      <c r="N14" s="136">
        <v>0.60369283659802153</v>
      </c>
      <c r="O14" s="136">
        <v>0.61043828136144351</v>
      </c>
      <c r="P14" s="136">
        <v>0.62964685146424315</v>
      </c>
      <c r="Q14" s="136">
        <v>0.59411294225269873</v>
      </c>
      <c r="R14" s="137">
        <v>0.60426357954734633</v>
      </c>
      <c r="S14" s="137">
        <v>0.55259357573815271</v>
      </c>
      <c r="T14" s="137">
        <v>0.52452060413071633</v>
      </c>
    </row>
    <row r="15" spans="1:20" x14ac:dyDescent="0.25">
      <c r="A15" s="135" t="s">
        <v>52</v>
      </c>
      <c r="B15" s="136">
        <v>0.4705690771571478</v>
      </c>
      <c r="C15" s="136">
        <v>0.48724397361137123</v>
      </c>
      <c r="D15" s="136">
        <v>0.50541254294334259</v>
      </c>
      <c r="E15" s="136">
        <v>0.50200102138163649</v>
      </c>
      <c r="F15" s="136">
        <v>0.49381344434022628</v>
      </c>
      <c r="G15" s="136">
        <v>0.4612318444347665</v>
      </c>
      <c r="H15" s="136">
        <v>0.44383620705742993</v>
      </c>
      <c r="I15" s="136">
        <v>0.44339431029011084</v>
      </c>
      <c r="J15" s="136">
        <v>0.42126328316713685</v>
      </c>
      <c r="K15" s="136">
        <v>0.45135981037115958</v>
      </c>
      <c r="L15" s="136">
        <v>0.48960873765837054</v>
      </c>
      <c r="M15" s="136">
        <v>0.50371428874038315</v>
      </c>
      <c r="N15" s="136">
        <v>0.47776989373601098</v>
      </c>
      <c r="O15" s="136">
        <v>0.4772825326235251</v>
      </c>
      <c r="P15" s="136">
        <v>0.47650948305823937</v>
      </c>
      <c r="Q15" s="136">
        <v>0.47743407470723609</v>
      </c>
      <c r="R15" s="137">
        <v>0.44900142951748961</v>
      </c>
      <c r="S15" s="137">
        <v>0.44394495979472071</v>
      </c>
      <c r="T15" s="137">
        <v>0.42569625201822131</v>
      </c>
    </row>
    <row r="16" spans="1:20" x14ac:dyDescent="0.25">
      <c r="A16" s="135" t="s">
        <v>53</v>
      </c>
      <c r="B16" s="136">
        <v>0.26306846747130302</v>
      </c>
      <c r="C16" s="136">
        <v>0.28262003904016747</v>
      </c>
      <c r="D16" s="136">
        <v>0.28824913533513186</v>
      </c>
      <c r="E16" s="136">
        <v>0.28676601276895508</v>
      </c>
      <c r="F16" s="136">
        <v>0.28512855915713942</v>
      </c>
      <c r="G16" s="136">
        <v>0.24380926156011049</v>
      </c>
      <c r="H16" s="136">
        <v>0.22649033642797789</v>
      </c>
      <c r="I16" s="136">
        <v>0.24456681473073341</v>
      </c>
      <c r="J16" s="136">
        <v>0.22259891230773107</v>
      </c>
      <c r="K16" s="136">
        <v>0.24521795255628823</v>
      </c>
      <c r="L16" s="136">
        <v>0.28643699205210749</v>
      </c>
      <c r="M16" s="136">
        <v>0.32049806252651108</v>
      </c>
      <c r="N16" s="136">
        <v>0.2884262623906278</v>
      </c>
      <c r="O16" s="136">
        <v>0.29135152893854177</v>
      </c>
      <c r="P16" s="136">
        <v>0.30003269570047453</v>
      </c>
      <c r="Q16" s="136">
        <v>0.28364976285601079</v>
      </c>
      <c r="R16" s="137">
        <v>0.27131521102211381</v>
      </c>
      <c r="S16" s="137">
        <v>0.24532113276389517</v>
      </c>
      <c r="T16" s="137">
        <v>0.22328645528477911</v>
      </c>
    </row>
    <row r="17" spans="1:20" x14ac:dyDescent="0.25">
      <c r="A17" s="135" t="s">
        <v>54</v>
      </c>
      <c r="B17" s="136">
        <v>0.157907334399529</v>
      </c>
      <c r="C17" s="136">
        <v>0.17437324625565906</v>
      </c>
      <c r="D17" s="136">
        <v>0.18534159453452634</v>
      </c>
      <c r="E17" s="136">
        <v>0.18534562011677977</v>
      </c>
      <c r="F17" s="136">
        <v>0.17774649696835426</v>
      </c>
      <c r="G17" s="136">
        <v>0.14580679578456829</v>
      </c>
      <c r="H17" s="136">
        <v>0.12857800839212394</v>
      </c>
      <c r="I17" s="136">
        <v>0.14189966099097479</v>
      </c>
      <c r="J17" s="136">
        <v>0.12358693151425541</v>
      </c>
      <c r="K17" s="136">
        <v>0.14321155312749961</v>
      </c>
      <c r="L17" s="136">
        <v>0.17889694709216963</v>
      </c>
      <c r="M17" s="136">
        <v>0.20297170560710251</v>
      </c>
      <c r="N17" s="136">
        <v>0.17530288683280465</v>
      </c>
      <c r="O17" s="136">
        <v>0.17609198061286035</v>
      </c>
      <c r="P17" s="136">
        <v>0.18191861917947685</v>
      </c>
      <c r="Q17" s="136">
        <v>0.17409271010995103</v>
      </c>
      <c r="R17" s="137">
        <v>0.15809688228324709</v>
      </c>
      <c r="S17" s="137">
        <v>0.13901141806447589</v>
      </c>
      <c r="T17" s="137">
        <v>0.12537523444688253</v>
      </c>
    </row>
    <row r="18" spans="1:20" x14ac:dyDescent="0.25">
      <c r="A18" s="124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41"/>
      <c r="N18" s="141"/>
      <c r="O18" s="144"/>
      <c r="P18" s="141"/>
      <c r="Q18" s="141"/>
      <c r="R18" s="140"/>
      <c r="S18" s="136"/>
      <c r="T18" s="136"/>
    </row>
    <row r="19" spans="1:20" x14ac:dyDescent="0.25">
      <c r="A19" s="142" t="s">
        <v>10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4"/>
      <c r="P19" s="140"/>
      <c r="Q19" s="141"/>
      <c r="R19" s="139"/>
      <c r="S19" s="134"/>
      <c r="T19" s="134"/>
    </row>
    <row r="20" spans="1:20" x14ac:dyDescent="0.25">
      <c r="A20" s="132" t="s">
        <v>50</v>
      </c>
      <c r="B20" s="133">
        <v>622767.6574861207</v>
      </c>
      <c r="C20" s="133">
        <v>665313.11450131366</v>
      </c>
      <c r="D20" s="133">
        <v>693542.30212177243</v>
      </c>
      <c r="E20" s="133">
        <v>716917.69297808059</v>
      </c>
      <c r="F20" s="133">
        <v>735949.86950811313</v>
      </c>
      <c r="G20" s="133">
        <v>772403.39610423532</v>
      </c>
      <c r="H20" s="133">
        <v>818892.12490032986</v>
      </c>
      <c r="I20" s="133">
        <v>833692.71711506858</v>
      </c>
      <c r="J20" s="133">
        <v>859720.40359120385</v>
      </c>
      <c r="K20" s="133">
        <v>884822.96367366391</v>
      </c>
      <c r="L20" s="133">
        <v>878073.18708380929</v>
      </c>
      <c r="M20" s="134">
        <v>927508.8315959149</v>
      </c>
      <c r="N20" s="134">
        <v>960922.93069329101</v>
      </c>
      <c r="O20" s="145">
        <v>870761.59972274257</v>
      </c>
      <c r="P20" s="134">
        <v>845176.75279307761</v>
      </c>
      <c r="Q20" s="134">
        <v>861348.55865439714</v>
      </c>
      <c r="R20" s="139">
        <v>894764.77050804917</v>
      </c>
      <c r="S20" s="134">
        <v>927259.18441718072</v>
      </c>
      <c r="T20" s="134">
        <v>910592.91764471296</v>
      </c>
    </row>
    <row r="21" spans="1:20" x14ac:dyDescent="0.25">
      <c r="A21" s="135" t="s">
        <v>51</v>
      </c>
      <c r="B21" s="136">
        <v>0.71322227371399816</v>
      </c>
      <c r="C21" s="136">
        <v>0.713271331914892</v>
      </c>
      <c r="D21" s="136">
        <v>0.72727883237821456</v>
      </c>
      <c r="E21" s="136">
        <v>0.7189588239037713</v>
      </c>
      <c r="F21" s="136">
        <v>0.69472361809040473</v>
      </c>
      <c r="G21" s="136">
        <v>0.66765905833068651</v>
      </c>
      <c r="H21" s="136">
        <v>0.65207039337461692</v>
      </c>
      <c r="I21" s="136">
        <v>0.63085172200452955</v>
      </c>
      <c r="J21" s="136">
        <v>0.64443931308165836</v>
      </c>
      <c r="K21" s="136">
        <v>0.65401636859650136</v>
      </c>
      <c r="L21" s="136">
        <v>0.65209061882313124</v>
      </c>
      <c r="M21" s="136">
        <v>0.69299525720542698</v>
      </c>
      <c r="N21" s="136">
        <v>0.68502269288956119</v>
      </c>
      <c r="O21" s="136">
        <v>0.65023382696801901</v>
      </c>
      <c r="P21" s="136">
        <v>0.6483944732519531</v>
      </c>
      <c r="Q21" s="136">
        <v>0.62851641537756109</v>
      </c>
      <c r="R21" s="137">
        <v>0.69256214915800562</v>
      </c>
      <c r="S21" s="137">
        <v>0.70275564409032554</v>
      </c>
      <c r="T21" s="137">
        <v>0.68230007723093322</v>
      </c>
    </row>
    <row r="22" spans="1:20" x14ac:dyDescent="0.25">
      <c r="A22" s="135" t="s">
        <v>52</v>
      </c>
      <c r="B22" s="136">
        <v>0.5808446319250925</v>
      </c>
      <c r="C22" s="136">
        <v>0.57998867877037652</v>
      </c>
      <c r="D22" s="136">
        <v>0.58253344726820622</v>
      </c>
      <c r="E22" s="136">
        <v>0.59267920412652642</v>
      </c>
      <c r="F22" s="136">
        <v>0.60409871853754693</v>
      </c>
      <c r="G22" s="136">
        <v>0.58241927956940032</v>
      </c>
      <c r="H22" s="136">
        <v>0.51946087613024261</v>
      </c>
      <c r="I22" s="136">
        <v>0.49004246455492145</v>
      </c>
      <c r="J22" s="136">
        <v>0.51167780761131731</v>
      </c>
      <c r="K22" s="136">
        <v>0.52282595554806699</v>
      </c>
      <c r="L22" s="136">
        <v>0.53115046966491219</v>
      </c>
      <c r="M22" s="136">
        <v>0.54852592952352774</v>
      </c>
      <c r="N22" s="136">
        <v>0.52564621050147065</v>
      </c>
      <c r="O22" s="136">
        <v>0.51144391898984931</v>
      </c>
      <c r="P22" s="136">
        <v>0.52338617421521261</v>
      </c>
      <c r="Q22" s="136">
        <v>0.54372630674579414</v>
      </c>
      <c r="R22" s="137">
        <v>0.55480601563669241</v>
      </c>
      <c r="S22" s="137">
        <v>0.54777637579205107</v>
      </c>
      <c r="T22" s="137">
        <v>0.57138282884225955</v>
      </c>
    </row>
    <row r="23" spans="1:20" x14ac:dyDescent="0.25">
      <c r="A23" s="135" t="s">
        <v>53</v>
      </c>
      <c r="B23" s="136">
        <v>0.41427132905618486</v>
      </c>
      <c r="C23" s="136">
        <v>0.41368929740210492</v>
      </c>
      <c r="D23" s="136">
        <v>0.4236642453504772</v>
      </c>
      <c r="E23" s="136">
        <v>0.42611194355103066</v>
      </c>
      <c r="F23" s="136">
        <v>0.41968164742618164</v>
      </c>
      <c r="G23" s="136">
        <v>0.38885750775094263</v>
      </c>
      <c r="H23" s="136">
        <v>0.33872505784097046</v>
      </c>
      <c r="I23" s="136">
        <v>0.30914413261981583</v>
      </c>
      <c r="J23" s="136">
        <v>0.32974529485616627</v>
      </c>
      <c r="K23" s="136">
        <v>0.3419367328555426</v>
      </c>
      <c r="L23" s="136">
        <v>0.34635823845198938</v>
      </c>
      <c r="M23" s="136">
        <v>0.38012586761400302</v>
      </c>
      <c r="N23" s="136">
        <v>0.36007958262491058</v>
      </c>
      <c r="O23" s="136">
        <v>0.33255813672429124</v>
      </c>
      <c r="P23" s="136">
        <v>0.33936070273762775</v>
      </c>
      <c r="Q23" s="136">
        <v>0.34174090926234674</v>
      </c>
      <c r="R23" s="137">
        <v>0.38423764655513776</v>
      </c>
      <c r="S23" s="137">
        <v>0.38495293978720707</v>
      </c>
      <c r="T23" s="137">
        <v>0.38985454824750282</v>
      </c>
    </row>
    <row r="24" spans="1:20" x14ac:dyDescent="0.25">
      <c r="A24" s="135" t="s">
        <v>54</v>
      </c>
      <c r="B24" s="136">
        <v>0.28608009417498537</v>
      </c>
      <c r="C24" s="136">
        <v>0.28496324790473565</v>
      </c>
      <c r="D24" s="136">
        <v>0.29441658314883506</v>
      </c>
      <c r="E24" s="136">
        <v>0.30234883732312751</v>
      </c>
      <c r="F24" s="136">
        <v>0.30146341783926878</v>
      </c>
      <c r="G24" s="136">
        <v>0.27476355275969511</v>
      </c>
      <c r="H24" s="136">
        <v>0.21632857886643089</v>
      </c>
      <c r="I24" s="136">
        <v>0.19142608726773788</v>
      </c>
      <c r="J24" s="136">
        <v>0.20946400318829511</v>
      </c>
      <c r="K24" s="136">
        <v>0.21849748846489975</v>
      </c>
      <c r="L24" s="136">
        <v>0.22795170093943684</v>
      </c>
      <c r="M24" s="136">
        <v>0.25481697659980307</v>
      </c>
      <c r="N24" s="136">
        <v>0.23495237467796712</v>
      </c>
      <c r="O24" s="136">
        <v>0.21256348776342046</v>
      </c>
      <c r="P24" s="136">
        <v>0.21773263207958693</v>
      </c>
      <c r="Q24" s="136">
        <v>0.22787501241751737</v>
      </c>
      <c r="R24" s="137">
        <v>0.25638351725646868</v>
      </c>
      <c r="S24" s="136">
        <v>0.25613434191202622</v>
      </c>
      <c r="T24" s="136">
        <v>0.27109704491812259</v>
      </c>
    </row>
    <row r="25" spans="1:20" x14ac:dyDescent="0.25">
      <c r="A25" s="146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8"/>
      <c r="P25" s="148"/>
      <c r="Q25" s="148"/>
      <c r="R25" s="149"/>
      <c r="S25" s="148"/>
      <c r="T25" s="148"/>
    </row>
    <row r="26" spans="1:20" x14ac:dyDescent="0.25">
      <c r="A26" s="69" t="str">
        <f>[6]Cuadro01!A17</f>
        <v>Fuente: Instituto Nacional de Estadística (INE). LXV Encuesta Permanente de Hogares de Propósitos Múltiples, 2019.</v>
      </c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5"/>
  <sheetViews>
    <sheetView zoomScaleNormal="100" workbookViewId="0">
      <selection activeCell="E28" sqref="E28"/>
    </sheetView>
  </sheetViews>
  <sheetFormatPr baseColWidth="10" defaultRowHeight="12.75" x14ac:dyDescent="0.2"/>
  <cols>
    <col min="1" max="1" width="2.42578125" style="92" customWidth="1"/>
    <col min="2" max="2" width="11.42578125" style="92"/>
    <col min="3" max="3" width="17" style="92" bestFit="1" customWidth="1"/>
    <col min="4" max="4" width="21.5703125" style="92" customWidth="1"/>
    <col min="5" max="5" width="18.85546875" style="92" customWidth="1"/>
    <col min="6" max="6" width="19.85546875" style="92" customWidth="1"/>
    <col min="7" max="16384" width="11.42578125" style="92"/>
  </cols>
  <sheetData>
    <row r="2" spans="2:16" x14ac:dyDescent="0.2">
      <c r="B2" s="178" t="s">
        <v>57</v>
      </c>
      <c r="C2" s="178"/>
      <c r="D2" s="178"/>
      <c r="E2" s="178"/>
      <c r="F2" s="178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2:16" x14ac:dyDescent="0.2">
      <c r="B3" s="159"/>
      <c r="C3" s="159"/>
      <c r="D3" s="159"/>
      <c r="E3" s="159"/>
      <c r="F3" s="159"/>
      <c r="G3" s="150"/>
      <c r="H3" s="150"/>
      <c r="I3" s="150"/>
      <c r="J3" s="150"/>
      <c r="K3" s="150"/>
      <c r="L3" s="150"/>
      <c r="M3" s="150"/>
      <c r="N3" s="150"/>
      <c r="O3" s="150"/>
      <c r="P3" s="150"/>
    </row>
    <row r="4" spans="2:16" ht="22.5" x14ac:dyDescent="0.2">
      <c r="B4" s="160" t="s">
        <v>58</v>
      </c>
      <c r="C4" s="163" t="s">
        <v>59</v>
      </c>
      <c r="D4" s="163" t="s">
        <v>60</v>
      </c>
      <c r="E4" s="163" t="s">
        <v>61</v>
      </c>
      <c r="F4" s="163" t="s">
        <v>62</v>
      </c>
    </row>
    <row r="5" spans="2:16" x14ac:dyDescent="0.2">
      <c r="B5" s="155">
        <v>2001</v>
      </c>
      <c r="C5" s="153">
        <v>0.56354679494223625</v>
      </c>
      <c r="D5" s="157">
        <v>1210.5448625291665</v>
      </c>
      <c r="E5" s="157">
        <v>117.91466725170687</v>
      </c>
      <c r="F5" s="157">
        <v>3679.7735101736143</v>
      </c>
    </row>
    <row r="6" spans="2:16" x14ac:dyDescent="0.2">
      <c r="B6" s="158">
        <v>2002</v>
      </c>
      <c r="C6" s="161">
        <v>0.56265955420014935</v>
      </c>
      <c r="D6" s="91">
        <v>1285.46</v>
      </c>
      <c r="E6" s="91">
        <v>170.23</v>
      </c>
      <c r="F6" s="91">
        <v>4100.51</v>
      </c>
    </row>
    <row r="7" spans="2:16" x14ac:dyDescent="0.2">
      <c r="B7" s="158">
        <v>2003</v>
      </c>
      <c r="C7" s="161">
        <v>0.58244259503903517</v>
      </c>
      <c r="D7" s="91">
        <v>1350.4839999999999</v>
      </c>
      <c r="E7" s="91">
        <v>148.18</v>
      </c>
      <c r="F7" s="91">
        <v>4227.03</v>
      </c>
    </row>
    <row r="8" spans="2:16" x14ac:dyDescent="0.2">
      <c r="B8" s="158">
        <v>2004</v>
      </c>
      <c r="C8" s="161">
        <v>0.58189220744060843</v>
      </c>
      <c r="D8" s="91">
        <v>1431.171</v>
      </c>
      <c r="E8" s="91">
        <v>147.9</v>
      </c>
      <c r="F8" s="91">
        <v>4532.32</v>
      </c>
    </row>
    <row r="9" spans="2:16" x14ac:dyDescent="0.2">
      <c r="B9" s="158">
        <v>2005</v>
      </c>
      <c r="C9" s="161">
        <v>0.59684274007059801</v>
      </c>
      <c r="D9" s="91">
        <v>1594.578</v>
      </c>
      <c r="E9" s="91">
        <v>139.12598919400301</v>
      </c>
      <c r="F9" s="91">
        <v>5066.6178037056507</v>
      </c>
    </row>
    <row r="10" spans="2:16" x14ac:dyDescent="0.2">
      <c r="B10" s="158">
        <v>2006</v>
      </c>
      <c r="C10" s="161">
        <v>0.5859983967124297</v>
      </c>
      <c r="D10" s="91">
        <v>1886.8467985761592</v>
      </c>
      <c r="E10" s="91">
        <v>179.2194263443246</v>
      </c>
      <c r="F10" s="91">
        <v>5874.4799914440946</v>
      </c>
    </row>
    <row r="11" spans="2:16" x14ac:dyDescent="0.2">
      <c r="B11" s="158">
        <v>2007</v>
      </c>
      <c r="C11" s="161">
        <v>0.59197946419199976</v>
      </c>
      <c r="D11" s="91">
        <v>2367.946905347751</v>
      </c>
      <c r="E11" s="91">
        <v>283.89541234746372</v>
      </c>
      <c r="F11" s="91">
        <v>7534.3550723307644</v>
      </c>
    </row>
    <row r="12" spans="2:16" x14ac:dyDescent="0.2">
      <c r="B12" s="158">
        <v>2008</v>
      </c>
      <c r="C12" s="161">
        <v>0.54693921088905695</v>
      </c>
      <c r="D12" s="91">
        <v>2499.896584319687</v>
      </c>
      <c r="E12" s="91">
        <v>399.65588211971414</v>
      </c>
      <c r="F12" s="91">
        <v>7319.7671739426823</v>
      </c>
    </row>
    <row r="13" spans="2:16" x14ac:dyDescent="0.2">
      <c r="B13" s="158">
        <v>2009</v>
      </c>
      <c r="C13" s="161">
        <v>0.52546072029470303</v>
      </c>
      <c r="D13" s="91">
        <v>2578.627495450703</v>
      </c>
      <c r="E13" s="91">
        <v>390.39111151964875</v>
      </c>
      <c r="F13" s="91">
        <v>7349.2240409213455</v>
      </c>
    </row>
    <row r="14" spans="2:16" x14ac:dyDescent="0.2">
      <c r="B14" s="158">
        <v>2010</v>
      </c>
      <c r="C14" s="161">
        <v>0.5404490477864321</v>
      </c>
      <c r="D14" s="91">
        <v>2655.1608873109462</v>
      </c>
      <c r="E14" s="91">
        <v>380.3460555381601</v>
      </c>
      <c r="F14" s="91">
        <v>7761.3630903045396</v>
      </c>
      <c r="K14" s="152"/>
    </row>
    <row r="15" spans="2:16" x14ac:dyDescent="0.2">
      <c r="B15" s="158">
        <v>2011</v>
      </c>
      <c r="C15" s="161">
        <v>0.5522924855889475</v>
      </c>
      <c r="D15" s="91">
        <v>2773.5380415689829</v>
      </c>
      <c r="E15" s="91">
        <v>345.83824945469115</v>
      </c>
      <c r="F15" s="91">
        <v>8505.6622229094355</v>
      </c>
    </row>
    <row r="16" spans="2:16" x14ac:dyDescent="0.2">
      <c r="B16" s="158">
        <v>2012</v>
      </c>
      <c r="C16" s="161">
        <v>0.5736442150948573</v>
      </c>
      <c r="D16" s="91">
        <v>2549.9392697147709</v>
      </c>
      <c r="E16" s="91">
        <v>318.00986459168871</v>
      </c>
      <c r="F16" s="91">
        <v>7873.6199902066992</v>
      </c>
    </row>
    <row r="17" spans="2:6" x14ac:dyDescent="0.2">
      <c r="B17" s="158">
        <v>2013</v>
      </c>
      <c r="C17" s="161">
        <v>0.54368903900507504</v>
      </c>
      <c r="D17" s="91">
        <v>2659.2995766276586</v>
      </c>
      <c r="E17" s="91">
        <v>378.7039574493005</v>
      </c>
      <c r="F17" s="91">
        <v>7812.947844136932</v>
      </c>
    </row>
    <row r="18" spans="2:6" x14ac:dyDescent="0.2">
      <c r="B18" s="158">
        <v>2014</v>
      </c>
      <c r="C18" s="161">
        <v>0.51985963475371322</v>
      </c>
      <c r="D18" s="91">
        <v>2919.8731006900621</v>
      </c>
      <c r="E18" s="91">
        <v>462.11530278658768</v>
      </c>
      <c r="F18" s="91">
        <v>8288.3261350092471</v>
      </c>
    </row>
    <row r="19" spans="2:6" x14ac:dyDescent="0.2">
      <c r="B19" s="158">
        <v>2015</v>
      </c>
      <c r="C19" s="161">
        <v>0.50577033385418324</v>
      </c>
      <c r="D19" s="91">
        <v>2890</v>
      </c>
      <c r="E19" s="91">
        <v>466.56424187884767</v>
      </c>
      <c r="F19" s="91">
        <v>7964.5250772337531</v>
      </c>
    </row>
    <row r="20" spans="2:6" x14ac:dyDescent="0.2">
      <c r="B20" s="158">
        <v>2016</v>
      </c>
      <c r="C20" s="161">
        <v>0.51812142329878674</v>
      </c>
      <c r="D20" s="91">
        <v>3103.3312066463659</v>
      </c>
      <c r="E20" s="91">
        <v>431.81718041739464</v>
      </c>
      <c r="F20" s="91">
        <v>8619.5768854332309</v>
      </c>
    </row>
    <row r="21" spans="2:6" x14ac:dyDescent="0.2">
      <c r="B21" s="158">
        <v>2017</v>
      </c>
      <c r="C21" s="161">
        <f>'[7]Cuadro 05'!R10</f>
        <v>0.52470000000000006</v>
      </c>
      <c r="D21" s="91">
        <f>[8]C01!$F$8</f>
        <v>3068.1988970958801</v>
      </c>
      <c r="E21" s="91">
        <f>[8]C01!$F$18</f>
        <v>438.07271586794099</v>
      </c>
      <c r="F21" s="91">
        <f>[8]C01!$F$22</f>
        <v>8701.3394286311304</v>
      </c>
    </row>
    <row r="22" spans="2:6" x14ac:dyDescent="0.2">
      <c r="B22" s="158">
        <v>2018</v>
      </c>
      <c r="C22" s="161">
        <v>0.53</v>
      </c>
      <c r="D22" s="91">
        <v>3364.6122508367707</v>
      </c>
      <c r="E22" s="91">
        <v>469.33879042151921</v>
      </c>
      <c r="F22" s="91">
        <v>9567.1960128190512</v>
      </c>
    </row>
    <row r="23" spans="2:6" x14ac:dyDescent="0.2">
      <c r="B23" s="156">
        <v>2019</v>
      </c>
      <c r="C23" s="151">
        <v>0.52470000000000006</v>
      </c>
      <c r="D23" s="154">
        <v>3562.6627860023077</v>
      </c>
      <c r="E23" s="154">
        <v>447.27993345366724</v>
      </c>
      <c r="F23" s="154">
        <v>9917.2650982100004</v>
      </c>
    </row>
    <row r="24" spans="2:6" x14ac:dyDescent="0.2">
      <c r="B24" s="162" t="str">
        <f>Cuadro01!A17</f>
        <v>Fuente: Instituto Nacional de Estadística (INE). LXV Encuesta Permanente de Hogares de Propósitos Múltiples, 2019.</v>
      </c>
      <c r="C24" s="161"/>
      <c r="D24" s="91"/>
      <c r="E24" s="91"/>
      <c r="F24" s="91"/>
    </row>
    <row r="25" spans="2:6" x14ac:dyDescent="0.2">
      <c r="B25" s="158"/>
      <c r="C25" s="161"/>
      <c r="D25" s="91"/>
      <c r="E25" s="91"/>
      <c r="F25" s="91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Portada</vt:lpstr>
      <vt:lpstr>Cuadro01</vt:lpstr>
      <vt:lpstr>Cuadro02</vt:lpstr>
      <vt:lpstr>Cuadro03 </vt:lpstr>
      <vt:lpstr>Cuadro04</vt:lpstr>
      <vt:lpstr>Cuadro 05</vt:lpstr>
      <vt:lpstr>Cuadro  06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ine</cp:lastModifiedBy>
  <cp:lastPrinted>2019-11-08T17:19:07Z</cp:lastPrinted>
  <dcterms:created xsi:type="dcterms:W3CDTF">2002-11-20T15:18:17Z</dcterms:created>
  <dcterms:modified xsi:type="dcterms:W3CDTF">2019-12-04T17:59:42Z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