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scar Catellanos\Downloads\Tabulados versión final 17.10..2024\"/>
    </mc:Choice>
  </mc:AlternateContent>
  <xr:revisionPtr revIDLastSave="0" documentId="13_ncr:1_{1E46B57E-5D52-44EA-A82A-C58CE51D163E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ortada" sheetId="7" r:id="rId1"/>
    <sheet name="C01" sheetId="1" r:id="rId2"/>
    <sheet name="C02" sheetId="3" r:id="rId3"/>
    <sheet name="C03" sheetId="5" r:id="rId4"/>
    <sheet name="C04" sheetId="2" r:id="rId5"/>
    <sheet name="C05" sheetId="4" r:id="rId6"/>
    <sheet name="C06" sheetId="6" r:id="rId7"/>
  </sheets>
  <calcPr calcId="191029"/>
</workbook>
</file>

<file path=xl/calcChain.xml><?xml version="1.0" encoding="utf-8"?>
<calcChain xmlns="http://schemas.openxmlformats.org/spreadsheetml/2006/main">
  <c r="A38" i="5" l="1"/>
  <c r="B46" i="5" l="1"/>
  <c r="C46" i="5"/>
  <c r="D46" i="5"/>
  <c r="E46" i="5"/>
  <c r="F46" i="5"/>
  <c r="G46" i="5"/>
  <c r="I46" i="5"/>
  <c r="J46" i="5"/>
  <c r="L46" i="5"/>
  <c r="M46" i="5"/>
  <c r="H76" i="5"/>
  <c r="H79" i="5"/>
  <c r="N80" i="5"/>
  <c r="K83" i="5"/>
  <c r="N86" i="5"/>
  <c r="N87" i="5"/>
  <c r="N50" i="5"/>
  <c r="K51" i="5"/>
  <c r="H53" i="5"/>
  <c r="H57" i="5"/>
  <c r="N59" i="5"/>
  <c r="H60" i="5"/>
  <c r="K60" i="5"/>
  <c r="K61" i="5"/>
  <c r="N63" i="5"/>
  <c r="N64" i="5"/>
  <c r="K65" i="5"/>
  <c r="H66" i="5"/>
  <c r="K71" i="5"/>
  <c r="N71" i="5"/>
  <c r="K26" i="5"/>
  <c r="H29" i="5"/>
  <c r="H17" i="5"/>
  <c r="K17" i="5"/>
  <c r="K18" i="5"/>
  <c r="H21" i="5"/>
  <c r="H22" i="5"/>
  <c r="K11" i="5"/>
  <c r="H12" i="5"/>
  <c r="N10" i="5"/>
  <c r="K13" i="5"/>
  <c r="N13" i="5"/>
  <c r="N28" i="3"/>
  <c r="N29" i="3"/>
  <c r="H13" i="3"/>
  <c r="H77" i="1"/>
  <c r="K78" i="1"/>
  <c r="N83" i="1"/>
  <c r="H83" i="1"/>
  <c r="K85" i="1"/>
  <c r="H86" i="1"/>
  <c r="K87" i="1"/>
  <c r="N87" i="1"/>
  <c r="N88" i="1"/>
  <c r="N51" i="1"/>
  <c r="K52" i="1"/>
  <c r="K54" i="1"/>
  <c r="H56" i="1"/>
  <c r="H59" i="1"/>
  <c r="H61" i="1"/>
  <c r="K61" i="1"/>
  <c r="K62" i="1"/>
  <c r="H63" i="1"/>
  <c r="K63" i="1"/>
  <c r="K65" i="1"/>
  <c r="H65" i="1"/>
  <c r="K66" i="1"/>
  <c r="N70" i="1"/>
  <c r="K28" i="1"/>
  <c r="N30" i="1"/>
  <c r="H18" i="1"/>
  <c r="H20" i="1"/>
  <c r="H31" i="1" l="1"/>
  <c r="H23" i="1"/>
  <c r="K18" i="1"/>
  <c r="K27" i="5"/>
  <c r="H86" i="5"/>
  <c r="H22" i="1"/>
  <c r="N27" i="1"/>
  <c r="H72" i="1"/>
  <c r="K67" i="1"/>
  <c r="K10" i="5"/>
  <c r="H11" i="5"/>
  <c r="K78" i="5"/>
  <c r="H67" i="1"/>
  <c r="H12" i="3"/>
  <c r="H28" i="5"/>
  <c r="N84" i="5"/>
  <c r="H27" i="1"/>
  <c r="N26" i="3"/>
  <c r="K30" i="5"/>
  <c r="K58" i="5"/>
  <c r="H51" i="5"/>
  <c r="N17" i="5"/>
  <c r="H21" i="1"/>
  <c r="H64" i="1"/>
  <c r="K59" i="1"/>
  <c r="K57" i="1"/>
  <c r="N81" i="1"/>
  <c r="H10" i="3"/>
  <c r="N12" i="5"/>
  <c r="H30" i="5"/>
  <c r="N77" i="1"/>
  <c r="H81" i="5"/>
  <c r="K22" i="1"/>
  <c r="H82" i="1"/>
  <c r="K31" i="5"/>
  <c r="H62" i="5"/>
  <c r="N57" i="5"/>
  <c r="K63" i="5"/>
  <c r="H31" i="3"/>
  <c r="H20" i="5"/>
  <c r="N61" i="1"/>
  <c r="H78" i="1"/>
  <c r="K13" i="3"/>
  <c r="H63" i="5"/>
  <c r="N60" i="5"/>
  <c r="H56" i="5"/>
  <c r="H80" i="1"/>
  <c r="K9" i="3"/>
  <c r="N62" i="5"/>
  <c r="N58" i="5"/>
  <c r="N72" i="1"/>
  <c r="H65" i="5"/>
  <c r="H77" i="5"/>
  <c r="H32" i="1"/>
  <c r="N86" i="1"/>
  <c r="N56" i="5"/>
  <c r="N76" i="5"/>
  <c r="K53" i="1"/>
  <c r="K29" i="1"/>
  <c r="H84" i="1"/>
  <c r="H78" i="3"/>
  <c r="H29" i="1"/>
  <c r="H22" i="3"/>
  <c r="N17" i="3"/>
  <c r="K64" i="5"/>
  <c r="N26" i="5"/>
  <c r="H55" i="5"/>
  <c r="K50" i="5"/>
  <c r="K23" i="1"/>
  <c r="H83" i="5"/>
  <c r="K64" i="1"/>
  <c r="N19" i="3"/>
  <c r="H52" i="5"/>
  <c r="H81" i="1"/>
  <c r="N61" i="5"/>
  <c r="N57" i="1"/>
  <c r="N64" i="1"/>
  <c r="H71" i="5"/>
  <c r="N85" i="5"/>
  <c r="N18" i="1"/>
  <c r="K71" i="1"/>
  <c r="N11" i="3"/>
  <c r="H19" i="3"/>
  <c r="K31" i="3"/>
  <c r="H64" i="5"/>
  <c r="K54" i="5"/>
  <c r="H80" i="5"/>
  <c r="H19" i="1"/>
  <c r="K27" i="1"/>
  <c r="H54" i="1"/>
  <c r="H27" i="3"/>
  <c r="H10" i="5"/>
  <c r="K62" i="5"/>
  <c r="H58" i="5"/>
  <c r="K53" i="5"/>
  <c r="N21" i="1"/>
  <c r="H69" i="5"/>
  <c r="K66" i="5"/>
  <c r="N56" i="1"/>
  <c r="K21" i="3"/>
  <c r="H9" i="5"/>
  <c r="K20" i="5"/>
  <c r="H84" i="5"/>
  <c r="H82" i="5"/>
  <c r="H11" i="3"/>
  <c r="H31" i="5"/>
  <c r="K86" i="5"/>
  <c r="N62" i="1"/>
  <c r="H58" i="1"/>
  <c r="H51" i="1"/>
  <c r="K82" i="1"/>
  <c r="K18" i="3"/>
  <c r="H29" i="3"/>
  <c r="H26" i="5"/>
  <c r="K84" i="5"/>
  <c r="N23" i="1"/>
  <c r="K69" i="1"/>
  <c r="H87" i="1"/>
  <c r="N31" i="3"/>
  <c r="K26" i="3"/>
  <c r="H18" i="5"/>
  <c r="K77" i="5"/>
  <c r="K73" i="1"/>
  <c r="K20" i="1"/>
  <c r="N55" i="1"/>
  <c r="N52" i="1"/>
  <c r="K88" i="1"/>
  <c r="N9" i="3"/>
  <c r="N20" i="3"/>
  <c r="K19" i="5"/>
  <c r="K72" i="5"/>
  <c r="H54" i="5"/>
  <c r="K19" i="1"/>
  <c r="K27" i="3"/>
  <c r="H71" i="1"/>
  <c r="H50" i="5"/>
  <c r="H18" i="3"/>
  <c r="H73" i="1"/>
  <c r="N70" i="5"/>
  <c r="K12" i="3"/>
  <c r="H20" i="3"/>
  <c r="K17" i="3"/>
  <c r="H28" i="3"/>
  <c r="N21" i="5"/>
  <c r="H19" i="5"/>
  <c r="H72" i="5"/>
  <c r="K56" i="5"/>
  <c r="N54" i="5"/>
  <c r="N51" i="5"/>
  <c r="N58" i="1"/>
  <c r="N59" i="1"/>
  <c r="K32" i="1"/>
  <c r="H30" i="1"/>
  <c r="H28" i="1"/>
  <c r="K70" i="1"/>
  <c r="H79" i="1"/>
  <c r="N30" i="3"/>
  <c r="H70" i="5"/>
  <c r="H85" i="5"/>
  <c r="H87" i="5"/>
  <c r="N31" i="1"/>
  <c r="K22" i="5"/>
  <c r="K12" i="5"/>
  <c r="N63" i="1"/>
  <c r="H17" i="3"/>
  <c r="K21" i="5"/>
  <c r="K87" i="5"/>
  <c r="H78" i="5"/>
  <c r="K72" i="1"/>
  <c r="H68" i="1"/>
  <c r="N65" i="1"/>
  <c r="H52" i="1"/>
  <c r="N85" i="1"/>
  <c r="K83" i="1"/>
  <c r="K79" i="1"/>
  <c r="K10" i="3"/>
  <c r="H13" i="5"/>
  <c r="N11" i="5"/>
  <c r="H27" i="5"/>
  <c r="K80" i="5"/>
  <c r="N68" i="1"/>
  <c r="N80" i="1"/>
  <c r="N20" i="5"/>
  <c r="N28" i="5"/>
  <c r="N67" i="5"/>
  <c r="N79" i="5"/>
  <c r="K31" i="1"/>
  <c r="H70" i="1"/>
  <c r="K80" i="1"/>
  <c r="K28" i="5"/>
  <c r="K79" i="5"/>
  <c r="N19" i="5"/>
  <c r="K69" i="5"/>
  <c r="N66" i="5"/>
  <c r="K7" i="1"/>
  <c r="H55" i="1"/>
  <c r="K22" i="3"/>
  <c r="N73" i="1"/>
  <c r="H57" i="1"/>
  <c r="N82" i="1"/>
  <c r="N13" i="3"/>
  <c r="N21" i="3"/>
  <c r="N28" i="1"/>
  <c r="N30" i="5"/>
  <c r="N55" i="5"/>
  <c r="N7" i="1"/>
  <c r="N22" i="1"/>
  <c r="K84" i="1"/>
  <c r="N71" i="1"/>
  <c r="K86" i="1"/>
  <c r="K28" i="3"/>
  <c r="K81" i="5"/>
  <c r="N78" i="5"/>
  <c r="N32" i="1"/>
  <c r="K30" i="3"/>
  <c r="N72" i="5"/>
  <c r="H68" i="5"/>
  <c r="N83" i="5"/>
  <c r="N67" i="1"/>
  <c r="K55" i="5"/>
  <c r="K77" i="1"/>
  <c r="K11" i="3"/>
  <c r="H26" i="3"/>
  <c r="N29" i="5"/>
  <c r="K70" i="5"/>
  <c r="N27" i="5"/>
  <c r="K21" i="1"/>
  <c r="K30" i="1"/>
  <c r="N60" i="1"/>
  <c r="N54" i="1"/>
  <c r="H88" i="1"/>
  <c r="H30" i="3"/>
  <c r="K68" i="5"/>
  <c r="N53" i="5"/>
  <c r="K85" i="5"/>
  <c r="K76" i="5"/>
  <c r="N19" i="1"/>
  <c r="N79" i="1"/>
  <c r="K19" i="3"/>
  <c r="H69" i="1"/>
  <c r="K81" i="1"/>
  <c r="H21" i="3"/>
  <c r="N18" i="5"/>
  <c r="K29" i="5"/>
  <c r="N65" i="5"/>
  <c r="K57" i="5"/>
  <c r="N27" i="3"/>
  <c r="K60" i="1"/>
  <c r="N53" i="1"/>
  <c r="N22" i="5"/>
  <c r="N52" i="5"/>
  <c r="H66" i="1"/>
  <c r="K51" i="1"/>
  <c r="N18" i="3"/>
  <c r="N69" i="5"/>
  <c r="K52" i="5"/>
  <c r="N10" i="3"/>
  <c r="K68" i="1"/>
  <c r="H85" i="1"/>
  <c r="K67" i="5"/>
  <c r="H61" i="5"/>
  <c r="N66" i="1"/>
  <c r="H60" i="1"/>
  <c r="N78" i="1"/>
  <c r="N12" i="3"/>
  <c r="H67" i="5"/>
  <c r="N20" i="1"/>
  <c r="N29" i="1"/>
  <c r="H62" i="1"/>
  <c r="K55" i="1"/>
  <c r="H53" i="1"/>
  <c r="K20" i="3"/>
  <c r="K29" i="3"/>
  <c r="N31" i="5"/>
  <c r="H59" i="5"/>
  <c r="K82" i="5"/>
  <c r="N77" i="5"/>
  <c r="N82" i="5"/>
  <c r="N81" i="5"/>
  <c r="N68" i="5"/>
  <c r="K59" i="5"/>
  <c r="N22" i="3"/>
  <c r="N84" i="1"/>
  <c r="N69" i="1"/>
  <c r="K58" i="1"/>
  <c r="K56" i="1"/>
  <c r="B6" i="2"/>
  <c r="H71" i="3"/>
  <c r="M38" i="2"/>
  <c r="M39" i="2"/>
  <c r="D17" i="2"/>
  <c r="J17" i="2"/>
  <c r="M17" i="2"/>
  <c r="P17" i="2"/>
  <c r="D18" i="2"/>
  <c r="G18" i="2"/>
  <c r="J18" i="2"/>
  <c r="M18" i="2"/>
  <c r="P18" i="2"/>
  <c r="H86" i="3"/>
  <c r="H89" i="3"/>
  <c r="K25" i="3"/>
  <c r="N25" i="3" l="1"/>
  <c r="N89" i="3"/>
  <c r="N85" i="3"/>
  <c r="N25" i="5"/>
  <c r="K80" i="3"/>
  <c r="H49" i="5"/>
  <c r="N88" i="3"/>
  <c r="N80" i="3"/>
  <c r="H16" i="3"/>
  <c r="H84" i="3"/>
  <c r="H87" i="3"/>
  <c r="K86" i="3"/>
  <c r="H80" i="3"/>
  <c r="K26" i="1"/>
  <c r="N84" i="3"/>
  <c r="H83" i="3"/>
  <c r="K14" i="1"/>
  <c r="H13" i="1"/>
  <c r="H25" i="3"/>
  <c r="K85" i="3"/>
  <c r="H82" i="3"/>
  <c r="K81" i="3"/>
  <c r="K49" i="5"/>
  <c r="K16" i="3"/>
  <c r="H75" i="5"/>
  <c r="H26" i="1"/>
  <c r="H85" i="3"/>
  <c r="H16" i="5"/>
  <c r="H79" i="3"/>
  <c r="K75" i="5"/>
  <c r="N14" i="1"/>
  <c r="N81" i="3"/>
  <c r="K88" i="3"/>
  <c r="N87" i="3"/>
  <c r="N78" i="3"/>
  <c r="H14" i="1"/>
  <c r="N12" i="1"/>
  <c r="N26" i="1"/>
  <c r="K83" i="3"/>
  <c r="N75" i="5"/>
  <c r="H88" i="3"/>
  <c r="N86" i="3"/>
  <c r="K84" i="3"/>
  <c r="K25" i="5"/>
  <c r="H81" i="3"/>
  <c r="N16" i="5"/>
  <c r="K79" i="3"/>
  <c r="H25" i="5"/>
  <c r="K13" i="1"/>
  <c r="H12" i="1"/>
  <c r="K89" i="3"/>
  <c r="N82" i="3"/>
  <c r="K16" i="5"/>
  <c r="N13" i="1"/>
  <c r="N83" i="3"/>
  <c r="B22" i="2"/>
  <c r="B17" i="2"/>
  <c r="M20" i="2" s="1"/>
  <c r="N16" i="3"/>
  <c r="B13" i="4"/>
  <c r="M13" i="4" s="1"/>
  <c r="B11" i="4"/>
  <c r="M11" i="4" s="1"/>
  <c r="B20" i="4"/>
  <c r="M20" i="4" s="1"/>
  <c r="B18" i="4"/>
  <c r="M18" i="4" s="1"/>
  <c r="B17" i="4"/>
  <c r="M17" i="4" s="1"/>
  <c r="B74" i="4"/>
  <c r="G74" i="4" s="1"/>
  <c r="B73" i="4"/>
  <c r="B72" i="4"/>
  <c r="B71" i="4"/>
  <c r="B70" i="4"/>
  <c r="G70" i="4" s="1"/>
  <c r="B69" i="4"/>
  <c r="B68" i="4"/>
  <c r="B67" i="4"/>
  <c r="B66" i="4"/>
  <c r="G66" i="4" s="1"/>
  <c r="B65" i="4"/>
  <c r="B64" i="4"/>
  <c r="B63" i="4"/>
  <c r="B76" i="6"/>
  <c r="M76" i="6" s="1"/>
  <c r="B74" i="6"/>
  <c r="M74" i="6" s="1"/>
  <c r="B72" i="6"/>
  <c r="G72" i="6" s="1"/>
  <c r="B70" i="6"/>
  <c r="P70" i="6" s="1"/>
  <c r="B68" i="6"/>
  <c r="J68" i="6" s="1"/>
  <c r="B66" i="6"/>
  <c r="M66" i="6" s="1"/>
  <c r="B65" i="6"/>
  <c r="M65" i="6" s="1"/>
  <c r="K12" i="1"/>
  <c r="K82" i="3"/>
  <c r="N79" i="3"/>
  <c r="N49" i="5"/>
  <c r="B21" i="2"/>
  <c r="B18" i="2"/>
  <c r="P21" i="2" s="1"/>
  <c r="K87" i="3"/>
  <c r="K78" i="3"/>
  <c r="B12" i="4"/>
  <c r="M12" i="4" s="1"/>
  <c r="B22" i="4"/>
  <c r="M22" i="4" s="1"/>
  <c r="B21" i="4"/>
  <c r="M21" i="4" s="1"/>
  <c r="B19" i="4"/>
  <c r="M19" i="4" s="1"/>
  <c r="B75" i="6"/>
  <c r="D75" i="6" s="1"/>
  <c r="B73" i="6"/>
  <c r="M73" i="6" s="1"/>
  <c r="B71" i="6"/>
  <c r="M71" i="6" s="1"/>
  <c r="B69" i="6"/>
  <c r="D69" i="6" s="1"/>
  <c r="B67" i="6"/>
  <c r="M67" i="6" s="1"/>
  <c r="B20" i="2"/>
  <c r="B19" i="2"/>
  <c r="D22" i="2" s="1"/>
  <c r="B70" i="2"/>
  <c r="D70" i="2" s="1"/>
  <c r="B74" i="2"/>
  <c r="J74" i="2" s="1"/>
  <c r="B72" i="2"/>
  <c r="J72" i="2" s="1"/>
  <c r="B66" i="2"/>
  <c r="J66" i="2" s="1"/>
  <c r="B64" i="2"/>
  <c r="P64" i="2" s="1"/>
  <c r="B68" i="2"/>
  <c r="B75" i="2"/>
  <c r="B73" i="2"/>
  <c r="B71" i="2"/>
  <c r="B69" i="2"/>
  <c r="B67" i="2"/>
  <c r="B65" i="2"/>
  <c r="G17" i="2"/>
  <c r="A89" i="3"/>
  <c r="A87" i="5" s="1"/>
  <c r="J18" i="4" l="1"/>
  <c r="M68" i="6"/>
  <c r="B59" i="2"/>
  <c r="D18" i="4"/>
  <c r="D72" i="6"/>
  <c r="D68" i="6"/>
  <c r="D21" i="2"/>
  <c r="D64" i="2"/>
  <c r="G20" i="2"/>
  <c r="P22" i="4"/>
  <c r="D22" i="4"/>
  <c r="G68" i="6"/>
  <c r="P68" i="6"/>
  <c r="M69" i="6"/>
  <c r="G22" i="4"/>
  <c r="J73" i="6"/>
  <c r="D76" i="6"/>
  <c r="G73" i="6"/>
  <c r="J75" i="6"/>
  <c r="G20" i="4"/>
  <c r="D65" i="6"/>
  <c r="P20" i="4"/>
  <c r="M22" i="2"/>
  <c r="P73" i="6"/>
  <c r="J74" i="6"/>
  <c r="D73" i="6"/>
  <c r="P76" i="6"/>
  <c r="D13" i="4"/>
  <c r="G11" i="4"/>
  <c r="G13" i="4"/>
  <c r="P11" i="4"/>
  <c r="J13" i="4"/>
  <c r="J76" i="6"/>
  <c r="P13" i="4"/>
  <c r="G76" i="6"/>
  <c r="G69" i="6"/>
  <c r="M21" i="2"/>
  <c r="G66" i="6"/>
  <c r="P75" i="6"/>
  <c r="G21" i="2"/>
  <c r="G21" i="4"/>
  <c r="J21" i="2"/>
  <c r="D71" i="6"/>
  <c r="D66" i="6"/>
  <c r="G71" i="6"/>
  <c r="J71" i="6"/>
  <c r="J66" i="6"/>
  <c r="D21" i="4"/>
  <c r="G75" i="6"/>
  <c r="M75" i="6"/>
  <c r="D74" i="2"/>
  <c r="G67" i="6"/>
  <c r="M72" i="6"/>
  <c r="P18" i="4"/>
  <c r="P67" i="6"/>
  <c r="D20" i="2"/>
  <c r="D20" i="4"/>
  <c r="J67" i="6"/>
  <c r="J20" i="2"/>
  <c r="G12" i="4"/>
  <c r="G18" i="4"/>
  <c r="J20" i="4"/>
  <c r="P20" i="2"/>
  <c r="D12" i="4"/>
  <c r="P74" i="6"/>
  <c r="J72" i="6"/>
  <c r="D11" i="4"/>
  <c r="D74" i="6"/>
  <c r="P72" i="6"/>
  <c r="J11" i="4"/>
  <c r="G74" i="6"/>
  <c r="D70" i="6"/>
  <c r="D63" i="4"/>
  <c r="P63" i="4"/>
  <c r="J63" i="4"/>
  <c r="D65" i="4"/>
  <c r="P65" i="4"/>
  <c r="J65" i="4"/>
  <c r="D67" i="4"/>
  <c r="P67" i="4"/>
  <c r="J67" i="4"/>
  <c r="D69" i="4"/>
  <c r="P69" i="4"/>
  <c r="J69" i="4"/>
  <c r="D71" i="4"/>
  <c r="P71" i="4"/>
  <c r="J71" i="4"/>
  <c r="D73" i="4"/>
  <c r="P73" i="4"/>
  <c r="J73" i="4"/>
  <c r="D19" i="4"/>
  <c r="J22" i="2"/>
  <c r="P72" i="2"/>
  <c r="G22" i="2"/>
  <c r="G70" i="6"/>
  <c r="D67" i="6"/>
  <c r="M70" i="6"/>
  <c r="P71" i="6"/>
  <c r="P66" i="6"/>
  <c r="J70" i="6"/>
  <c r="P65" i="6"/>
  <c r="M63" i="4"/>
  <c r="M65" i="4"/>
  <c r="M67" i="4"/>
  <c r="M69" i="4"/>
  <c r="M71" i="4"/>
  <c r="M73" i="4"/>
  <c r="J17" i="4"/>
  <c r="J19" i="4"/>
  <c r="J21" i="4"/>
  <c r="J12" i="4"/>
  <c r="P22" i="2"/>
  <c r="G63" i="4"/>
  <c r="G67" i="4"/>
  <c r="G71" i="4"/>
  <c r="J69" i="6"/>
  <c r="P69" i="6"/>
  <c r="G65" i="6"/>
  <c r="J65" i="6"/>
  <c r="D64" i="4"/>
  <c r="P64" i="4"/>
  <c r="J64" i="4"/>
  <c r="D66" i="4"/>
  <c r="P66" i="4"/>
  <c r="J66" i="4"/>
  <c r="D68" i="4"/>
  <c r="P68" i="4"/>
  <c r="J68" i="4"/>
  <c r="D70" i="4"/>
  <c r="P70" i="4"/>
  <c r="J70" i="4"/>
  <c r="D72" i="4"/>
  <c r="P72" i="4"/>
  <c r="J72" i="4"/>
  <c r="D74" i="4"/>
  <c r="P74" i="4"/>
  <c r="J74" i="4"/>
  <c r="P17" i="4"/>
  <c r="P19" i="4"/>
  <c r="P21" i="4"/>
  <c r="P12" i="4"/>
  <c r="G64" i="4"/>
  <c r="G68" i="4"/>
  <c r="G72" i="4"/>
  <c r="J64" i="2"/>
  <c r="G19" i="4"/>
  <c r="D17" i="4"/>
  <c r="J22" i="4"/>
  <c r="G17" i="4"/>
  <c r="M64" i="4"/>
  <c r="M66" i="4"/>
  <c r="M68" i="4"/>
  <c r="M70" i="4"/>
  <c r="M72" i="4"/>
  <c r="M74" i="4"/>
  <c r="G65" i="4"/>
  <c r="G69" i="4"/>
  <c r="G73" i="4"/>
  <c r="G65" i="2"/>
  <c r="P65" i="2"/>
  <c r="M65" i="2"/>
  <c r="G70" i="2"/>
  <c r="M70" i="2"/>
  <c r="G67" i="2"/>
  <c r="M67" i="2"/>
  <c r="P67" i="2"/>
  <c r="D72" i="2"/>
  <c r="G68" i="2"/>
  <c r="M68" i="2"/>
  <c r="P70" i="2"/>
  <c r="G66" i="2"/>
  <c r="M66" i="2"/>
  <c r="D66" i="2"/>
  <c r="G71" i="2"/>
  <c r="M71" i="2"/>
  <c r="P71" i="2"/>
  <c r="G75" i="2"/>
  <c r="P75" i="2"/>
  <c r="M75" i="2"/>
  <c r="J70" i="2"/>
  <c r="G72" i="2"/>
  <c r="M72" i="2"/>
  <c r="P66" i="2"/>
  <c r="G69" i="2"/>
  <c r="P69" i="2"/>
  <c r="M69" i="2"/>
  <c r="P73" i="2"/>
  <c r="M73" i="2"/>
  <c r="G64" i="2"/>
  <c r="M64" i="2"/>
  <c r="G74" i="2"/>
  <c r="M74" i="2"/>
  <c r="P68" i="2"/>
  <c r="P74" i="2"/>
  <c r="G73" i="2"/>
  <c r="D68" i="2"/>
  <c r="J68" i="2"/>
  <c r="D73" i="2"/>
  <c r="D65" i="2"/>
  <c r="D69" i="2"/>
  <c r="J65" i="2"/>
  <c r="J69" i="2"/>
  <c r="J73" i="2"/>
  <c r="D67" i="2"/>
  <c r="D71" i="2"/>
  <c r="D75" i="2"/>
  <c r="J67" i="2"/>
  <c r="J71" i="2"/>
  <c r="J75" i="2"/>
  <c r="B10" i="2"/>
  <c r="H72" i="3"/>
  <c r="B59" i="4"/>
  <c r="D59" i="4" s="1"/>
  <c r="B60" i="4"/>
  <c r="D60" i="4" s="1"/>
  <c r="B42" i="4"/>
  <c r="D42" i="4" s="1"/>
  <c r="B43" i="6"/>
  <c r="B47" i="6"/>
  <c r="B51" i="6"/>
  <c r="B59" i="6"/>
  <c r="B58" i="4"/>
  <c r="D58" i="4" s="1"/>
  <c r="N53" i="3"/>
  <c r="B39" i="4"/>
  <c r="D39" i="4" s="1"/>
  <c r="B9" i="6"/>
  <c r="D9" i="6" s="1"/>
  <c r="B40" i="6"/>
  <c r="B17" i="6"/>
  <c r="B43" i="4"/>
  <c r="D43" i="4" s="1"/>
  <c r="B20" i="6"/>
  <c r="B38" i="4"/>
  <c r="D38" i="4" s="1"/>
  <c r="B57" i="6"/>
  <c r="B61" i="6"/>
  <c r="H9" i="3"/>
  <c r="B48" i="4"/>
  <c r="D48" i="4" s="1"/>
  <c r="B50" i="4"/>
  <c r="D50" i="4" s="1"/>
  <c r="B52" i="4"/>
  <c r="D52" i="4" s="1"/>
  <c r="B41" i="6"/>
  <c r="N60" i="3"/>
  <c r="K61" i="3"/>
  <c r="N64" i="3"/>
  <c r="N68" i="3"/>
  <c r="H70" i="3"/>
  <c r="K73" i="3"/>
  <c r="H74" i="3"/>
  <c r="B49" i="6"/>
  <c r="B54" i="6"/>
  <c r="H58" i="3"/>
  <c r="B47" i="4"/>
  <c r="D47" i="4" s="1"/>
  <c r="B19" i="6"/>
  <c r="B42" i="6"/>
  <c r="B50" i="6"/>
  <c r="B51" i="4"/>
  <c r="D51" i="4" s="1"/>
  <c r="B55" i="4"/>
  <c r="D55" i="4" s="1"/>
  <c r="B11" i="6"/>
  <c r="B21" i="6"/>
  <c r="B44" i="6"/>
  <c r="B48" i="6"/>
  <c r="B55" i="6"/>
  <c r="B60" i="6"/>
  <c r="N71" i="3"/>
  <c r="B9" i="4"/>
  <c r="G9" i="4" s="1"/>
  <c r="B58" i="6"/>
  <c r="K54" i="3"/>
  <c r="H55" i="3"/>
  <c r="K70" i="3"/>
  <c r="B12" i="6"/>
  <c r="B22" i="6"/>
  <c r="B45" i="6"/>
  <c r="B52" i="6"/>
  <c r="B56" i="6"/>
  <c r="B46" i="4"/>
  <c r="D46" i="4" s="1"/>
  <c r="B18" i="6"/>
  <c r="N54" i="3"/>
  <c r="N58" i="3"/>
  <c r="B54" i="4"/>
  <c r="D54" i="4" s="1"/>
  <c r="B13" i="6"/>
  <c r="B39" i="6"/>
  <c r="B46" i="6"/>
  <c r="B53" i="6"/>
  <c r="N56" i="3"/>
  <c r="N57" i="3"/>
  <c r="N72" i="3"/>
  <c r="B40" i="4"/>
  <c r="D40" i="4" s="1"/>
  <c r="H52" i="3"/>
  <c r="K55" i="3"/>
  <c r="H56" i="3"/>
  <c r="K67" i="3"/>
  <c r="K71" i="3"/>
  <c r="H57" i="3"/>
  <c r="K60" i="3"/>
  <c r="H61" i="3"/>
  <c r="K62" i="3"/>
  <c r="N63" i="3"/>
  <c r="H65" i="3"/>
  <c r="N67" i="3"/>
  <c r="K68" i="3"/>
  <c r="B56" i="4"/>
  <c r="D56" i="4" s="1"/>
  <c r="B10" i="6"/>
  <c r="D10" i="6" s="1"/>
  <c r="B41" i="4"/>
  <c r="D41" i="4" s="1"/>
  <c r="B45" i="4"/>
  <c r="D45" i="4" s="1"/>
  <c r="B49" i="4"/>
  <c r="D49" i="4" s="1"/>
  <c r="B53" i="4"/>
  <c r="D53" i="4" s="1"/>
  <c r="B57" i="4"/>
  <c r="D57" i="4" s="1"/>
  <c r="B44" i="4"/>
  <c r="D44" i="4" s="1"/>
  <c r="B6" i="4"/>
  <c r="K53" i="3"/>
  <c r="H62" i="3"/>
  <c r="K63" i="3"/>
  <c r="H67" i="3"/>
  <c r="H73" i="3"/>
  <c r="H69" i="3"/>
  <c r="K57" i="3"/>
  <c r="N59" i="3"/>
  <c r="K52" i="3"/>
  <c r="H53" i="3"/>
  <c r="N55" i="3"/>
  <c r="H59" i="3"/>
  <c r="N61" i="3"/>
  <c r="H63" i="3"/>
  <c r="H66" i="3"/>
  <c r="N74" i="3"/>
  <c r="K59" i="3"/>
  <c r="K64" i="3"/>
  <c r="H60" i="3"/>
  <c r="N52" i="3"/>
  <c r="N66" i="3"/>
  <c r="K69" i="3"/>
  <c r="N73" i="3"/>
  <c r="K66" i="3"/>
  <c r="H68" i="3"/>
  <c r="N69" i="3"/>
  <c r="K72" i="3"/>
  <c r="N70" i="3"/>
  <c r="N62" i="3"/>
  <c r="K65" i="3"/>
  <c r="K56" i="3"/>
  <c r="K74" i="3"/>
  <c r="H54" i="3"/>
  <c r="K58" i="3"/>
  <c r="H64" i="3"/>
  <c r="N65" i="3"/>
  <c r="P9" i="2"/>
  <c r="M9" i="2"/>
  <c r="J9" i="2"/>
  <c r="G9" i="2"/>
  <c r="D9" i="2"/>
  <c r="A95" i="1"/>
  <c r="A94" i="1"/>
  <c r="A93" i="1"/>
  <c r="G57" i="6" l="1"/>
  <c r="D57" i="6"/>
  <c r="G53" i="6"/>
  <c r="D53" i="6"/>
  <c r="G52" i="6"/>
  <c r="D52" i="6"/>
  <c r="G44" i="6"/>
  <c r="D44" i="6"/>
  <c r="G41" i="6"/>
  <c r="D41" i="6"/>
  <c r="G51" i="6"/>
  <c r="D51" i="6"/>
  <c r="G56" i="6"/>
  <c r="D56" i="6"/>
  <c r="G49" i="6"/>
  <c r="D49" i="6"/>
  <c r="G59" i="6"/>
  <c r="D59" i="6"/>
  <c r="G46" i="6"/>
  <c r="D46" i="6"/>
  <c r="G45" i="6"/>
  <c r="D45" i="6"/>
  <c r="G60" i="6"/>
  <c r="D60" i="6"/>
  <c r="G50" i="6"/>
  <c r="D50" i="6"/>
  <c r="G40" i="6"/>
  <c r="D40" i="6"/>
  <c r="G47" i="6"/>
  <c r="D47" i="6"/>
  <c r="G48" i="6"/>
  <c r="D48" i="6"/>
  <c r="G39" i="6"/>
  <c r="D39" i="6"/>
  <c r="G58" i="6"/>
  <c r="D58" i="6"/>
  <c r="G55" i="6"/>
  <c r="D55" i="6"/>
  <c r="G42" i="6"/>
  <c r="D42" i="6"/>
  <c r="G54" i="6"/>
  <c r="D54" i="6"/>
  <c r="G61" i="6"/>
  <c r="D61" i="6"/>
  <c r="G43" i="6"/>
  <c r="D43" i="6"/>
  <c r="D19" i="6"/>
  <c r="G19" i="6"/>
  <c r="P19" i="6"/>
  <c r="M19" i="6"/>
  <c r="J19" i="6"/>
  <c r="J17" i="6"/>
  <c r="M17" i="6"/>
  <c r="G17" i="6"/>
  <c r="D17" i="6"/>
  <c r="P17" i="6"/>
  <c r="J18" i="6"/>
  <c r="G18" i="6"/>
  <c r="P18" i="6"/>
  <c r="M18" i="6"/>
  <c r="D18" i="6"/>
  <c r="M21" i="6"/>
  <c r="J21" i="6"/>
  <c r="P21" i="6"/>
  <c r="G21" i="6"/>
  <c r="D21" i="6"/>
  <c r="G22" i="6"/>
  <c r="J22" i="6"/>
  <c r="P22" i="6"/>
  <c r="M22" i="6"/>
  <c r="D22" i="6"/>
  <c r="M20" i="6"/>
  <c r="D20" i="6"/>
  <c r="P20" i="6"/>
  <c r="G20" i="6"/>
  <c r="J20" i="6"/>
  <c r="D13" i="6"/>
  <c r="P13" i="6"/>
  <c r="M13" i="6"/>
  <c r="G13" i="6"/>
  <c r="J13" i="6"/>
  <c r="G12" i="6"/>
  <c r="D12" i="6"/>
  <c r="M12" i="6"/>
  <c r="P12" i="6"/>
  <c r="J12" i="6"/>
  <c r="J11" i="6"/>
  <c r="M11" i="6"/>
  <c r="P11" i="6"/>
  <c r="G11" i="6"/>
  <c r="D11" i="6"/>
  <c r="P47" i="4"/>
  <c r="M47" i="4"/>
  <c r="G60" i="4"/>
  <c r="P60" i="4"/>
  <c r="M60" i="4"/>
  <c r="G44" i="4"/>
  <c r="P44" i="4"/>
  <c r="M44" i="4"/>
  <c r="J45" i="4"/>
  <c r="P45" i="4"/>
  <c r="M45" i="4"/>
  <c r="P56" i="4"/>
  <c r="M56" i="4"/>
  <c r="P52" i="4"/>
  <c r="M52" i="4"/>
  <c r="G49" i="4"/>
  <c r="P49" i="4"/>
  <c r="M49" i="4"/>
  <c r="P51" i="4"/>
  <c r="M51" i="4"/>
  <c r="P38" i="4"/>
  <c r="M38" i="4"/>
  <c r="G57" i="4"/>
  <c r="P57" i="4"/>
  <c r="M57" i="4"/>
  <c r="J41" i="4"/>
  <c r="P41" i="4"/>
  <c r="M41" i="4"/>
  <c r="P46" i="4"/>
  <c r="M46" i="4"/>
  <c r="P50" i="4"/>
  <c r="M50" i="4"/>
  <c r="G58" i="4"/>
  <c r="P58" i="4"/>
  <c r="M58" i="4"/>
  <c r="P54" i="4"/>
  <c r="M54" i="4"/>
  <c r="P53" i="4"/>
  <c r="M53" i="4"/>
  <c r="G40" i="4"/>
  <c r="P40" i="4"/>
  <c r="M40" i="4"/>
  <c r="P55" i="4"/>
  <c r="M55" i="4"/>
  <c r="J48" i="4"/>
  <c r="P48" i="4"/>
  <c r="M48" i="4"/>
  <c r="P43" i="4"/>
  <c r="M43" i="4"/>
  <c r="P39" i="4"/>
  <c r="M39" i="4"/>
  <c r="P42" i="4"/>
  <c r="M42" i="4"/>
  <c r="G59" i="4"/>
  <c r="P59" i="4"/>
  <c r="M59" i="4"/>
  <c r="J59" i="6"/>
  <c r="J43" i="6"/>
  <c r="J43" i="4"/>
  <c r="J39" i="4"/>
  <c r="J42" i="4"/>
  <c r="M43" i="6"/>
  <c r="P51" i="6"/>
  <c r="J51" i="6"/>
  <c r="M51" i="6"/>
  <c r="J47" i="4"/>
  <c r="P59" i="6"/>
  <c r="G42" i="4"/>
  <c r="J59" i="4"/>
  <c r="G43" i="4"/>
  <c r="M50" i="6"/>
  <c r="M47" i="6"/>
  <c r="J47" i="6"/>
  <c r="G48" i="4"/>
  <c r="J60" i="4"/>
  <c r="M9" i="4"/>
  <c r="P47" i="6"/>
  <c r="G47" i="4"/>
  <c r="J9" i="4"/>
  <c r="M59" i="6"/>
  <c r="P43" i="6"/>
  <c r="M41" i="6"/>
  <c r="J41" i="6"/>
  <c r="J58" i="4"/>
  <c r="P48" i="6"/>
  <c r="J9" i="6"/>
  <c r="G9" i="6"/>
  <c r="J46" i="4"/>
  <c r="J39" i="6"/>
  <c r="P40" i="6"/>
  <c r="P9" i="6"/>
  <c r="M44" i="6"/>
  <c r="M9" i="6"/>
  <c r="J50" i="6"/>
  <c r="P50" i="6"/>
  <c r="J48" i="6"/>
  <c r="G39" i="4"/>
  <c r="M40" i="6"/>
  <c r="J40" i="6"/>
  <c r="M54" i="6"/>
  <c r="J54" i="6"/>
  <c r="J52" i="4"/>
  <c r="M49" i="6"/>
  <c r="J49" i="6"/>
  <c r="G55" i="4"/>
  <c r="G38" i="4"/>
  <c r="J38" i="4"/>
  <c r="P49" i="6"/>
  <c r="G52" i="4"/>
  <c r="M61" i="6"/>
  <c r="J61" i="6"/>
  <c r="P41" i="6"/>
  <c r="J55" i="4"/>
  <c r="M42" i="6"/>
  <c r="J42" i="6"/>
  <c r="P61" i="6"/>
  <c r="P42" i="6"/>
  <c r="P54" i="6"/>
  <c r="M60" i="6"/>
  <c r="J50" i="4"/>
  <c r="J40" i="4"/>
  <c r="G56" i="4"/>
  <c r="G50" i="4"/>
  <c r="P57" i="6"/>
  <c r="M57" i="6"/>
  <c r="M52" i="6"/>
  <c r="P58" i="6"/>
  <c r="P52" i="6"/>
  <c r="J58" i="6"/>
  <c r="P44" i="6"/>
  <c r="P46" i="6"/>
  <c r="J54" i="4"/>
  <c r="J57" i="6"/>
  <c r="P9" i="4"/>
  <c r="M58" i="6"/>
  <c r="P53" i="6"/>
  <c r="P45" i="6"/>
  <c r="P55" i="6"/>
  <c r="M56" i="6"/>
  <c r="M48" i="6"/>
  <c r="J46" i="6"/>
  <c r="D9" i="4"/>
  <c r="J51" i="4"/>
  <c r="J55" i="6"/>
  <c r="J56" i="4"/>
  <c r="M55" i="6"/>
  <c r="M39" i="6"/>
  <c r="J53" i="6"/>
  <c r="J45" i="6"/>
  <c r="P39" i="6"/>
  <c r="G51" i="4"/>
  <c r="J56" i="6"/>
  <c r="P56" i="6"/>
  <c r="M46" i="6"/>
  <c r="J60" i="6"/>
  <c r="J52" i="6"/>
  <c r="J44" i="6"/>
  <c r="M53" i="6"/>
  <c r="M45" i="6"/>
  <c r="P60" i="6"/>
  <c r="G46" i="4"/>
  <c r="G54" i="4"/>
  <c r="M10" i="6"/>
  <c r="G10" i="6"/>
  <c r="P10" i="6"/>
  <c r="J10" i="6"/>
  <c r="G53" i="4"/>
  <c r="J53" i="4"/>
  <c r="J44" i="4"/>
  <c r="G45" i="4"/>
  <c r="J49" i="4"/>
  <c r="J57" i="4"/>
  <c r="G41" i="4"/>
  <c r="M6" i="4"/>
  <c r="J6" i="4"/>
  <c r="P6" i="4"/>
  <c r="D6" i="4"/>
  <c r="G6" i="4"/>
  <c r="N77" i="3"/>
  <c r="N10" i="1"/>
  <c r="N50" i="1"/>
  <c r="H76" i="1"/>
  <c r="B10" i="4"/>
  <c r="D10" i="4" s="1"/>
  <c r="K50" i="1"/>
  <c r="B12" i="2"/>
  <c r="G13" i="2" s="1"/>
  <c r="H50" i="1"/>
  <c r="H77" i="3"/>
  <c r="B38" i="6"/>
  <c r="M38" i="6" s="1"/>
  <c r="H17" i="1"/>
  <c r="H11" i="1"/>
  <c r="B64" i="6"/>
  <c r="G64" i="6" s="1"/>
  <c r="B13" i="2"/>
  <c r="M16" i="2" s="1"/>
  <c r="B16" i="6"/>
  <c r="M16" i="6" s="1"/>
  <c r="K76" i="1"/>
  <c r="N76" i="1"/>
  <c r="M11" i="2"/>
  <c r="N17" i="1"/>
  <c r="B16" i="4"/>
  <c r="M16" i="4" s="1"/>
  <c r="B11" i="2"/>
  <c r="M12" i="2" s="1"/>
  <c r="B16" i="2"/>
  <c r="B9" i="2"/>
  <c r="N9" i="5"/>
  <c r="K9" i="5"/>
  <c r="N51" i="3"/>
  <c r="H51" i="3"/>
  <c r="K51" i="3"/>
  <c r="K77" i="3"/>
  <c r="K11" i="1"/>
  <c r="K17" i="1"/>
  <c r="H10" i="1"/>
  <c r="K10" i="1"/>
  <c r="O3" i="6"/>
  <c r="O32" i="6" s="1"/>
  <c r="L3" i="6"/>
  <c r="L32" i="6" s="1"/>
  <c r="O3" i="4"/>
  <c r="O31" i="4" s="1"/>
  <c r="L3" i="4"/>
  <c r="L31" i="4" s="1"/>
  <c r="O31" i="2"/>
  <c r="L31" i="2"/>
  <c r="G19" i="2" l="1"/>
  <c r="M19" i="2"/>
  <c r="J19" i="2"/>
  <c r="D19" i="2"/>
  <c r="P19" i="2"/>
  <c r="M13" i="2"/>
  <c r="P64" i="6"/>
  <c r="P38" i="6"/>
  <c r="D11" i="2"/>
  <c r="D16" i="2"/>
  <c r="G16" i="6"/>
  <c r="J38" i="6"/>
  <c r="P16" i="2"/>
  <c r="P10" i="4"/>
  <c r="J10" i="4"/>
  <c r="P13" i="2"/>
  <c r="M10" i="4"/>
  <c r="J13" i="2"/>
  <c r="D13" i="2"/>
  <c r="G10" i="4"/>
  <c r="G38" i="6"/>
  <c r="G11" i="2"/>
  <c r="J64" i="6"/>
  <c r="J16" i="2"/>
  <c r="D38" i="6"/>
  <c r="G16" i="2"/>
  <c r="D16" i="6"/>
  <c r="D12" i="2"/>
  <c r="J16" i="6"/>
  <c r="D64" i="6"/>
  <c r="P11" i="2"/>
  <c r="J11" i="2"/>
  <c r="P16" i="6"/>
  <c r="M64" i="6"/>
  <c r="G16" i="4"/>
  <c r="P16" i="4"/>
  <c r="J16" i="4"/>
  <c r="D16" i="4"/>
  <c r="G12" i="2"/>
  <c r="P12" i="2"/>
  <c r="G10" i="2"/>
  <c r="M10" i="2"/>
  <c r="P10" i="2"/>
  <c r="J10" i="2"/>
  <c r="J12" i="2"/>
  <c r="D10" i="2"/>
  <c r="A74" i="5"/>
  <c r="A88" i="3"/>
  <c r="A86" i="5" s="1"/>
  <c r="A86" i="3"/>
  <c r="A84" i="5" s="1"/>
  <c r="A85" i="3"/>
  <c r="A83" i="5" s="1"/>
  <c r="A84" i="3"/>
  <c r="A82" i="5" s="1"/>
  <c r="A83" i="3"/>
  <c r="A81" i="5" s="1"/>
  <c r="A82" i="3"/>
  <c r="A80" i="5" s="1"/>
  <c r="A81" i="3"/>
  <c r="A79" i="5" s="1"/>
  <c r="A80" i="3"/>
  <c r="A78" i="5" s="1"/>
  <c r="A79" i="3"/>
  <c r="A77" i="5" s="1"/>
  <c r="A78" i="3"/>
  <c r="A76" i="5" s="1"/>
  <c r="A77" i="3"/>
  <c r="A75" i="5" s="1"/>
  <c r="A74" i="3"/>
  <c r="A72" i="5" s="1"/>
  <c r="A73" i="3"/>
  <c r="A71" i="5" s="1"/>
  <c r="A72" i="3"/>
  <c r="A70" i="5" s="1"/>
  <c r="A71" i="3"/>
  <c r="A69" i="5" s="1"/>
  <c r="A70" i="3"/>
  <c r="A68" i="5" s="1"/>
  <c r="A69" i="3"/>
  <c r="A67" i="5" s="1"/>
  <c r="A68" i="3"/>
  <c r="A66" i="5" s="1"/>
  <c r="A67" i="3"/>
  <c r="A65" i="5" s="1"/>
  <c r="A66" i="3"/>
  <c r="A64" i="5" s="1"/>
  <c r="A65" i="3"/>
  <c r="A63" i="5" s="1"/>
  <c r="A64" i="3"/>
  <c r="A62" i="5" s="1"/>
  <c r="A63" i="3"/>
  <c r="A61" i="5" s="1"/>
  <c r="A62" i="3"/>
  <c r="A60" i="5" s="1"/>
  <c r="A61" i="3"/>
  <c r="A59" i="5" s="1"/>
  <c r="A60" i="3"/>
  <c r="A58" i="5" s="1"/>
  <c r="A59" i="3"/>
  <c r="A57" i="5" s="1"/>
  <c r="A58" i="3"/>
  <c r="A56" i="5" s="1"/>
  <c r="A57" i="3"/>
  <c r="A55" i="5" s="1"/>
  <c r="A56" i="3"/>
  <c r="A54" i="5" s="1"/>
  <c r="A55" i="3"/>
  <c r="A53" i="5" s="1"/>
  <c r="A54" i="3"/>
  <c r="A52" i="5" s="1"/>
  <c r="A53" i="3"/>
  <c r="A51" i="5" s="1"/>
  <c r="A52" i="3"/>
  <c r="A50" i="5" s="1"/>
  <c r="A51" i="3"/>
  <c r="A49" i="5" s="1"/>
  <c r="B37" i="2" l="1"/>
  <c r="B57" i="2"/>
  <c r="M60" i="2" s="1"/>
  <c r="B53" i="2"/>
  <c r="B50" i="2"/>
  <c r="B46" i="2"/>
  <c r="M49" i="2" s="1"/>
  <c r="B41" i="2"/>
  <c r="B63" i="2"/>
  <c r="B62" i="4"/>
  <c r="B58" i="2"/>
  <c r="B54" i="2"/>
  <c r="B51" i="2"/>
  <c r="B47" i="2"/>
  <c r="B43" i="2"/>
  <c r="M46" i="2" s="1"/>
  <c r="B42" i="2"/>
  <c r="B38" i="2"/>
  <c r="B37" i="4"/>
  <c r="M37" i="4" s="1"/>
  <c r="B60" i="2"/>
  <c r="B56" i="2"/>
  <c r="M59" i="2" s="1"/>
  <c r="B52" i="2"/>
  <c r="M55" i="2" s="1"/>
  <c r="B49" i="2"/>
  <c r="B45" i="2"/>
  <c r="B40" i="2"/>
  <c r="B6" i="6"/>
  <c r="D59" i="2"/>
  <c r="B55" i="2"/>
  <c r="B48" i="2"/>
  <c r="B44" i="2"/>
  <c r="B39" i="2"/>
  <c r="M42" i="2" s="1"/>
  <c r="N11" i="1"/>
  <c r="J37" i="2" l="1"/>
  <c r="M40" i="2"/>
  <c r="D62" i="4"/>
  <c r="M62" i="4"/>
  <c r="P62" i="4"/>
  <c r="J49" i="2"/>
  <c r="M52" i="2"/>
  <c r="J47" i="2"/>
  <c r="M50" i="2"/>
  <c r="J50" i="2"/>
  <c r="M53" i="2"/>
  <c r="P44" i="2"/>
  <c r="M47" i="2"/>
  <c r="P38" i="2"/>
  <c r="M41" i="2"/>
  <c r="D51" i="2"/>
  <c r="M54" i="2"/>
  <c r="P53" i="2"/>
  <c r="M56" i="2"/>
  <c r="G48" i="2"/>
  <c r="M51" i="2"/>
  <c r="D40" i="2"/>
  <c r="M43" i="2"/>
  <c r="G42" i="2"/>
  <c r="M45" i="2"/>
  <c r="G54" i="2"/>
  <c r="M57" i="2"/>
  <c r="D41" i="2"/>
  <c r="M44" i="2"/>
  <c r="J55" i="2"/>
  <c r="M58" i="2"/>
  <c r="D45" i="2"/>
  <c r="M48" i="2"/>
  <c r="P63" i="2"/>
  <c r="M63" i="2"/>
  <c r="D43" i="2"/>
  <c r="P59" i="2"/>
  <c r="P56" i="2"/>
  <c r="J62" i="4"/>
  <c r="G62" i="4"/>
  <c r="J63" i="2"/>
  <c r="G37" i="2"/>
  <c r="D37" i="2"/>
  <c r="P50" i="2"/>
  <c r="D50" i="2"/>
  <c r="D53" i="2"/>
  <c r="G50" i="2"/>
  <c r="J53" i="2"/>
  <c r="J40" i="2"/>
  <c r="G44" i="2"/>
  <c r="G40" i="2"/>
  <c r="D56" i="2"/>
  <c r="J42" i="2"/>
  <c r="G55" i="2"/>
  <c r="P55" i="2"/>
  <c r="D42" i="2"/>
  <c r="P48" i="2"/>
  <c r="D48" i="2"/>
  <c r="J43" i="2"/>
  <c r="P41" i="2"/>
  <c r="P46" i="2"/>
  <c r="P40" i="2"/>
  <c r="D46" i="2"/>
  <c r="D47" i="2"/>
  <c r="J41" i="2"/>
  <c r="G46" i="2"/>
  <c r="G41" i="2"/>
  <c r="D55" i="2"/>
  <c r="P47" i="2"/>
  <c r="J39" i="2"/>
  <c r="J46" i="2"/>
  <c r="P39" i="2"/>
  <c r="G47" i="2"/>
  <c r="P43" i="2"/>
  <c r="G39" i="2"/>
  <c r="D39" i="2"/>
  <c r="D38" i="2"/>
  <c r="J56" i="2"/>
  <c r="J60" i="2"/>
  <c r="D54" i="2"/>
  <c r="G43" i="2"/>
  <c r="P42" i="2"/>
  <c r="G51" i="2"/>
  <c r="G53" i="2"/>
  <c r="G60" i="2"/>
  <c r="J44" i="2"/>
  <c r="J54" i="2"/>
  <c r="J48" i="2"/>
  <c r="D44" i="2"/>
  <c r="G56" i="2"/>
  <c r="J38" i="2"/>
  <c r="G45" i="2"/>
  <c r="P49" i="2"/>
  <c r="G37" i="4"/>
  <c r="J51" i="2"/>
  <c r="J52" i="2"/>
  <c r="D52" i="2"/>
  <c r="G58" i="2"/>
  <c r="P54" i="2"/>
  <c r="D63" i="2"/>
  <c r="P57" i="2"/>
  <c r="G57" i="2"/>
  <c r="G38" i="2"/>
  <c r="G59" i="2"/>
  <c r="P37" i="4"/>
  <c r="G52" i="2"/>
  <c r="J57" i="2"/>
  <c r="D49" i="2"/>
  <c r="D58" i="2"/>
  <c r="P51" i="2"/>
  <c r="D37" i="4"/>
  <c r="P52" i="2"/>
  <c r="J37" i="4"/>
  <c r="J58" i="2"/>
  <c r="P58" i="2"/>
  <c r="G63" i="2"/>
  <c r="J59" i="2"/>
  <c r="G49" i="2"/>
  <c r="P45" i="2"/>
  <c r="D57" i="2"/>
  <c r="D60" i="2"/>
  <c r="P60" i="2"/>
  <c r="J45" i="2"/>
  <c r="A25" i="6"/>
  <c r="A78" i="6" s="1"/>
  <c r="A42" i="3"/>
  <c r="A30" i="6"/>
  <c r="A41" i="5"/>
  <c r="A35" i="6"/>
  <c r="A32" i="6"/>
  <c r="A29" i="6"/>
  <c r="A46" i="5"/>
  <c r="N44" i="5"/>
  <c r="M44" i="5"/>
  <c r="L44" i="5"/>
  <c r="K44" i="5"/>
  <c r="J44" i="5"/>
  <c r="I44" i="5"/>
  <c r="H44" i="5"/>
  <c r="G44" i="5"/>
  <c r="F44" i="5"/>
  <c r="E44" i="5"/>
  <c r="D44" i="5"/>
  <c r="C44" i="5"/>
  <c r="B44" i="5"/>
  <c r="A43" i="5"/>
  <c r="A40" i="5"/>
  <c r="A34" i="4"/>
  <c r="A31" i="4"/>
  <c r="A28" i="4"/>
  <c r="A48" i="3"/>
  <c r="N46" i="3"/>
  <c r="M46" i="3"/>
  <c r="L46" i="3"/>
  <c r="K46" i="3"/>
  <c r="J46" i="3"/>
  <c r="I46" i="3"/>
  <c r="G46" i="3"/>
  <c r="F46" i="3"/>
  <c r="E46" i="3"/>
  <c r="D46" i="3"/>
  <c r="C46" i="3"/>
  <c r="B46" i="3"/>
  <c r="A45" i="3"/>
  <c r="M48" i="3"/>
  <c r="L48" i="3"/>
  <c r="J48" i="3"/>
  <c r="I48" i="3"/>
  <c r="G48" i="3"/>
  <c r="F48" i="3"/>
  <c r="E48" i="3"/>
  <c r="D48" i="3"/>
  <c r="C48" i="3"/>
  <c r="A29" i="2"/>
  <c r="A31" i="2"/>
  <c r="A34" i="2"/>
  <c r="B47" i="1"/>
  <c r="C47" i="1"/>
  <c r="D47" i="1"/>
  <c r="E47" i="1"/>
  <c r="F47" i="1"/>
  <c r="G47" i="1"/>
  <c r="I47" i="1"/>
  <c r="J47" i="1"/>
  <c r="L47" i="1"/>
  <c r="M47" i="1"/>
  <c r="A42" i="1"/>
  <c r="A44" i="1"/>
  <c r="B44" i="1"/>
  <c r="D44" i="1"/>
  <c r="F44" i="1"/>
  <c r="B45" i="1"/>
  <c r="C45" i="1"/>
  <c r="D45" i="1"/>
  <c r="E45" i="1"/>
  <c r="F45" i="1"/>
  <c r="G45" i="1"/>
  <c r="H45" i="1"/>
  <c r="I45" i="1"/>
  <c r="J45" i="1"/>
  <c r="K45" i="1"/>
  <c r="L45" i="1"/>
  <c r="M45" i="1"/>
  <c r="N45" i="1"/>
  <c r="A47" i="1"/>
  <c r="N6" i="5" l="1"/>
  <c r="N46" i="5" s="1"/>
  <c r="K47" i="1"/>
  <c r="N47" i="1"/>
  <c r="H6" i="5"/>
  <c r="H46" i="5" s="1"/>
  <c r="K6" i="5"/>
  <c r="K46" i="5" s="1"/>
  <c r="A33" i="3"/>
  <c r="A91" i="3" s="1"/>
  <c r="A33" i="5"/>
  <c r="A89" i="5" s="1"/>
  <c r="H7" i="1"/>
  <c r="H47" i="1" s="1"/>
  <c r="K6" i="3"/>
  <c r="K48" i="3" s="1"/>
  <c r="A24" i="4"/>
  <c r="A76" i="4" s="1"/>
  <c r="A24" i="2"/>
  <c r="A77" i="2" s="1"/>
  <c r="N6" i="3"/>
  <c r="N48" i="3" s="1"/>
  <c r="M37" i="2" l="1"/>
  <c r="P37" i="2"/>
  <c r="P6" i="2"/>
  <c r="D6" i="2"/>
  <c r="J6" i="2"/>
  <c r="M6" i="2"/>
  <c r="G6" i="2"/>
  <c r="J6" i="6" l="1"/>
  <c r="P6" i="6"/>
  <c r="M6" i="6"/>
  <c r="G6" i="6"/>
  <c r="D6" i="6"/>
  <c r="H6" i="3" l="1"/>
  <c r="H48" i="3" s="1"/>
  <c r="B48" i="3"/>
</calcChain>
</file>

<file path=xl/sharedStrings.xml><?xml version="1.0" encoding="utf-8"?>
<sst xmlns="http://schemas.openxmlformats.org/spreadsheetml/2006/main" count="519" uniqueCount="98">
  <si>
    <t>AEP: Años de Estudio Promedio</t>
  </si>
  <si>
    <t>Ocupación</t>
  </si>
  <si>
    <t>Industria manufacturera</t>
  </si>
  <si>
    <t>Rama de Actividad</t>
  </si>
  <si>
    <t>....... Continuación</t>
  </si>
  <si>
    <t>De 25 a 29 años</t>
  </si>
  <si>
    <t>De 19 a 24 años</t>
  </si>
  <si>
    <t>De 15 a 18 años</t>
  </si>
  <si>
    <t>Rango de Edad</t>
  </si>
  <si>
    <t>Rural</t>
  </si>
  <si>
    <t>Resto urbano</t>
  </si>
  <si>
    <t>San Pedro Sula</t>
  </si>
  <si>
    <t>Distrito Central</t>
  </si>
  <si>
    <t>Urbano</t>
  </si>
  <si>
    <t>Dominio</t>
  </si>
  <si>
    <t>Total</t>
  </si>
  <si>
    <t>TSI</t>
  </si>
  <si>
    <t>AEP</t>
  </si>
  <si>
    <t>No.</t>
  </si>
  <si>
    <t xml:space="preserve">           Desocupados           </t>
  </si>
  <si>
    <t xml:space="preserve">        Ocupados         </t>
  </si>
  <si>
    <t>Categorías</t>
  </si>
  <si>
    <t>1/ Porcentaje por filas</t>
  </si>
  <si>
    <t>% 1/</t>
  </si>
  <si>
    <t xml:space="preserve">         Desocupados           </t>
  </si>
  <si>
    <t>Hombres</t>
  </si>
  <si>
    <t>Mujeres</t>
  </si>
  <si>
    <t>Total Nacional</t>
  </si>
  <si>
    <t>HOMBRES</t>
  </si>
  <si>
    <t>% 2/</t>
  </si>
  <si>
    <t>2/ Porcentaje por filas</t>
  </si>
  <si>
    <t>Total Nacional/2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</si>
  <si>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</si>
  <si>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</si>
  <si>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</si>
  <si>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</si>
  <si>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</si>
  <si>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</si>
  <si>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</si>
  <si>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</si>
  <si>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</si>
  <si>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</si>
  <si>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</si>
  <si>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</si>
  <si>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</si>
  <si>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</si>
  <si>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</si>
  <si>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</si>
  <si>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</si>
  <si>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</si>
  <si>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</si>
  <si>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</si>
  <si>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</si>
  <si>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</si>
  <si>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</si>
  <si>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</si>
  <si>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</si>
  <si>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</si>
  <si>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</si>
  <si>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</si>
  <si>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</si>
  <si>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</si>
  <si>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</si>
  <si>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</si>
  <si>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</si>
  <si>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especificadas</t>
  </si>
  <si>
    <t>Sin Nivel</t>
  </si>
  <si>
    <t>Superior</t>
  </si>
  <si>
    <t>TST</t>
  </si>
  <si>
    <t>Buscador no disponible</t>
  </si>
  <si>
    <t>Disponible no buscador</t>
  </si>
  <si>
    <t xml:space="preserve">            Fuerza de Trabajo            </t>
  </si>
  <si>
    <t>Cuadro No. 4.  Población con problemas de empleo y Años de Estudio Promedio (AEP), según dominio, Rangos de edad, rama de actividad  y ocupación</t>
  </si>
  <si>
    <t>Cuadro No. 5  Población con problemas de empleo y Años de Estudio Promedio (AEP), según dominio, Rangos de edad, rama de actividad  y ocupación</t>
  </si>
  <si>
    <t>Cuadro No. 6.  Población con problemas de empleo y Años de Estudio Promedio (AEP), según dominio, Rangos de edad, rama de actividad  y ocupación</t>
  </si>
  <si>
    <t>TD</t>
  </si>
  <si>
    <t>Subocupados por Insuficiencia de Tiempo de Trabajo.</t>
  </si>
  <si>
    <t>Subocupados Por Insuficiencia De Ingresos</t>
  </si>
  <si>
    <t>TST: Tasa de subocupación por Insuficiencia de Tiempo de Trabajo.</t>
  </si>
  <si>
    <t>TSI: Tasa de Subocupación Por Insuficiencia De Ingresos</t>
  </si>
  <si>
    <t>TD: Tasa de Desocupación</t>
  </si>
  <si>
    <t>De 30 a 35 años</t>
  </si>
  <si>
    <t>De 36 a 44 años</t>
  </si>
  <si>
    <t>De 45 a 59 años</t>
  </si>
  <si>
    <t>De 60 años y más</t>
  </si>
  <si>
    <t>Ocupacion NO especificada</t>
  </si>
  <si>
    <t>Cuadro No. 2. Fuerza de Trabajo (PEA) en condición de empleo, según dominio, Nivel educativo, Rangos de edad, rama de actividad  y ocupación  y ocupación</t>
  </si>
  <si>
    <t>Cuadro No. 3. Fuerza de Trabajo (PEA) en condición de empleo, según dominio, Nivel educativo, Rangos de edad, rama de actividad  y ocupación</t>
  </si>
  <si>
    <t>Fuente: Instituto Nacional de Estadística (INE).  LXXIV Encuesta Permanente de Hogares de Propósitos Múltiples, Septiembre 2023.</t>
  </si>
  <si>
    <t>Fuente: Instituto Nacional de Estadística (INE).  LXXXI Encuesta Permanente de Hogares de Propósitos Múltiples, Junio 2024.</t>
  </si>
  <si>
    <t>Básica (1-3)</t>
  </si>
  <si>
    <t>Básica (4-6)</t>
  </si>
  <si>
    <t>Básica (7-9)</t>
  </si>
  <si>
    <t>Media</t>
  </si>
  <si>
    <t>No Sabe/No Responde</t>
  </si>
  <si>
    <t>Nivel Educativo /1</t>
  </si>
  <si>
    <t>Cuadro No. 1. Fuerza de Trabajo (FT) en condición de empleo, según dominio, Nivel educativo, Rangos de edad, rama de actividad  y ocupación</t>
  </si>
  <si>
    <t>/1 Nivel Educativo: La suma de básica (1-3), básica (4-6) y básica (7-9) es equivalente a Nivel Educativo Primaria.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</si>
</sst>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* #,##0.0_-;\-* #,##0.0_-;_-* &quot;-&quot;?_-;_-@_-"/>
    <numFmt numFmtId="168" formatCode="_-[$€]* #,##0.00_-;\-[$€]* #,##0.00_-;_-[$€]* &quot;-&quot;??_-;_-@_-"/>
    <numFmt numFmtId="169" formatCode="0.0"/>
  </numFmts>
  <fonts count="12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8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5" fillId="0" borderId="0"/>
    <xf numFmtId="0" fontId="3" fillId="0" borderId="0"/>
    <xf numFmtId="0" fontId="11" fillId="0" borderId="0"/>
    <xf numFmtId="0" fontId="2" fillId="0" borderId="0"/>
    <xf numFmtId="0" fontId="1" fillId="0" borderId="0"/>
  </cellStyleXfs>
  <cellXfs count="97">
    <xf numFmtId="0" fontId="0" fillId="0" borderId="0" xfId="0"/>
    <xf numFmtId="0" fontId="4" fillId="0" borderId="0" xfId="0" applyFont="1" applyAlignment="1">
      <alignment horizontal="left" indent="1"/>
    </xf>
    <xf numFmtId="0" fontId="6" fillId="0" borderId="0" xfId="2" applyNumberFormat="1" applyFont="1" applyBorder="1" applyAlignment="1">
      <alignment horizontal="left" indent="1"/>
    </xf>
    <xf numFmtId="0" fontId="7" fillId="0" borderId="0" xfId="2" applyNumberFormat="1" applyFont="1" applyBorder="1" applyAlignment="1">
      <alignment horizontal="left"/>
    </xf>
    <xf numFmtId="165" fontId="0" fillId="0" borderId="0" xfId="2" applyNumberFormat="1" applyFont="1"/>
    <xf numFmtId="166" fontId="0" fillId="0" borderId="0" xfId="2" applyNumberFormat="1" applyFont="1"/>
    <xf numFmtId="165" fontId="7" fillId="0" borderId="0" xfId="2" applyNumberFormat="1" applyFont="1" applyBorder="1"/>
    <xf numFmtId="166" fontId="7" fillId="0" borderId="0" xfId="2" applyNumberFormat="1" applyFont="1" applyBorder="1"/>
    <xf numFmtId="0" fontId="7" fillId="0" borderId="1" xfId="0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0" fontId="6" fillId="0" borderId="0" xfId="2" applyNumberFormat="1" applyFont="1" applyBorder="1" applyAlignment="1">
      <alignment horizontal="left" indent="2"/>
    </xf>
    <xf numFmtId="167" fontId="8" fillId="0" borderId="0" xfId="0" applyNumberFormat="1" applyFont="1"/>
    <xf numFmtId="166" fontId="3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5" fontId="3" fillId="0" borderId="0" xfId="2" applyNumberFormat="1" applyFont="1"/>
    <xf numFmtId="164" fontId="0" fillId="0" borderId="0" xfId="0" applyNumberFormat="1"/>
    <xf numFmtId="165" fontId="9" fillId="0" borderId="0" xfId="2" applyNumberFormat="1" applyFont="1"/>
    <xf numFmtId="166" fontId="9" fillId="0" borderId="0" xfId="2" applyNumberFormat="1" applyFont="1"/>
    <xf numFmtId="0" fontId="9" fillId="0" borderId="1" xfId="0" applyFont="1" applyBorder="1" applyAlignment="1">
      <alignment horizontal="center" vertical="center"/>
    </xf>
    <xf numFmtId="164" fontId="3" fillId="0" borderId="0" xfId="0" applyNumberFormat="1" applyFont="1"/>
    <xf numFmtId="0" fontId="9" fillId="0" borderId="0" xfId="0" applyFont="1"/>
    <xf numFmtId="0" fontId="7" fillId="0" borderId="0" xfId="0" applyFont="1"/>
    <xf numFmtId="0" fontId="3" fillId="0" borderId="0" xfId="8"/>
    <xf numFmtId="0" fontId="7" fillId="0" borderId="1" xfId="8" applyFont="1" applyBorder="1" applyAlignment="1">
      <alignment horizontal="center"/>
    </xf>
    <xf numFmtId="0" fontId="3" fillId="0" borderId="0" xfId="2" applyNumberFormat="1" applyFont="1" applyBorder="1" applyAlignment="1">
      <alignment horizontal="left" indent="1"/>
    </xf>
    <xf numFmtId="166" fontId="3" fillId="0" borderId="0" xfId="2" applyNumberFormat="1" applyFont="1" applyBorder="1"/>
    <xf numFmtId="165" fontId="3" fillId="0" borderId="0" xfId="2" applyNumberFormat="1" applyFont="1" applyBorder="1"/>
    <xf numFmtId="0" fontId="3" fillId="0" borderId="0" xfId="2" applyNumberFormat="1" applyFont="1" applyBorder="1" applyAlignment="1">
      <alignment horizontal="left" indent="2"/>
    </xf>
    <xf numFmtId="166" fontId="3" fillId="0" borderId="0" xfId="2" applyNumberFormat="1" applyFont="1" applyFill="1" applyBorder="1"/>
    <xf numFmtId="165" fontId="3" fillId="0" borderId="0" xfId="2" applyNumberFormat="1" applyFont="1" applyFill="1" applyBorder="1"/>
    <xf numFmtId="0" fontId="4" fillId="0" borderId="0" xfId="8" applyFont="1" applyAlignment="1">
      <alignment horizontal="left" indent="1"/>
    </xf>
    <xf numFmtId="0" fontId="7" fillId="0" borderId="1" xfId="8" applyFont="1" applyBorder="1" applyAlignment="1">
      <alignment horizontal="center" vertical="center"/>
    </xf>
    <xf numFmtId="0" fontId="7" fillId="0" borderId="0" xfId="8" applyFont="1"/>
    <xf numFmtId="166" fontId="7" fillId="0" borderId="0" xfId="2" applyNumberFormat="1" applyFont="1"/>
    <xf numFmtId="165" fontId="7" fillId="0" borderId="0" xfId="2" applyNumberFormat="1" applyFont="1"/>
    <xf numFmtId="164" fontId="3" fillId="0" borderId="0" xfId="8" applyNumberFormat="1"/>
    <xf numFmtId="0" fontId="6" fillId="0" borderId="1" xfId="2" applyNumberFormat="1" applyFont="1" applyBorder="1" applyAlignment="1">
      <alignment horizontal="left" indent="1"/>
    </xf>
    <xf numFmtId="0" fontId="0" fillId="0" borderId="1" xfId="0" applyBorder="1"/>
    <xf numFmtId="165" fontId="6" fillId="0" borderId="1" xfId="2" applyNumberFormat="1" applyFont="1" applyFill="1" applyBorder="1"/>
    <xf numFmtId="0" fontId="7" fillId="0" borderId="0" xfId="3" applyNumberFormat="1" applyFont="1" applyBorder="1" applyAlignment="1">
      <alignment horizontal="left"/>
    </xf>
    <xf numFmtId="0" fontId="3" fillId="0" borderId="0" xfId="3" applyNumberFormat="1" applyFont="1" applyBorder="1" applyAlignment="1">
      <alignment horizontal="left" indent="1"/>
    </xf>
    <xf numFmtId="0" fontId="3" fillId="0" borderId="0" xfId="3" applyNumberFormat="1" applyFont="1" applyBorder="1" applyAlignment="1">
      <alignment horizontal="left" indent="2"/>
    </xf>
    <xf numFmtId="0" fontId="7" fillId="0" borderId="0" xfId="4" applyNumberFormat="1" applyFont="1" applyBorder="1" applyAlignment="1">
      <alignment horizontal="left"/>
    </xf>
    <xf numFmtId="0" fontId="3" fillId="0" borderId="0" xfId="4" applyNumberFormat="1" applyFont="1" applyBorder="1" applyAlignment="1">
      <alignment horizontal="left" indent="1"/>
    </xf>
    <xf numFmtId="0" fontId="3" fillId="0" borderId="0" xfId="4" applyNumberFormat="1" applyFont="1" applyBorder="1" applyAlignment="1">
      <alignment horizontal="left" indent="2"/>
    </xf>
    <xf numFmtId="0" fontId="3" fillId="0" borderId="1" xfId="4" applyNumberFormat="1" applyFont="1" applyBorder="1" applyAlignment="1">
      <alignment horizontal="left" indent="1"/>
    </xf>
    <xf numFmtId="0" fontId="7" fillId="0" borderId="0" xfId="5" applyNumberFormat="1" applyFont="1" applyBorder="1" applyAlignment="1">
      <alignment horizontal="left"/>
    </xf>
    <xf numFmtId="0" fontId="3" fillId="0" borderId="0" xfId="5" applyNumberFormat="1" applyFont="1" applyBorder="1" applyAlignment="1">
      <alignment horizontal="left" indent="1"/>
    </xf>
    <xf numFmtId="0" fontId="3" fillId="0" borderId="0" xfId="5" applyNumberFormat="1" applyFont="1" applyBorder="1" applyAlignment="1">
      <alignment horizontal="left" indent="2"/>
    </xf>
    <xf numFmtId="0" fontId="3" fillId="0" borderId="1" xfId="2" applyNumberFormat="1" applyFont="1" applyBorder="1" applyAlignment="1">
      <alignment horizontal="left" indent="1"/>
    </xf>
    <xf numFmtId="166" fontId="3" fillId="0" borderId="1" xfId="2" applyNumberFormat="1" applyFont="1" applyBorder="1"/>
    <xf numFmtId="0" fontId="3" fillId="0" borderId="1" xfId="8" applyBorder="1"/>
    <xf numFmtId="165" fontId="3" fillId="0" borderId="1" xfId="2" applyNumberFormat="1" applyFont="1" applyFill="1" applyBorder="1"/>
    <xf numFmtId="0" fontId="6" fillId="0" borderId="1" xfId="0" applyFont="1" applyBorder="1" applyAlignment="1">
      <alignment horizontal="left" indent="1"/>
    </xf>
    <xf numFmtId="165" fontId="3" fillId="0" borderId="1" xfId="0" applyNumberFormat="1" applyFont="1" applyBorder="1"/>
    <xf numFmtId="169" fontId="3" fillId="0" borderId="1" xfId="0" applyNumberFormat="1" applyFont="1" applyBorder="1"/>
    <xf numFmtId="165" fontId="3" fillId="0" borderId="1" xfId="2" applyNumberFormat="1" applyFont="1" applyBorder="1"/>
    <xf numFmtId="0" fontId="3" fillId="0" borderId="1" xfId="0" applyFont="1" applyBorder="1"/>
    <xf numFmtId="0" fontId="3" fillId="0" borderId="1" xfId="8" applyBorder="1" applyAlignment="1">
      <alignment horizontal="left" indent="1"/>
    </xf>
    <xf numFmtId="165" fontId="3" fillId="0" borderId="1" xfId="8" applyNumberFormat="1" applyBorder="1"/>
    <xf numFmtId="169" fontId="3" fillId="0" borderId="1" xfId="8" applyNumberFormat="1" applyBorder="1"/>
    <xf numFmtId="0" fontId="7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indent="1"/>
    </xf>
    <xf numFmtId="0" fontId="3" fillId="0" borderId="0" xfId="6" applyNumberFormat="1" applyFont="1" applyBorder="1" applyAlignment="1">
      <alignment horizontal="left" indent="2"/>
    </xf>
    <xf numFmtId="0" fontId="7" fillId="0" borderId="1" xfId="0" applyFont="1" applyBorder="1" applyAlignment="1">
      <alignment horizontal="center" vertical="center"/>
    </xf>
    <xf numFmtId="166" fontId="7" fillId="0" borderId="0" xfId="2" applyNumberFormat="1" applyFont="1" applyFill="1" applyBorder="1"/>
    <xf numFmtId="165" fontId="7" fillId="0" borderId="0" xfId="2" applyNumberFormat="1" applyFont="1" applyFill="1" applyBorder="1"/>
    <xf numFmtId="166" fontId="9" fillId="0" borderId="0" xfId="2" applyNumberFormat="1" applyFont="1" applyFill="1"/>
    <xf numFmtId="165" fontId="9" fillId="0" borderId="0" xfId="2" applyNumberFormat="1" applyFont="1" applyFill="1"/>
    <xf numFmtId="166" fontId="3" fillId="0" borderId="0" xfId="2" applyNumberFormat="1" applyFont="1" applyFill="1"/>
    <xf numFmtId="165" fontId="7" fillId="0" borderId="0" xfId="2" applyNumberFormat="1" applyFont="1" applyFill="1"/>
    <xf numFmtId="165" fontId="3" fillId="0" borderId="0" xfId="2" applyNumberFormat="1" applyFont="1" applyFill="1"/>
    <xf numFmtId="166" fontId="7" fillId="0" borderId="0" xfId="2" applyNumberFormat="1" applyFont="1" applyFill="1"/>
    <xf numFmtId="165" fontId="7" fillId="0" borderId="0" xfId="0" applyNumberFormat="1" applyFont="1"/>
    <xf numFmtId="166" fontId="3" fillId="0" borderId="0" xfId="0" applyNumberFormat="1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9" applyFont="1" applyAlignment="1">
      <alignment horizontal="center"/>
    </xf>
    <xf numFmtId="0" fontId="10" fillId="0" borderId="0" xfId="9" applyFont="1" applyAlignment="1">
      <alignment horizontal="center"/>
    </xf>
    <xf numFmtId="0" fontId="7" fillId="0" borderId="0" xfId="8" applyFont="1" applyAlignment="1">
      <alignment horizontal="center"/>
    </xf>
    <xf numFmtId="0" fontId="10" fillId="0" borderId="1" xfId="8" applyFont="1" applyBorder="1" applyAlignment="1">
      <alignment horizontal="center"/>
    </xf>
    <xf numFmtId="0" fontId="7" fillId="0" borderId="2" xfId="8" applyFont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7" fillId="0" borderId="2" xfId="8" applyFont="1" applyBorder="1" applyAlignment="1">
      <alignment horizontal="center" vertical="center"/>
    </xf>
    <xf numFmtId="0" fontId="7" fillId="0" borderId="1" xfId="8" applyFont="1" applyBorder="1" applyAlignment="1">
      <alignment horizontal="center" vertical="center"/>
    </xf>
    <xf numFmtId="0" fontId="7" fillId="0" borderId="3" xfId="8" applyFont="1" applyBorder="1" applyAlignment="1">
      <alignment horizontal="center" vertical="center"/>
    </xf>
  </cellXfs>
  <cellStyles count="12">
    <cellStyle name="Euro" xfId="1" xr:uid="{00000000-0005-0000-0000-000000000000}"/>
    <cellStyle name="Millares 2" xfId="2" xr:uid="{00000000-0005-0000-0000-000001000000}"/>
    <cellStyle name="Millares 4" xfId="3" xr:uid="{00000000-0005-0000-0000-000002000000}"/>
    <cellStyle name="Millares 5" xfId="4" xr:uid="{00000000-0005-0000-0000-000003000000}"/>
    <cellStyle name="Millares 7" xfId="5" xr:uid="{00000000-0005-0000-0000-000004000000}"/>
    <cellStyle name="Millares 8" xfId="6" xr:uid="{00000000-0005-0000-0000-000005000000}"/>
    <cellStyle name="Normal" xfId="0" builtinId="0"/>
    <cellStyle name="Normal 2" xfId="7" xr:uid="{00000000-0005-0000-0000-000007000000}"/>
    <cellStyle name="Normal 3" xfId="8" xr:uid="{00000000-0005-0000-0000-000008000000}"/>
    <cellStyle name="Normal 7" xfId="9" xr:uid="{00000000-0005-0000-0000-000009000000}"/>
    <cellStyle name="style1645816145860" xfId="10" xr:uid="{00000000-0005-0000-0000-00000A000000}"/>
    <cellStyle name="style1725914396545" xfId="11" xr:uid="{D8F01042-CD50-43FE-B41E-6BD8E5CC10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523875</xdr:colOff>
      <xdr:row>12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696075" cy="18288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64008" tIns="64008" rIns="64008" bIns="0" anchor="t" upright="1"/>
        <a:lstStyle/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 </a:t>
          </a:r>
        </a:p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PERSONAS CON PROBLEMAS DE EMPLEO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>
      <selection activeCell="B18" sqref="B18"/>
    </sheetView>
  </sheetViews>
  <sheetFormatPr baseColWidth="10" defaultRowHeight="10.199999999999999" x14ac:dyDescent="0.2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11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2:N95"/>
  <sheetViews>
    <sheetView zoomScale="95" zoomScaleNormal="95" workbookViewId="0">
      <selection activeCell="Q13" sqref="Q13"/>
    </sheetView>
  </sheetViews>
  <sheetFormatPr baseColWidth="10" defaultRowHeight="10.199999999999999" x14ac:dyDescent="0.2"/>
  <cols>
    <col min="1" max="1" width="44.7109375" customWidth="1"/>
    <col min="2" max="2" width="13" bestFit="1" customWidth="1"/>
    <col min="3" max="3" width="9.7109375" bestFit="1" customWidth="1"/>
    <col min="4" max="4" width="13" bestFit="1" customWidth="1"/>
    <col min="5" max="5" width="8" customWidth="1"/>
    <col min="6" max="6" width="11" bestFit="1" customWidth="1"/>
    <col min="7" max="7" width="8" customWidth="1"/>
    <col min="8" max="8" width="7.42578125" bestFit="1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10.42578125" bestFit="1" customWidth="1"/>
    <col min="16" max="16" width="7" bestFit="1" customWidth="1"/>
    <col min="17" max="17" width="10.42578125" bestFit="1" customWidth="1"/>
    <col min="18" max="18" width="6.140625" bestFit="1" customWidth="1"/>
    <col min="19" max="19" width="9" bestFit="1" customWidth="1"/>
    <col min="20" max="20" width="6.140625" bestFit="1" customWidth="1"/>
    <col min="21" max="21" width="7" bestFit="1" customWidth="1"/>
    <col min="22" max="22" width="9" bestFit="1" customWidth="1"/>
    <col min="23" max="23" width="6.140625" bestFit="1" customWidth="1"/>
    <col min="24" max="24" width="7.140625" bestFit="1" customWidth="1"/>
    <col min="25" max="25" width="9" bestFit="1" customWidth="1"/>
    <col min="26" max="26" width="6.140625" bestFit="1" customWidth="1"/>
    <col min="27" max="27" width="7.140625" bestFit="1" customWidth="1"/>
  </cols>
  <sheetData>
    <row r="2" spans="1:14" x14ac:dyDescent="0.2">
      <c r="A2" s="77" t="s">
        <v>96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4" spans="1:14" ht="36.75" customHeight="1" x14ac:dyDescent="0.2">
      <c r="A4" s="78" t="s">
        <v>21</v>
      </c>
      <c r="B4" s="80" t="s">
        <v>71</v>
      </c>
      <c r="C4" s="80"/>
      <c r="D4" s="80" t="s">
        <v>20</v>
      </c>
      <c r="E4" s="80"/>
      <c r="F4" s="80" t="s">
        <v>19</v>
      </c>
      <c r="G4" s="80"/>
      <c r="H4" s="80"/>
      <c r="I4" s="81" t="s">
        <v>76</v>
      </c>
      <c r="J4" s="81"/>
      <c r="K4" s="81"/>
      <c r="L4" s="81" t="s">
        <v>77</v>
      </c>
      <c r="M4" s="81"/>
      <c r="N4" s="81"/>
    </row>
    <row r="5" spans="1:14" x14ac:dyDescent="0.2">
      <c r="A5" s="79"/>
      <c r="B5" s="8" t="s">
        <v>18</v>
      </c>
      <c r="C5" s="8" t="s">
        <v>17</v>
      </c>
      <c r="D5" s="8" t="s">
        <v>18</v>
      </c>
      <c r="E5" s="8" t="s">
        <v>17</v>
      </c>
      <c r="F5" s="8" t="s">
        <v>18</v>
      </c>
      <c r="G5" s="8" t="s">
        <v>17</v>
      </c>
      <c r="H5" s="8" t="s">
        <v>75</v>
      </c>
      <c r="I5" s="8" t="s">
        <v>18</v>
      </c>
      <c r="J5" s="8" t="s">
        <v>17</v>
      </c>
      <c r="K5" s="8" t="s">
        <v>68</v>
      </c>
      <c r="L5" s="8" t="s">
        <v>18</v>
      </c>
      <c r="M5" s="8" t="s">
        <v>17</v>
      </c>
      <c r="N5" s="8" t="s">
        <v>16</v>
      </c>
    </row>
    <row r="6" spans="1:14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">
      <c r="A7" s="41" t="s">
        <v>27</v>
      </c>
      <c r="B7" s="7">
        <v>3930943.9104048787</v>
      </c>
      <c r="C7" s="6">
        <v>7.7784834513287491</v>
      </c>
      <c r="D7" s="7">
        <v>3724970.5288531655</v>
      </c>
      <c r="E7" s="6">
        <v>7.7269705080447508</v>
      </c>
      <c r="F7" s="7">
        <v>205973.38155169802</v>
      </c>
      <c r="G7" s="6">
        <v>8.6650436562798099</v>
      </c>
      <c r="H7" s="6">
        <f>F7/B7*100</f>
        <v>5.2397944678504258</v>
      </c>
      <c r="I7" s="7">
        <v>317814.77847171365</v>
      </c>
      <c r="J7" s="6">
        <v>7.2822072252839032</v>
      </c>
      <c r="K7" s="6">
        <f>IF(ISNUMBER(I7/D7*100),I7/D7*100,0)</f>
        <v>8.5320078644907209</v>
      </c>
      <c r="L7" s="7">
        <v>1295636.876350886</v>
      </c>
      <c r="M7" s="6">
        <v>7.0381790845778447</v>
      </c>
      <c r="N7" s="6">
        <f>IF(ISNUMBER(L7/D7*100),L7/D7*100,0)</f>
        <v>34.782473211936619</v>
      </c>
    </row>
    <row r="8" spans="1:14" x14ac:dyDescent="0.2">
      <c r="A8" s="41"/>
    </row>
    <row r="9" spans="1:14" x14ac:dyDescent="0.2">
      <c r="A9" s="41" t="s">
        <v>14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</row>
    <row r="10" spans="1:14" x14ac:dyDescent="0.2">
      <c r="A10" s="42" t="s">
        <v>13</v>
      </c>
      <c r="B10" s="27">
        <v>2359842.9281363063</v>
      </c>
      <c r="C10" s="28">
        <v>8.7262649512220545</v>
      </c>
      <c r="D10" s="27">
        <v>2225575.0887158769</v>
      </c>
      <c r="E10" s="28">
        <v>8.6782025774178102</v>
      </c>
      <c r="F10" s="27">
        <v>134267.83942041054</v>
      </c>
      <c r="G10" s="28">
        <v>9.5039782944473448</v>
      </c>
      <c r="H10" s="28">
        <f>F10/B10*100</f>
        <v>5.6896939122320749</v>
      </c>
      <c r="I10" s="27">
        <v>164057.61356174678</v>
      </c>
      <c r="J10" s="28">
        <v>8.5440316950327517</v>
      </c>
      <c r="K10" s="28">
        <f>IF(ISNUMBER(I10/D10*100),I10/D10*100,0)</f>
        <v>7.3714706097112881</v>
      </c>
      <c r="L10" s="27">
        <v>804841.28608826897</v>
      </c>
      <c r="M10" s="28">
        <v>7.5358597404529135</v>
      </c>
      <c r="N10" s="28">
        <f>IF(ISNUMBER(L10/D10*100),L10/D10*100,0)</f>
        <v>36.163295058835793</v>
      </c>
    </row>
    <row r="11" spans="1:14" x14ac:dyDescent="0.2">
      <c r="A11" s="43" t="s">
        <v>12</v>
      </c>
      <c r="B11" s="27">
        <v>540226.98206179938</v>
      </c>
      <c r="C11" s="28">
        <v>9.985880917621877</v>
      </c>
      <c r="D11" s="27">
        <v>498595.11149579758</v>
      </c>
      <c r="E11" s="28">
        <v>9.9563302579188502</v>
      </c>
      <c r="F11" s="27">
        <v>41631.870565999139</v>
      </c>
      <c r="G11" s="28">
        <v>10.329046474857766</v>
      </c>
      <c r="H11" s="28">
        <f>F11/B11*100</f>
        <v>7.706366388274299</v>
      </c>
      <c r="I11" s="27">
        <v>53425.127465740807</v>
      </c>
      <c r="J11" s="28">
        <v>9.8413109740962508</v>
      </c>
      <c r="K11" s="28">
        <f>IF(ISNUMBER(I11/D11*100),I11/D11*100,0)</f>
        <v>10.715132626443951</v>
      </c>
      <c r="L11" s="27">
        <v>160949.98474060369</v>
      </c>
      <c r="M11" s="28">
        <v>7.941694158318283</v>
      </c>
      <c r="N11" s="28">
        <f>IF(ISNUMBER(L11/D11*100),L11/D11*100,0)</f>
        <v>32.280698512616738</v>
      </c>
    </row>
    <row r="12" spans="1:14" x14ac:dyDescent="0.2">
      <c r="A12" s="43" t="s">
        <v>11</v>
      </c>
      <c r="B12" s="27">
        <v>308382.95412252075</v>
      </c>
      <c r="C12" s="28">
        <v>9.138031887884642</v>
      </c>
      <c r="D12" s="27">
        <v>295030.29012958665</v>
      </c>
      <c r="E12" s="28">
        <v>9.133801880924393</v>
      </c>
      <c r="F12" s="27">
        <v>13352.663992933822</v>
      </c>
      <c r="G12" s="28">
        <v>9.2280285035629444</v>
      </c>
      <c r="H12" s="28">
        <f t="shared" ref="H12:H14" si="0">F12/B12*100</f>
        <v>4.3298969072164732</v>
      </c>
      <c r="I12" s="27">
        <v>13712.11813051082</v>
      </c>
      <c r="J12" s="28">
        <v>8.5636083269082537</v>
      </c>
      <c r="K12" s="28">
        <f t="shared" ref="K12:K14" si="1">IF(ISNUMBER(I12/D12*100),I12/D12*100,0)</f>
        <v>4.6476984191989317</v>
      </c>
      <c r="L12" s="27">
        <v>110556.31228896597</v>
      </c>
      <c r="M12" s="28">
        <v>8.0699572704172233</v>
      </c>
      <c r="N12" s="28">
        <f t="shared" ref="N12:N14" si="2">IF(ISNUMBER(L12/D12*100),L12/D12*100,0)</f>
        <v>37.472868375788174</v>
      </c>
    </row>
    <row r="13" spans="1:14" x14ac:dyDescent="0.2">
      <c r="A13" s="43" t="s">
        <v>10</v>
      </c>
      <c r="B13" s="27">
        <v>1511232.9919519369</v>
      </c>
      <c r="C13" s="28">
        <v>8.1774399459379019</v>
      </c>
      <c r="D13" s="27">
        <v>1431949.6870904586</v>
      </c>
      <c r="E13" s="28">
        <v>8.1253985761469387</v>
      </c>
      <c r="F13" s="27">
        <v>79283.304861477678</v>
      </c>
      <c r="G13" s="28">
        <v>9.1023526694655583</v>
      </c>
      <c r="H13" s="28">
        <f t="shared" si="0"/>
        <v>5.2462661471593393</v>
      </c>
      <c r="I13" s="27">
        <v>96920.367965495097</v>
      </c>
      <c r="J13" s="28">
        <v>7.7724539635744314</v>
      </c>
      <c r="K13" s="28">
        <f t="shared" si="1"/>
        <v>6.7684199269895498</v>
      </c>
      <c r="L13" s="27">
        <v>533334.98905868537</v>
      </c>
      <c r="M13" s="28">
        <v>7.29729815543197</v>
      </c>
      <c r="N13" s="28">
        <f t="shared" si="2"/>
        <v>37.245372087224297</v>
      </c>
    </row>
    <row r="14" spans="1:14" x14ac:dyDescent="0.2">
      <c r="A14" s="42" t="s">
        <v>9</v>
      </c>
      <c r="B14" s="27">
        <v>1571100.9822685411</v>
      </c>
      <c r="C14" s="28">
        <v>6.2368062754031071</v>
      </c>
      <c r="D14" s="27">
        <v>1499395.4401372578</v>
      </c>
      <c r="E14" s="28">
        <v>6.1937451397620116</v>
      </c>
      <c r="F14" s="27">
        <v>71705.542131287468</v>
      </c>
      <c r="G14" s="28">
        <v>7.0625540287432926</v>
      </c>
      <c r="H14" s="28">
        <f t="shared" si="0"/>
        <v>4.5640313983987548</v>
      </c>
      <c r="I14" s="27">
        <v>153757.16490996716</v>
      </c>
      <c r="J14" s="28">
        <v>5.8466226154776528</v>
      </c>
      <c r="K14" s="28">
        <f t="shared" si="1"/>
        <v>10.254610678013794</v>
      </c>
      <c r="L14" s="27">
        <v>490795.59026261664</v>
      </c>
      <c r="M14" s="28">
        <v>6.1731323155850006</v>
      </c>
      <c r="N14" s="28">
        <f t="shared" si="2"/>
        <v>32.732898681997334</v>
      </c>
    </row>
    <row r="15" spans="1:14" x14ac:dyDescent="0.2">
      <c r="A15" s="42"/>
    </row>
    <row r="16" spans="1:14" x14ac:dyDescent="0.2">
      <c r="A16" s="41" t="s">
        <v>95</v>
      </c>
      <c r="B16" s="27"/>
      <c r="C16" s="28"/>
      <c r="D16" s="27"/>
      <c r="E16" s="28"/>
      <c r="F16" s="27"/>
      <c r="G16" s="28"/>
      <c r="H16" s="28"/>
      <c r="I16" s="27"/>
      <c r="J16" s="28"/>
      <c r="K16" s="28"/>
      <c r="L16" s="27"/>
      <c r="M16" s="28"/>
      <c r="N16" s="28"/>
    </row>
    <row r="17" spans="1:14" x14ac:dyDescent="0.2">
      <c r="A17" s="45" t="s">
        <v>66</v>
      </c>
      <c r="B17" s="27">
        <v>291652.09592725366</v>
      </c>
      <c r="C17" s="28">
        <v>0</v>
      </c>
      <c r="D17" s="27">
        <v>284847.83549172769</v>
      </c>
      <c r="E17" s="28">
        <v>0</v>
      </c>
      <c r="F17" s="27">
        <v>6804.2604355258673</v>
      </c>
      <c r="G17" s="28">
        <v>0</v>
      </c>
      <c r="H17" s="28">
        <f t="shared" ref="H17" si="3">F17/B17*100</f>
        <v>2.3330058417351625</v>
      </c>
      <c r="I17" s="27">
        <v>29781.166473622801</v>
      </c>
      <c r="J17" s="28">
        <v>0</v>
      </c>
      <c r="K17" s="28">
        <f t="shared" ref="K17" si="4">IF(ISNUMBER(I17/D17*100),I17/D17*100,0)</f>
        <v>10.455114191832319</v>
      </c>
      <c r="L17" s="27">
        <v>93114.355544316961</v>
      </c>
      <c r="M17" s="28">
        <v>0</v>
      </c>
      <c r="N17" s="28">
        <f t="shared" ref="N17" si="5">IF(ISNUMBER(L17/D17*100),L17/D17*100,0)</f>
        <v>32.689156785613385</v>
      </c>
    </row>
    <row r="18" spans="1:14" x14ac:dyDescent="0.2">
      <c r="A18" s="45" t="s">
        <v>90</v>
      </c>
      <c r="B18" s="27">
        <v>432873.05076382094</v>
      </c>
      <c r="C18" s="28">
        <v>2.3432680241897548</v>
      </c>
      <c r="D18" s="27">
        <v>418941.23814458353</v>
      </c>
      <c r="E18" s="28">
        <v>2.3354094521822382</v>
      </c>
      <c r="F18" s="27">
        <v>13931.812619237415</v>
      </c>
      <c r="G18" s="28">
        <v>2.579581846149432</v>
      </c>
      <c r="H18" s="28">
        <f t="shared" ref="H18:H23" si="6">F18/B18*100</f>
        <v>3.2184522909555593</v>
      </c>
      <c r="I18" s="27">
        <v>40666.590763988686</v>
      </c>
      <c r="J18" s="28">
        <v>2.3373372638881835</v>
      </c>
      <c r="K18" s="28">
        <f t="shared" ref="K18:K23" si="7">IF(ISNUMBER(I18/D18*100),I18/D18*100,0)</f>
        <v>9.7069915924471424</v>
      </c>
      <c r="L18" s="27">
        <v>139441.93951678704</v>
      </c>
      <c r="M18" s="28">
        <v>2.3646653117379417</v>
      </c>
      <c r="N18" s="28">
        <f t="shared" ref="N18:N23" si="8">IF(ISNUMBER(L18/D18*100),L18/D18*100,0)</f>
        <v>33.284367071227138</v>
      </c>
    </row>
    <row r="19" spans="1:14" x14ac:dyDescent="0.2">
      <c r="A19" s="45" t="s">
        <v>91</v>
      </c>
      <c r="B19" s="27">
        <v>1294161.9810145351</v>
      </c>
      <c r="C19" s="28">
        <v>5.7069871942316412</v>
      </c>
      <c r="D19" s="27">
        <v>1242017.4754510855</v>
      </c>
      <c r="E19" s="28">
        <v>5.7051756270649152</v>
      </c>
      <c r="F19" s="27">
        <v>52144.505563448685</v>
      </c>
      <c r="G19" s="28">
        <v>5.7501364782206945</v>
      </c>
      <c r="H19" s="28">
        <f t="shared" si="6"/>
        <v>4.0292101242667426</v>
      </c>
      <c r="I19" s="27">
        <v>107954.48096375246</v>
      </c>
      <c r="J19" s="28">
        <v>5.6931667270970365</v>
      </c>
      <c r="K19" s="28">
        <f t="shared" si="7"/>
        <v>8.6918648970333301</v>
      </c>
      <c r="L19" s="27">
        <v>486049.80852146115</v>
      </c>
      <c r="M19" s="28">
        <v>5.6823083099722504</v>
      </c>
      <c r="N19" s="28">
        <f t="shared" si="8"/>
        <v>39.133894500553126</v>
      </c>
    </row>
    <row r="20" spans="1:14" x14ac:dyDescent="0.2">
      <c r="A20" s="45" t="s">
        <v>92</v>
      </c>
      <c r="B20" s="27">
        <v>507920.48234997079</v>
      </c>
      <c r="C20" s="28">
        <v>8.4541406408216222</v>
      </c>
      <c r="D20" s="27">
        <v>478046.01678197907</v>
      </c>
      <c r="E20" s="28">
        <v>8.4517957122252803</v>
      </c>
      <c r="F20" s="27">
        <v>29874.465567992294</v>
      </c>
      <c r="G20" s="28">
        <v>8.4916637815304465</v>
      </c>
      <c r="H20" s="28">
        <f t="shared" si="6"/>
        <v>5.8817209791921696</v>
      </c>
      <c r="I20" s="27">
        <v>41456.527444887535</v>
      </c>
      <c r="J20" s="28">
        <v>8.3691793068307714</v>
      </c>
      <c r="K20" s="28">
        <f t="shared" si="7"/>
        <v>8.6720788354135543</v>
      </c>
      <c r="L20" s="27">
        <v>204143.08526385389</v>
      </c>
      <c r="M20" s="28">
        <v>8.4884879825751085</v>
      </c>
      <c r="N20" s="28">
        <f t="shared" si="8"/>
        <v>42.703647368106154</v>
      </c>
    </row>
    <row r="21" spans="1:14" x14ac:dyDescent="0.2">
      <c r="A21" s="45" t="s">
        <v>93</v>
      </c>
      <c r="B21" s="27">
        <v>872888.42319170316</v>
      </c>
      <c r="C21" s="28">
        <v>8.6601776459993349</v>
      </c>
      <c r="D21" s="27">
        <v>806430.32526300265</v>
      </c>
      <c r="E21" s="28">
        <v>8.6633468204834898</v>
      </c>
      <c r="F21" s="27">
        <v>66458.09792869896</v>
      </c>
      <c r="G21" s="28">
        <v>8.6216704040279044</v>
      </c>
      <c r="H21" s="28">
        <f t="shared" si="6"/>
        <v>7.613584527297995</v>
      </c>
      <c r="I21" s="27">
        <v>67223.547781560526</v>
      </c>
      <c r="J21" s="28">
        <v>8.5563806598148329</v>
      </c>
      <c r="K21" s="28">
        <f t="shared" si="7"/>
        <v>8.3359399660022433</v>
      </c>
      <c r="L21" s="27">
        <v>290947.93452147575</v>
      </c>
      <c r="M21" s="28">
        <v>8.6591005870313396</v>
      </c>
      <c r="N21" s="28">
        <f t="shared" si="8"/>
        <v>36.078496232962017</v>
      </c>
    </row>
    <row r="22" spans="1:14" x14ac:dyDescent="0.2">
      <c r="A22" s="45" t="s">
        <v>67</v>
      </c>
      <c r="B22" s="27">
        <v>494607.13755988388</v>
      </c>
      <c r="C22" s="28">
        <v>15.737602847478495</v>
      </c>
      <c r="D22" s="27">
        <v>459198.1162885293</v>
      </c>
      <c r="E22" s="28">
        <v>15.74984553315792</v>
      </c>
      <c r="F22" s="27">
        <v>35409.021271354315</v>
      </c>
      <c r="G22" s="28">
        <v>15.579491368644602</v>
      </c>
      <c r="H22" s="28">
        <f t="shared" si="6"/>
        <v>7.1590194686721871</v>
      </c>
      <c r="I22" s="27">
        <v>28841.447339437997</v>
      </c>
      <c r="J22" s="28">
        <v>15.670083734307291</v>
      </c>
      <c r="K22" s="28">
        <f t="shared" si="7"/>
        <v>6.2808287569968968</v>
      </c>
      <c r="L22" s="27">
        <v>70563.649281314909</v>
      </c>
      <c r="M22" s="28">
        <v>14.749147267282124</v>
      </c>
      <c r="N22" s="28">
        <f t="shared" si="8"/>
        <v>15.366711399351091</v>
      </c>
    </row>
    <row r="23" spans="1:14" x14ac:dyDescent="0.2">
      <c r="A23" s="45" t="s">
        <v>94</v>
      </c>
      <c r="B23" s="27">
        <v>36840.739597634856</v>
      </c>
      <c r="C23" s="28">
        <v>0</v>
      </c>
      <c r="D23" s="27">
        <v>35489.521432194357</v>
      </c>
      <c r="E23" s="28">
        <v>0</v>
      </c>
      <c r="F23" s="27">
        <v>1351.2181654404963</v>
      </c>
      <c r="G23" s="28">
        <v>0</v>
      </c>
      <c r="H23" s="28">
        <f t="shared" si="6"/>
        <v>3.6677281189198578</v>
      </c>
      <c r="I23" s="27">
        <v>1891.01770446398</v>
      </c>
      <c r="J23" s="28">
        <v>0</v>
      </c>
      <c r="K23" s="28">
        <f t="shared" si="7"/>
        <v>5.3283832189085008</v>
      </c>
      <c r="L23" s="27">
        <v>11376.103701667607</v>
      </c>
      <c r="M23" s="28">
        <v>0</v>
      </c>
      <c r="N23" s="28">
        <f t="shared" si="8"/>
        <v>32.05482419198745</v>
      </c>
    </row>
    <row r="24" spans="1:14" x14ac:dyDescent="0.2">
      <c r="A24" s="42"/>
    </row>
    <row r="25" spans="1:14" x14ac:dyDescent="0.2">
      <c r="A25" s="41" t="s">
        <v>8</v>
      </c>
    </row>
    <row r="26" spans="1:14" x14ac:dyDescent="0.2">
      <c r="A26" s="42" t="s">
        <v>7</v>
      </c>
      <c r="B26" s="27">
        <v>239275.08953000949</v>
      </c>
      <c r="C26" s="28">
        <v>6.6458619384792188</v>
      </c>
      <c r="D26" s="27">
        <v>220729.05475633583</v>
      </c>
      <c r="E26" s="28">
        <v>6.5929129048034785</v>
      </c>
      <c r="F26" s="27">
        <v>18546.03477367384</v>
      </c>
      <c r="G26" s="28">
        <v>7.2798857053255839</v>
      </c>
      <c r="H26" s="28">
        <f>F26/B26*100</f>
        <v>7.7509258527924727</v>
      </c>
      <c r="I26" s="27">
        <v>18428.617652460951</v>
      </c>
      <c r="J26" s="28">
        <v>6.6900323973708513</v>
      </c>
      <c r="K26" s="28">
        <f>IF(ISNUMBER(I26/D26*100),I26/D26*100,0)</f>
        <v>8.3489768362413432</v>
      </c>
      <c r="L26" s="27">
        <v>89141.773308470758</v>
      </c>
      <c r="M26" s="28">
        <v>6.3525546187469137</v>
      </c>
      <c r="N26" s="28">
        <f>IF(ISNUMBER(L26/D26*100),L26/D26*100,0)</f>
        <v>40.385156094142168</v>
      </c>
    </row>
    <row r="27" spans="1:14" x14ac:dyDescent="0.2">
      <c r="A27" s="42" t="s">
        <v>6</v>
      </c>
      <c r="B27" s="27">
        <v>558227.62551693292</v>
      </c>
      <c r="C27" s="28">
        <v>8.275558526622758</v>
      </c>
      <c r="D27" s="27">
        <v>499673.61229551601</v>
      </c>
      <c r="E27" s="28">
        <v>8.187037079122705</v>
      </c>
      <c r="F27" s="27">
        <v>58554.013221416855</v>
      </c>
      <c r="G27" s="28">
        <v>9.0138773552762874</v>
      </c>
      <c r="H27" s="28">
        <f t="shared" ref="H27:H32" si="9">F27/B27*100</f>
        <v>10.489271857012515</v>
      </c>
      <c r="I27" s="27">
        <v>41783.235212554297</v>
      </c>
      <c r="J27" s="28">
        <v>7.5702346649799379</v>
      </c>
      <c r="K27" s="28">
        <f t="shared" ref="K27:K32" si="10">IF(ISNUMBER(I27/D27*100),I27/D27*100,0)</f>
        <v>8.3621056194264138</v>
      </c>
      <c r="L27" s="27">
        <v>224263.47488527422</v>
      </c>
      <c r="M27" s="28">
        <v>8.0007198701900606</v>
      </c>
      <c r="N27" s="28">
        <f t="shared" ref="N27:N32" si="11">IF(ISNUMBER(L27/D27*100),L27/D27*100,0)</f>
        <v>44.88199283828515</v>
      </c>
    </row>
    <row r="28" spans="1:14" x14ac:dyDescent="0.2">
      <c r="A28" s="42" t="s">
        <v>5</v>
      </c>
      <c r="B28" s="27">
        <v>507600.12412239751</v>
      </c>
      <c r="C28" s="28">
        <v>8.8405406267692968</v>
      </c>
      <c r="D28" s="27">
        <v>473682.33093684685</v>
      </c>
      <c r="E28" s="28">
        <v>8.7652854820104089</v>
      </c>
      <c r="F28" s="27">
        <v>33917.7931855508</v>
      </c>
      <c r="G28" s="28">
        <v>9.9061120247234467</v>
      </c>
      <c r="H28" s="28">
        <f t="shared" si="9"/>
        <v>6.6819907194057757</v>
      </c>
      <c r="I28" s="27">
        <v>43276.744669554151</v>
      </c>
      <c r="J28" s="28">
        <v>8.5772947118274114</v>
      </c>
      <c r="K28" s="28">
        <f t="shared" si="10"/>
        <v>9.136237905256376</v>
      </c>
      <c r="L28" s="27">
        <v>184760.65910873708</v>
      </c>
      <c r="M28" s="28">
        <v>8.1513724624240869</v>
      </c>
      <c r="N28" s="28">
        <f t="shared" si="11"/>
        <v>39.005182807498493</v>
      </c>
    </row>
    <row r="29" spans="1:14" x14ac:dyDescent="0.2">
      <c r="A29" s="42" t="s">
        <v>81</v>
      </c>
      <c r="B29" s="27">
        <v>537634.07639740128</v>
      </c>
      <c r="C29" s="28">
        <v>8.8610989152337414</v>
      </c>
      <c r="D29" s="27">
        <v>509720.69002337399</v>
      </c>
      <c r="E29" s="28">
        <v>8.8655130448855779</v>
      </c>
      <c r="F29" s="27">
        <v>27913.386374027017</v>
      </c>
      <c r="G29" s="28">
        <v>8.783061077577953</v>
      </c>
      <c r="H29" s="28">
        <f t="shared" si="9"/>
        <v>5.1918930736440831</v>
      </c>
      <c r="I29" s="27">
        <v>40495.238919953677</v>
      </c>
      <c r="J29" s="28">
        <v>8.3753389091668335</v>
      </c>
      <c r="K29" s="28">
        <f t="shared" si="10"/>
        <v>7.9445939143841127</v>
      </c>
      <c r="L29" s="27">
        <v>179587.39812795501</v>
      </c>
      <c r="M29" s="28">
        <v>7.7257258222785019</v>
      </c>
      <c r="N29" s="28">
        <f t="shared" si="11"/>
        <v>35.232510989443995</v>
      </c>
    </row>
    <row r="30" spans="1:14" x14ac:dyDescent="0.2">
      <c r="A30" s="42" t="s">
        <v>82</v>
      </c>
      <c r="B30" s="27">
        <v>731939.28593608155</v>
      </c>
      <c r="C30" s="28">
        <v>7.6610484393254366</v>
      </c>
      <c r="D30" s="27">
        <v>703098.4399154752</v>
      </c>
      <c r="E30" s="28">
        <v>7.6083085973011784</v>
      </c>
      <c r="F30" s="27">
        <v>28840.846020606561</v>
      </c>
      <c r="G30" s="28">
        <v>8.8797342840715228</v>
      </c>
      <c r="H30" s="28">
        <f t="shared" si="9"/>
        <v>3.9403331088755307</v>
      </c>
      <c r="I30" s="27">
        <v>69555.441557246566</v>
      </c>
      <c r="J30" s="28">
        <v>7.0950251172704251</v>
      </c>
      <c r="K30" s="28">
        <f t="shared" si="10"/>
        <v>9.8927031562761467</v>
      </c>
      <c r="L30" s="27">
        <v>233475.59189709122</v>
      </c>
      <c r="M30" s="28">
        <v>6.7853115172593013</v>
      </c>
      <c r="N30" s="28">
        <f t="shared" si="11"/>
        <v>33.206671874447494</v>
      </c>
    </row>
    <row r="31" spans="1:14" x14ac:dyDescent="0.2">
      <c r="A31" s="42" t="s">
        <v>83</v>
      </c>
      <c r="B31" s="27">
        <v>904355.66649386915</v>
      </c>
      <c r="C31" s="28">
        <v>7.2346494048543502</v>
      </c>
      <c r="D31" s="27">
        <v>876528.50208195578</v>
      </c>
      <c r="E31" s="28">
        <v>7.241376413394403</v>
      </c>
      <c r="F31" s="27">
        <v>27827.164411913305</v>
      </c>
      <c r="G31" s="28">
        <v>7.0294740227579808</v>
      </c>
      <c r="H31" s="28">
        <f t="shared" si="9"/>
        <v>3.0770155418827083</v>
      </c>
      <c r="I31" s="27">
        <v>80439.081832040203</v>
      </c>
      <c r="J31" s="28">
        <v>6.2309283369643254</v>
      </c>
      <c r="K31" s="28">
        <f t="shared" si="10"/>
        <v>9.1770069816302584</v>
      </c>
      <c r="L31" s="27">
        <v>257945.09010851695</v>
      </c>
      <c r="M31" s="28">
        <v>6.0592015640114951</v>
      </c>
      <c r="N31" s="28">
        <f t="shared" si="11"/>
        <v>29.428032231221042</v>
      </c>
    </row>
    <row r="32" spans="1:14" x14ac:dyDescent="0.2">
      <c r="A32" s="42" t="s">
        <v>84</v>
      </c>
      <c r="B32" s="27">
        <v>451912.04240810976</v>
      </c>
      <c r="C32" s="28">
        <v>6.1752449635690354</v>
      </c>
      <c r="D32" s="27">
        <v>441537.89884360012</v>
      </c>
      <c r="E32" s="28">
        <v>6.1165387316537645</v>
      </c>
      <c r="F32" s="27">
        <v>10374.14356450967</v>
      </c>
      <c r="G32" s="28">
        <v>8.3850619472905059</v>
      </c>
      <c r="H32" s="28">
        <f t="shared" si="9"/>
        <v>2.2956112231992827</v>
      </c>
      <c r="I32" s="27">
        <v>23836.418627904088</v>
      </c>
      <c r="J32" s="28">
        <v>6.7958054245334756</v>
      </c>
      <c r="K32" s="28">
        <f t="shared" si="10"/>
        <v>5.3984989035669013</v>
      </c>
      <c r="L32" s="27">
        <v>126462.88891483398</v>
      </c>
      <c r="M32" s="28">
        <v>5.0470224289403065</v>
      </c>
      <c r="N32" s="28">
        <f t="shared" si="11"/>
        <v>28.641457334929516</v>
      </c>
    </row>
    <row r="33" spans="1:14" x14ac:dyDescent="0.2">
      <c r="A33" s="3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x14ac:dyDescent="0.2">
      <c r="A34" s="1" t="s">
        <v>89</v>
      </c>
    </row>
    <row r="35" spans="1:14" x14ac:dyDescent="0.2">
      <c r="A35" s="1" t="s">
        <v>0</v>
      </c>
    </row>
    <row r="36" spans="1:14" x14ac:dyDescent="0.2">
      <c r="A36" s="1" t="s">
        <v>80</v>
      </c>
    </row>
    <row r="37" spans="1:14" x14ac:dyDescent="0.2">
      <c r="A37" s="1" t="s">
        <v>78</v>
      </c>
    </row>
    <row r="38" spans="1:14" x14ac:dyDescent="0.2">
      <c r="A38" s="1" t="s">
        <v>79</v>
      </c>
    </row>
    <row r="39" spans="1:14" x14ac:dyDescent="0.2">
      <c r="A39" s="1" t="s">
        <v>97</v>
      </c>
    </row>
    <row r="40" spans="1:14" x14ac:dyDescent="0.2">
      <c r="A40" s="1"/>
    </row>
    <row r="41" spans="1:14" x14ac:dyDescent="0.2">
      <c r="A41" s="1"/>
    </row>
    <row r="42" spans="1:14" x14ac:dyDescent="0.2">
      <c r="A42" s="77" t="str">
        <f>A2</f>
        <v>Cuadro No. 1. Fuerza de Trabajo (FT) en condición de empleo, según dominio, Nivel educativo, Rangos de edad, rama de actividad  y ocupación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</row>
    <row r="43" spans="1:14" x14ac:dyDescent="0.2">
      <c r="A43" s="9" t="s">
        <v>4</v>
      </c>
    </row>
    <row r="44" spans="1:14" ht="37.5" customHeight="1" x14ac:dyDescent="0.2">
      <c r="A44" s="78" t="str">
        <f>A4</f>
        <v>Categorías</v>
      </c>
      <c r="B44" s="80" t="str">
        <f>B4</f>
        <v xml:space="preserve">            Fuerza de Trabajo            </v>
      </c>
      <c r="C44" s="80"/>
      <c r="D44" s="80" t="str">
        <f>D4</f>
        <v xml:space="preserve">        Ocupados         </v>
      </c>
      <c r="E44" s="80"/>
      <c r="F44" s="80" t="str">
        <f>F4</f>
        <v xml:space="preserve">           Desocupados           </v>
      </c>
      <c r="G44" s="80"/>
      <c r="H44" s="80"/>
      <c r="I44" s="81" t="s">
        <v>76</v>
      </c>
      <c r="J44" s="81"/>
      <c r="K44" s="81"/>
      <c r="L44" s="81" t="s">
        <v>77</v>
      </c>
      <c r="M44" s="81"/>
      <c r="N44" s="81"/>
    </row>
    <row r="45" spans="1:14" x14ac:dyDescent="0.2">
      <c r="A45" s="79"/>
      <c r="B45" s="8" t="str">
        <f>B5</f>
        <v>No.</v>
      </c>
      <c r="C45" s="8" t="str">
        <f>C5</f>
        <v>AEP</v>
      </c>
      <c r="D45" s="8" t="str">
        <f>D5</f>
        <v>No.</v>
      </c>
      <c r="E45" s="8" t="str">
        <f>E5</f>
        <v>AEP</v>
      </c>
      <c r="F45" s="8" t="str">
        <f>F5</f>
        <v>No.</v>
      </c>
      <c r="G45" s="8" t="str">
        <f t="shared" ref="G45:N45" si="12">G5</f>
        <v>AEP</v>
      </c>
      <c r="H45" s="8" t="str">
        <f t="shared" si="12"/>
        <v>TD</v>
      </c>
      <c r="I45" s="8" t="str">
        <f t="shared" si="12"/>
        <v>No.</v>
      </c>
      <c r="J45" s="8" t="str">
        <f t="shared" si="12"/>
        <v>AEP</v>
      </c>
      <c r="K45" s="8" t="str">
        <f t="shared" si="12"/>
        <v>TST</v>
      </c>
      <c r="L45" s="8" t="str">
        <f t="shared" si="12"/>
        <v>No.</v>
      </c>
      <c r="M45" s="8" t="str">
        <f t="shared" si="12"/>
        <v>AEP</v>
      </c>
      <c r="N45" s="8" t="str">
        <f t="shared" si="12"/>
        <v>TSI</v>
      </c>
    </row>
    <row r="47" spans="1:14" x14ac:dyDescent="0.2">
      <c r="A47" s="3" t="str">
        <f t="shared" ref="A47:N47" si="13">A7</f>
        <v>Total Nacional</v>
      </c>
      <c r="B47" s="7">
        <f t="shared" si="13"/>
        <v>3930943.9104048787</v>
      </c>
      <c r="C47" s="6">
        <f t="shared" si="13"/>
        <v>7.7784834513287491</v>
      </c>
      <c r="D47" s="7">
        <f t="shared" si="13"/>
        <v>3724970.5288531655</v>
      </c>
      <c r="E47" s="6">
        <f t="shared" si="13"/>
        <v>7.7269705080447508</v>
      </c>
      <c r="F47" s="7">
        <f t="shared" si="13"/>
        <v>205973.38155169802</v>
      </c>
      <c r="G47" s="6">
        <f t="shared" si="13"/>
        <v>8.6650436562798099</v>
      </c>
      <c r="H47" s="6">
        <f t="shared" si="13"/>
        <v>5.2397944678504258</v>
      </c>
      <c r="I47" s="7">
        <f t="shared" si="13"/>
        <v>317814.77847171365</v>
      </c>
      <c r="J47" s="6">
        <f t="shared" si="13"/>
        <v>7.2822072252839032</v>
      </c>
      <c r="K47" s="6">
        <f t="shared" si="13"/>
        <v>8.5320078644907209</v>
      </c>
      <c r="L47" s="7">
        <f t="shared" si="13"/>
        <v>1295636.876350886</v>
      </c>
      <c r="M47" s="6">
        <f t="shared" si="13"/>
        <v>7.0381790845778447</v>
      </c>
      <c r="N47" s="6">
        <f t="shared" si="13"/>
        <v>34.782473211936619</v>
      </c>
    </row>
    <row r="48" spans="1:14" x14ac:dyDescent="0.2">
      <c r="B48" s="5"/>
      <c r="C48" s="4"/>
      <c r="D48" s="5"/>
      <c r="E48" s="4"/>
      <c r="F48" s="5"/>
      <c r="G48" s="4"/>
      <c r="H48" s="4"/>
      <c r="I48" s="5"/>
      <c r="J48" s="4"/>
      <c r="K48" s="4"/>
      <c r="L48" s="5"/>
      <c r="M48" s="4"/>
      <c r="N48" s="4"/>
    </row>
    <row r="49" spans="1:14" x14ac:dyDescent="0.2">
      <c r="A49" s="3" t="s">
        <v>3</v>
      </c>
      <c r="B49" s="67"/>
      <c r="C49" s="68"/>
      <c r="D49" s="67"/>
      <c r="E49" s="68"/>
      <c r="F49" s="67"/>
      <c r="G49" s="68"/>
      <c r="H49" s="68"/>
      <c r="I49" s="67"/>
      <c r="J49" s="68"/>
      <c r="K49" s="68"/>
      <c r="L49" s="67"/>
      <c r="M49" s="68"/>
      <c r="N49" s="68"/>
    </row>
    <row r="50" spans="1:14" x14ac:dyDescent="0.2">
      <c r="A50" s="2" t="s">
        <v>32</v>
      </c>
      <c r="B50" s="27">
        <v>807483.33556542371</v>
      </c>
      <c r="C50" s="28">
        <v>5.3411019113986962</v>
      </c>
      <c r="D50" s="27">
        <v>807483.33556542371</v>
      </c>
      <c r="E50" s="28">
        <v>5.3411019113986962</v>
      </c>
      <c r="F50" s="27">
        <v>0</v>
      </c>
      <c r="G50" s="28">
        <v>0</v>
      </c>
      <c r="H50" s="28">
        <f>F50/B50*100</f>
        <v>0</v>
      </c>
      <c r="I50" s="27">
        <v>97654.538305015245</v>
      </c>
      <c r="J50" s="28">
        <v>5.1602821721016312</v>
      </c>
      <c r="K50" s="28">
        <f>IF(ISNUMBER(I50/D50*100),I50/D50*100,0)</f>
        <v>12.093690854515858</v>
      </c>
      <c r="L50" s="27">
        <v>181266.24251612302</v>
      </c>
      <c r="M50" s="28">
        <v>5.6129871210464728</v>
      </c>
      <c r="N50" s="28">
        <f>IF(ISNUMBER(L50/D50*100),L50/D50*100,0)</f>
        <v>22.448295157595425</v>
      </c>
    </row>
    <row r="51" spans="1:14" x14ac:dyDescent="0.2">
      <c r="A51" s="2" t="s">
        <v>33</v>
      </c>
      <c r="B51" s="27">
        <v>15116.017130612363</v>
      </c>
      <c r="C51" s="28">
        <v>7.67973627400412</v>
      </c>
      <c r="D51" s="27">
        <v>15116.017130612363</v>
      </c>
      <c r="E51" s="28">
        <v>7.67973627400412</v>
      </c>
      <c r="F51" s="27">
        <v>0</v>
      </c>
      <c r="G51" s="28">
        <v>0</v>
      </c>
      <c r="H51" s="28">
        <f t="shared" ref="H51:H73" si="14">F51/B51*100</f>
        <v>0</v>
      </c>
      <c r="I51" s="27">
        <v>470.977383940641</v>
      </c>
      <c r="J51" s="28">
        <v>8</v>
      </c>
      <c r="K51" s="28">
        <f t="shared" ref="K51:K73" si="15">IF(ISNUMBER(I51/D51*100),I51/D51*100,0)</f>
        <v>3.1157505305206104</v>
      </c>
      <c r="L51" s="27">
        <v>5102.9084076898625</v>
      </c>
      <c r="M51" s="28">
        <v>5.928623399776221</v>
      </c>
      <c r="N51" s="28">
        <f t="shared" ref="N51:N73" si="16">IF(ISNUMBER(L51/D51*100),L51/D51*100,0)</f>
        <v>33.758286747080049</v>
      </c>
    </row>
    <row r="52" spans="1:14" x14ac:dyDescent="0.2">
      <c r="A52" s="2" t="s">
        <v>2</v>
      </c>
      <c r="B52" s="27">
        <v>503070.75923057686</v>
      </c>
      <c r="C52" s="28">
        <v>7.480280489313305</v>
      </c>
      <c r="D52" s="27">
        <v>503070.75923057686</v>
      </c>
      <c r="E52" s="28">
        <v>7.480280489313305</v>
      </c>
      <c r="F52" s="27">
        <v>0</v>
      </c>
      <c r="G52" s="28">
        <v>0</v>
      </c>
      <c r="H52" s="28">
        <f t="shared" si="14"/>
        <v>0</v>
      </c>
      <c r="I52" s="27">
        <v>48763.008241420881</v>
      </c>
      <c r="J52" s="28">
        <v>7.5556331766092413</v>
      </c>
      <c r="K52" s="28">
        <f t="shared" si="15"/>
        <v>9.6930714709003585</v>
      </c>
      <c r="L52" s="27">
        <v>194242.25695474647</v>
      </c>
      <c r="M52" s="28">
        <v>7.2755448461588168</v>
      </c>
      <c r="N52" s="28">
        <f t="shared" si="16"/>
        <v>38.611319260898981</v>
      </c>
    </row>
    <row r="53" spans="1:14" x14ac:dyDescent="0.2">
      <c r="A53" s="2" t="s">
        <v>34</v>
      </c>
      <c r="B53" s="27">
        <v>12811.18962115141</v>
      </c>
      <c r="C53" s="28">
        <v>8.3985724021255397</v>
      </c>
      <c r="D53" s="27">
        <v>12811.18962115141</v>
      </c>
      <c r="E53" s="28">
        <v>8.3985724021255397</v>
      </c>
      <c r="F53" s="27">
        <v>0</v>
      </c>
      <c r="G53" s="28">
        <v>0</v>
      </c>
      <c r="H53" s="28">
        <f t="shared" si="14"/>
        <v>0</v>
      </c>
      <c r="I53" s="27">
        <v>433.140495226665</v>
      </c>
      <c r="J53" s="28">
        <v>3</v>
      </c>
      <c r="K53" s="28">
        <f t="shared" si="15"/>
        <v>3.3809545251874615</v>
      </c>
      <c r="L53" s="27">
        <v>3886.3081676829311</v>
      </c>
      <c r="M53" s="28">
        <v>9.7675483170445823</v>
      </c>
      <c r="N53" s="28">
        <f t="shared" si="16"/>
        <v>30.335263801470823</v>
      </c>
    </row>
    <row r="54" spans="1:14" x14ac:dyDescent="0.2">
      <c r="A54" s="2" t="s">
        <v>35</v>
      </c>
      <c r="B54" s="27">
        <v>15125.660144862653</v>
      </c>
      <c r="C54" s="28">
        <v>6.210351817012163</v>
      </c>
      <c r="D54" s="27">
        <v>15125.660144862653</v>
      </c>
      <c r="E54" s="28">
        <v>6.210351817012163</v>
      </c>
      <c r="F54" s="27">
        <v>0</v>
      </c>
      <c r="G54" s="28">
        <v>0</v>
      </c>
      <c r="H54" s="28">
        <f t="shared" si="14"/>
        <v>0</v>
      </c>
      <c r="I54" s="27">
        <v>1965.4236374117643</v>
      </c>
      <c r="J54" s="28">
        <v>7.6666666666666661</v>
      </c>
      <c r="K54" s="28">
        <f t="shared" si="15"/>
        <v>12.993969311675363</v>
      </c>
      <c r="L54" s="27">
        <v>5093.133652802333</v>
      </c>
      <c r="M54" s="28">
        <v>7.1418634741433014</v>
      </c>
      <c r="N54" s="28">
        <f t="shared" si="16"/>
        <v>33.672141275316093</v>
      </c>
    </row>
    <row r="55" spans="1:14" x14ac:dyDescent="0.2">
      <c r="A55" s="2" t="s">
        <v>36</v>
      </c>
      <c r="B55" s="27">
        <v>273234.95422734064</v>
      </c>
      <c r="C55" s="28">
        <v>6.3858352447749347</v>
      </c>
      <c r="D55" s="27">
        <v>273234.95422734064</v>
      </c>
      <c r="E55" s="28">
        <v>6.3858352447749347</v>
      </c>
      <c r="F55" s="27">
        <v>0</v>
      </c>
      <c r="G55" s="28">
        <v>0</v>
      </c>
      <c r="H55" s="28">
        <f t="shared" si="14"/>
        <v>0</v>
      </c>
      <c r="I55" s="27">
        <v>13864.721543946593</v>
      </c>
      <c r="J55" s="28">
        <v>6.4939717561659274</v>
      </c>
      <c r="K55" s="28">
        <f t="shared" si="15"/>
        <v>5.07428545632221</v>
      </c>
      <c r="L55" s="27">
        <v>138197.27770181122</v>
      </c>
      <c r="M55" s="28">
        <v>6.107650652148644</v>
      </c>
      <c r="N55" s="28">
        <f t="shared" si="16"/>
        <v>50.57818392694606</v>
      </c>
    </row>
    <row r="56" spans="1:14" x14ac:dyDescent="0.2">
      <c r="A56" s="2" t="s">
        <v>37</v>
      </c>
      <c r="B56" s="27">
        <v>855412.29548032512</v>
      </c>
      <c r="C56" s="28">
        <v>7.5982647945646749</v>
      </c>
      <c r="D56" s="27">
        <v>855412.29548032512</v>
      </c>
      <c r="E56" s="28">
        <v>7.5982647945646749</v>
      </c>
      <c r="F56" s="27">
        <v>0</v>
      </c>
      <c r="G56" s="28">
        <v>0</v>
      </c>
      <c r="H56" s="28">
        <f t="shared" si="14"/>
        <v>0</v>
      </c>
      <c r="I56" s="27">
        <v>43377.836271102358</v>
      </c>
      <c r="J56" s="28">
        <v>7.4860471051938102</v>
      </c>
      <c r="K56" s="28">
        <f t="shared" si="15"/>
        <v>5.0709858275704516</v>
      </c>
      <c r="L56" s="27">
        <v>364884.31476299197</v>
      </c>
      <c r="M56" s="28">
        <v>7.1339905838675675</v>
      </c>
      <c r="N56" s="28">
        <f t="shared" si="16"/>
        <v>42.65595861678662</v>
      </c>
    </row>
    <row r="57" spans="1:14" x14ac:dyDescent="0.2">
      <c r="A57" s="2" t="s">
        <v>38</v>
      </c>
      <c r="B57" s="27">
        <v>151332.85220456505</v>
      </c>
      <c r="C57" s="28">
        <v>7.6476527863773898</v>
      </c>
      <c r="D57" s="27">
        <v>151332.85220456505</v>
      </c>
      <c r="E57" s="28">
        <v>7.6476527863773898</v>
      </c>
      <c r="F57" s="27">
        <v>0</v>
      </c>
      <c r="G57" s="28">
        <v>0</v>
      </c>
      <c r="H57" s="28">
        <f t="shared" si="14"/>
        <v>0</v>
      </c>
      <c r="I57" s="27">
        <v>8374.7051881755997</v>
      </c>
      <c r="J57" s="28">
        <v>10.966383229748242</v>
      </c>
      <c r="K57" s="28">
        <f t="shared" si="15"/>
        <v>5.5339637535246107</v>
      </c>
      <c r="L57" s="27">
        <v>54173.264844803845</v>
      </c>
      <c r="M57" s="28">
        <v>6.7081613710244383</v>
      </c>
      <c r="N57" s="28">
        <f t="shared" si="16"/>
        <v>35.797425380957485</v>
      </c>
    </row>
    <row r="58" spans="1:14" x14ac:dyDescent="0.2">
      <c r="A58" s="2" t="s">
        <v>39</v>
      </c>
      <c r="B58" s="27">
        <v>207439.55258985862</v>
      </c>
      <c r="C58" s="28">
        <v>7.3551975945313535</v>
      </c>
      <c r="D58" s="27">
        <v>207439.55258985862</v>
      </c>
      <c r="E58" s="28">
        <v>7.3551975945313535</v>
      </c>
      <c r="F58" s="27">
        <v>0</v>
      </c>
      <c r="G58" s="28">
        <v>0</v>
      </c>
      <c r="H58" s="28">
        <f t="shared" si="14"/>
        <v>0</v>
      </c>
      <c r="I58" s="27">
        <v>20401.778073641519</v>
      </c>
      <c r="J58" s="28">
        <v>7.2922839996014712</v>
      </c>
      <c r="K58" s="28">
        <f t="shared" si="15"/>
        <v>9.8350472795220085</v>
      </c>
      <c r="L58" s="27">
        <v>79447.609007805208</v>
      </c>
      <c r="M58" s="28">
        <v>6.9566891579980279</v>
      </c>
      <c r="N58" s="28">
        <f t="shared" si="16"/>
        <v>38.299161377813959</v>
      </c>
    </row>
    <row r="59" spans="1:14" x14ac:dyDescent="0.2">
      <c r="A59" s="2" t="s">
        <v>40</v>
      </c>
      <c r="B59" s="27">
        <v>16976.358642688941</v>
      </c>
      <c r="C59" s="28">
        <v>11.175052065067339</v>
      </c>
      <c r="D59" s="27">
        <v>16976.358642688941</v>
      </c>
      <c r="E59" s="28">
        <v>11.175052065067339</v>
      </c>
      <c r="F59" s="27">
        <v>0</v>
      </c>
      <c r="G59" s="28">
        <v>0</v>
      </c>
      <c r="H59" s="28">
        <f t="shared" si="14"/>
        <v>0</v>
      </c>
      <c r="I59" s="27">
        <v>795.39608620279228</v>
      </c>
      <c r="J59" s="28">
        <v>10.351351351351351</v>
      </c>
      <c r="K59" s="28">
        <f t="shared" si="15"/>
        <v>4.685316226783053</v>
      </c>
      <c r="L59" s="27">
        <v>5399.1346742511923</v>
      </c>
      <c r="M59" s="28">
        <v>9.9429407038710202</v>
      </c>
      <c r="N59" s="28">
        <f t="shared" si="16"/>
        <v>31.803844321917584</v>
      </c>
    </row>
    <row r="60" spans="1:14" x14ac:dyDescent="0.2">
      <c r="A60" s="2" t="s">
        <v>41</v>
      </c>
      <c r="B60" s="27">
        <v>32771.172881609935</v>
      </c>
      <c r="C60" s="28">
        <v>12.269735692911707</v>
      </c>
      <c r="D60" s="27">
        <v>32771.172881609935</v>
      </c>
      <c r="E60" s="28">
        <v>12.269735692911707</v>
      </c>
      <c r="F60" s="27">
        <v>0</v>
      </c>
      <c r="G60" s="28">
        <v>0</v>
      </c>
      <c r="H60" s="28">
        <f t="shared" si="14"/>
        <v>0</v>
      </c>
      <c r="I60" s="27">
        <v>1483.2080853482257</v>
      </c>
      <c r="J60" s="28">
        <v>13.333620027880473</v>
      </c>
      <c r="K60" s="28">
        <f t="shared" si="15"/>
        <v>4.5259536199894503</v>
      </c>
      <c r="L60" s="27">
        <v>9139.6148650995674</v>
      </c>
      <c r="M60" s="28">
        <v>10.546165624864173</v>
      </c>
      <c r="N60" s="28">
        <f t="shared" si="16"/>
        <v>27.889190594787678</v>
      </c>
    </row>
    <row r="61" spans="1:14" x14ac:dyDescent="0.2">
      <c r="A61" s="2" t="s">
        <v>42</v>
      </c>
      <c r="B61" s="27">
        <v>13791.729413355259</v>
      </c>
      <c r="C61" s="28">
        <v>12.680992180824248</v>
      </c>
      <c r="D61" s="27">
        <v>13791.729413355259</v>
      </c>
      <c r="E61" s="28">
        <v>12.680992180824248</v>
      </c>
      <c r="F61" s="27">
        <v>0</v>
      </c>
      <c r="G61" s="28">
        <v>0</v>
      </c>
      <c r="H61" s="28">
        <f t="shared" si="14"/>
        <v>0</v>
      </c>
      <c r="I61" s="27">
        <v>1097.3041716402704</v>
      </c>
      <c r="J61" s="28">
        <v>9.6203862920805996</v>
      </c>
      <c r="K61" s="28">
        <f t="shared" si="15"/>
        <v>7.9562478261623433</v>
      </c>
      <c r="L61" s="27">
        <v>2528.7366039557473</v>
      </c>
      <c r="M61" s="28">
        <v>10.860749221068907</v>
      </c>
      <c r="N61" s="28">
        <f t="shared" si="16"/>
        <v>18.335166882748137</v>
      </c>
    </row>
    <row r="62" spans="1:14" x14ac:dyDescent="0.2">
      <c r="A62" s="2" t="s">
        <v>43</v>
      </c>
      <c r="B62" s="27">
        <v>48625.719630653526</v>
      </c>
      <c r="C62" s="28">
        <v>13.820671598320102</v>
      </c>
      <c r="D62" s="27">
        <v>48625.719630653526</v>
      </c>
      <c r="E62" s="28">
        <v>13.820671598320102</v>
      </c>
      <c r="F62" s="27">
        <v>0</v>
      </c>
      <c r="G62" s="28">
        <v>0</v>
      </c>
      <c r="H62" s="28">
        <f t="shared" si="14"/>
        <v>0</v>
      </c>
      <c r="I62" s="27">
        <v>2640.8432737664248</v>
      </c>
      <c r="J62" s="28">
        <v>14.042612445944119</v>
      </c>
      <c r="K62" s="28">
        <f t="shared" si="15"/>
        <v>5.4309597756608703</v>
      </c>
      <c r="L62" s="27">
        <v>3869.2029815136107</v>
      </c>
      <c r="M62" s="28">
        <v>12.251308699510023</v>
      </c>
      <c r="N62" s="28">
        <f t="shared" si="16"/>
        <v>7.9571120199411416</v>
      </c>
    </row>
    <row r="63" spans="1:14" x14ac:dyDescent="0.2">
      <c r="A63" s="2" t="s">
        <v>44</v>
      </c>
      <c r="B63" s="27">
        <v>115029.34484960938</v>
      </c>
      <c r="C63" s="28">
        <v>8.5639182444584705</v>
      </c>
      <c r="D63" s="27">
        <v>115029.34484960938</v>
      </c>
      <c r="E63" s="28">
        <v>8.5639182444584705</v>
      </c>
      <c r="F63" s="27">
        <v>0</v>
      </c>
      <c r="G63" s="28">
        <v>0</v>
      </c>
      <c r="H63" s="28">
        <f t="shared" si="14"/>
        <v>0</v>
      </c>
      <c r="I63" s="27">
        <v>7205.3044511075495</v>
      </c>
      <c r="J63" s="28">
        <v>7.417996616136433</v>
      </c>
      <c r="K63" s="28">
        <f t="shared" si="15"/>
        <v>6.263883759859576</v>
      </c>
      <c r="L63" s="27">
        <v>55073.999387532611</v>
      </c>
      <c r="M63" s="28">
        <v>7.4654218215604482</v>
      </c>
      <c r="N63" s="28">
        <f t="shared" si="16"/>
        <v>47.878217040649027</v>
      </c>
    </row>
    <row r="64" spans="1:14" x14ac:dyDescent="0.2">
      <c r="A64" s="2" t="s">
        <v>45</v>
      </c>
      <c r="B64" s="27">
        <v>93670.227794359234</v>
      </c>
      <c r="C64" s="28">
        <v>10.913937935380202</v>
      </c>
      <c r="D64" s="27">
        <v>93670.227794359234</v>
      </c>
      <c r="E64" s="28">
        <v>10.913937935380202</v>
      </c>
      <c r="F64" s="27">
        <v>0</v>
      </c>
      <c r="G64" s="28">
        <v>0</v>
      </c>
      <c r="H64" s="28">
        <f t="shared" si="14"/>
        <v>0</v>
      </c>
      <c r="I64" s="27">
        <v>1270.1447937451594</v>
      </c>
      <c r="J64" s="28">
        <v>11.176377045290906</v>
      </c>
      <c r="K64" s="28">
        <f t="shared" si="15"/>
        <v>1.3559749171674873</v>
      </c>
      <c r="L64" s="27">
        <v>35714.058078260583</v>
      </c>
      <c r="M64" s="28">
        <v>8.6200140561694329</v>
      </c>
      <c r="N64" s="28">
        <f t="shared" si="16"/>
        <v>38.127438054988119</v>
      </c>
    </row>
    <row r="65" spans="1:14" x14ac:dyDescent="0.2">
      <c r="A65" s="2" t="s">
        <v>46</v>
      </c>
      <c r="B65" s="27">
        <v>164173.36980347941</v>
      </c>
      <c r="C65" s="28">
        <v>14.086907281754034</v>
      </c>
      <c r="D65" s="27">
        <v>164173.36980347941</v>
      </c>
      <c r="E65" s="28">
        <v>14.086907281754034</v>
      </c>
      <c r="F65" s="27">
        <v>0</v>
      </c>
      <c r="G65" s="28">
        <v>0</v>
      </c>
      <c r="H65" s="28">
        <f t="shared" si="14"/>
        <v>0</v>
      </c>
      <c r="I65" s="27">
        <v>16622.458737967663</v>
      </c>
      <c r="J65" s="28">
        <v>13.001386754697062</v>
      </c>
      <c r="K65" s="28">
        <f t="shared" si="15"/>
        <v>10.124942161975028</v>
      </c>
      <c r="L65" s="27">
        <v>13107.848770560289</v>
      </c>
      <c r="M65" s="28">
        <v>10.568728210329571</v>
      </c>
      <c r="N65" s="28">
        <f t="shared" si="16"/>
        <v>7.9841504053006833</v>
      </c>
    </row>
    <row r="66" spans="1:14" x14ac:dyDescent="0.2">
      <c r="A66" s="2" t="s">
        <v>47</v>
      </c>
      <c r="B66" s="27">
        <v>82745.936609165365</v>
      </c>
      <c r="C66" s="28">
        <v>11.744893562274513</v>
      </c>
      <c r="D66" s="27">
        <v>82745.936609165365</v>
      </c>
      <c r="E66" s="28">
        <v>11.744893562274513</v>
      </c>
      <c r="F66" s="27">
        <v>0</v>
      </c>
      <c r="G66" s="28">
        <v>0</v>
      </c>
      <c r="H66" s="28">
        <f t="shared" si="14"/>
        <v>0</v>
      </c>
      <c r="I66" s="27">
        <v>4685.6389813902188</v>
      </c>
      <c r="J66" s="28">
        <v>11.38261537498523</v>
      </c>
      <c r="K66" s="28">
        <f t="shared" si="15"/>
        <v>5.662681665592765</v>
      </c>
      <c r="L66" s="27">
        <v>29294.063594187312</v>
      </c>
      <c r="M66" s="28">
        <v>10.008723294854484</v>
      </c>
      <c r="N66" s="28">
        <f t="shared" si="16"/>
        <v>35.402419495898904</v>
      </c>
    </row>
    <row r="67" spans="1:14" x14ac:dyDescent="0.2">
      <c r="A67" s="2" t="s">
        <v>48</v>
      </c>
      <c r="B67" s="27">
        <v>21144.188876342036</v>
      </c>
      <c r="C67" s="28">
        <v>8.6378583920110596</v>
      </c>
      <c r="D67" s="27">
        <v>21144.188876342036</v>
      </c>
      <c r="E67" s="28">
        <v>8.6378583920110596</v>
      </c>
      <c r="F67" s="27">
        <v>0</v>
      </c>
      <c r="G67" s="28">
        <v>0</v>
      </c>
      <c r="H67" s="28">
        <f t="shared" si="14"/>
        <v>0</v>
      </c>
      <c r="I67" s="27">
        <v>3023.7049553435545</v>
      </c>
      <c r="J67" s="28">
        <v>5.8596414225209701</v>
      </c>
      <c r="K67" s="28">
        <f t="shared" si="15"/>
        <v>14.30040647587451</v>
      </c>
      <c r="L67" s="27">
        <v>4970.6437825425801</v>
      </c>
      <c r="M67" s="28">
        <v>10.404708229554741</v>
      </c>
      <c r="N67" s="28">
        <f t="shared" si="16"/>
        <v>23.508320946301094</v>
      </c>
    </row>
    <row r="68" spans="1:14" x14ac:dyDescent="0.2">
      <c r="A68" s="2" t="s">
        <v>49</v>
      </c>
      <c r="B68" s="27">
        <v>167290.62532969727</v>
      </c>
      <c r="C68" s="28">
        <v>7.7748387738453459</v>
      </c>
      <c r="D68" s="27">
        <v>167290.62532969727</v>
      </c>
      <c r="E68" s="28">
        <v>7.7748387738453459</v>
      </c>
      <c r="F68" s="27">
        <v>0</v>
      </c>
      <c r="G68" s="28">
        <v>0</v>
      </c>
      <c r="H68" s="28">
        <f t="shared" si="14"/>
        <v>0</v>
      </c>
      <c r="I68" s="27">
        <v>29558.218019060037</v>
      </c>
      <c r="J68" s="28">
        <v>7.673249642668071</v>
      </c>
      <c r="K68" s="28">
        <f t="shared" si="15"/>
        <v>17.668783269120155</v>
      </c>
      <c r="L68" s="27">
        <v>46637.321622014882</v>
      </c>
      <c r="M68" s="28">
        <v>7.3866912879170252</v>
      </c>
      <c r="N68" s="28">
        <f t="shared" si="16"/>
        <v>27.878024563601095</v>
      </c>
    </row>
    <row r="69" spans="1:14" x14ac:dyDescent="0.2">
      <c r="A69" s="2" t="s">
        <v>50</v>
      </c>
      <c r="B69" s="27">
        <v>112083.13735907197</v>
      </c>
      <c r="C69" s="28">
        <v>6.1702027028176047</v>
      </c>
      <c r="D69" s="27">
        <v>112083.13735907197</v>
      </c>
      <c r="E69" s="28">
        <v>6.1702027028176047</v>
      </c>
      <c r="F69" s="27">
        <v>0</v>
      </c>
      <c r="G69" s="28">
        <v>0</v>
      </c>
      <c r="H69" s="28">
        <f t="shared" si="14"/>
        <v>0</v>
      </c>
      <c r="I69" s="27">
        <v>14126.427776260824</v>
      </c>
      <c r="J69" s="28">
        <v>6.137934223468708</v>
      </c>
      <c r="K69" s="28">
        <f t="shared" si="15"/>
        <v>12.603526372575647</v>
      </c>
      <c r="L69" s="27">
        <v>58936.561615905091</v>
      </c>
      <c r="M69" s="28">
        <v>6.1299655499875385</v>
      </c>
      <c r="N69" s="28">
        <f t="shared" si="16"/>
        <v>52.582897842246012</v>
      </c>
    </row>
    <row r="70" spans="1:14" x14ac:dyDescent="0.2">
      <c r="A70" s="2" t="s">
        <v>51</v>
      </c>
      <c r="B70" s="27">
        <v>450.46060716026437</v>
      </c>
      <c r="C70" s="28">
        <v>10.772268912594646</v>
      </c>
      <c r="D70" s="27">
        <v>450.46060716026437</v>
      </c>
      <c r="E70" s="28">
        <v>10.772268912594646</v>
      </c>
      <c r="F70" s="27">
        <v>0</v>
      </c>
      <c r="G70" s="28">
        <v>0</v>
      </c>
      <c r="H70" s="28">
        <f t="shared" si="14"/>
        <v>0</v>
      </c>
      <c r="I70" s="27">
        <v>0</v>
      </c>
      <c r="J70" s="28">
        <v>0</v>
      </c>
      <c r="K70" s="28">
        <f t="shared" si="15"/>
        <v>0</v>
      </c>
      <c r="L70" s="27">
        <v>235.4886919703205</v>
      </c>
      <c r="M70" s="28">
        <v>6</v>
      </c>
      <c r="N70" s="28">
        <f t="shared" si="16"/>
        <v>52.277310874053541</v>
      </c>
    </row>
    <row r="71" spans="1:14" x14ac:dyDescent="0.2">
      <c r="A71" s="26" t="s">
        <v>65</v>
      </c>
      <c r="B71" s="27">
        <v>0</v>
      </c>
      <c r="C71" s="28">
        <v>0</v>
      </c>
      <c r="D71" s="27">
        <v>0</v>
      </c>
      <c r="E71" s="28">
        <v>0</v>
      </c>
      <c r="F71" s="27">
        <v>0</v>
      </c>
      <c r="G71" s="28">
        <v>0</v>
      </c>
      <c r="H71" s="28">
        <f>IFERROR(F71/B71*100,0)</f>
        <v>0</v>
      </c>
      <c r="I71" s="27">
        <v>0</v>
      </c>
      <c r="J71" s="28">
        <v>0</v>
      </c>
      <c r="K71" s="28">
        <f t="shared" si="15"/>
        <v>0</v>
      </c>
      <c r="L71" s="27">
        <v>0</v>
      </c>
      <c r="M71" s="28">
        <v>0</v>
      </c>
      <c r="N71" s="28">
        <f t="shared" si="16"/>
        <v>0</v>
      </c>
    </row>
    <row r="72" spans="1:14" x14ac:dyDescent="0.2">
      <c r="A72" s="2" t="s">
        <v>53</v>
      </c>
      <c r="B72" s="27">
        <v>594.36943161912291</v>
      </c>
      <c r="C72" s="28">
        <v>9.7126047844226093</v>
      </c>
      <c r="D72" s="27">
        <v>0</v>
      </c>
      <c r="E72" s="28">
        <v>0</v>
      </c>
      <c r="F72" s="27">
        <v>594.36943161912291</v>
      </c>
      <c r="G72" s="28">
        <v>9.7126047844226093</v>
      </c>
      <c r="H72" s="28">
        <f t="shared" si="14"/>
        <v>100</v>
      </c>
      <c r="I72" s="27">
        <v>0</v>
      </c>
      <c r="J72" s="28">
        <v>0</v>
      </c>
      <c r="K72" s="28">
        <f t="shared" si="15"/>
        <v>0</v>
      </c>
      <c r="L72" s="27">
        <v>0</v>
      </c>
      <c r="M72" s="28">
        <v>0</v>
      </c>
      <c r="N72" s="28">
        <f t="shared" si="16"/>
        <v>0</v>
      </c>
    </row>
    <row r="73" spans="1:14" x14ac:dyDescent="0.2">
      <c r="A73" s="2" t="s">
        <v>54</v>
      </c>
      <c r="B73" s="27">
        <v>15191.640861195914</v>
      </c>
      <c r="C73" s="28">
        <v>10.962869169847862</v>
      </c>
      <c r="D73" s="27">
        <v>15191.640861195914</v>
      </c>
      <c r="E73" s="28">
        <v>10.962869169847862</v>
      </c>
      <c r="F73" s="27">
        <v>0</v>
      </c>
      <c r="G73" s="28">
        <v>0</v>
      </c>
      <c r="H73" s="28">
        <f t="shared" si="14"/>
        <v>0</v>
      </c>
      <c r="I73" s="27">
        <v>0</v>
      </c>
      <c r="J73" s="28">
        <v>0</v>
      </c>
      <c r="K73" s="28">
        <f t="shared" si="15"/>
        <v>0</v>
      </c>
      <c r="L73" s="27">
        <v>4436.8856666274778</v>
      </c>
      <c r="M73" s="28">
        <v>8.6445950397008691</v>
      </c>
      <c r="N73" s="28">
        <f t="shared" si="16"/>
        <v>29.206098980134776</v>
      </c>
    </row>
    <row r="74" spans="1:14" x14ac:dyDescent="0.2">
      <c r="A74" s="2"/>
    </row>
    <row r="75" spans="1:14" x14ac:dyDescent="0.2">
      <c r="A75" s="3" t="s">
        <v>1</v>
      </c>
    </row>
    <row r="76" spans="1:14" x14ac:dyDescent="0.2">
      <c r="A76" s="2" t="s">
        <v>55</v>
      </c>
      <c r="B76" s="27">
        <v>85751.869900785954</v>
      </c>
      <c r="C76" s="28">
        <v>12.397853393646596</v>
      </c>
      <c r="D76" s="27">
        <v>85751.869900785954</v>
      </c>
      <c r="E76" s="28">
        <v>12.397853393646596</v>
      </c>
      <c r="F76" s="27">
        <v>0</v>
      </c>
      <c r="G76" s="28">
        <v>0</v>
      </c>
      <c r="H76" s="28">
        <f>F76/B76*100</f>
        <v>0</v>
      </c>
      <c r="I76" s="27">
        <v>4277.8464724161931</v>
      </c>
      <c r="J76" s="28">
        <v>10.34640542527363</v>
      </c>
      <c r="K76" s="28">
        <f>IF(ISNUMBER(I76/D76*100),I76/D76*100,0)</f>
        <v>4.9886334576326066</v>
      </c>
      <c r="L76" s="27">
        <v>17679.217435110695</v>
      </c>
      <c r="M76" s="28">
        <v>10.511224402723071</v>
      </c>
      <c r="N76" s="28">
        <f>IF(ISNUMBER(L76/D76*100),L76/D76*100,0)</f>
        <v>20.616713612852259</v>
      </c>
    </row>
    <row r="77" spans="1:14" x14ac:dyDescent="0.2">
      <c r="A77" s="2" t="s">
        <v>56</v>
      </c>
      <c r="B77" s="27">
        <v>189495.11270674484</v>
      </c>
      <c r="C77" s="28">
        <v>15.914222281818839</v>
      </c>
      <c r="D77" s="27">
        <v>189495.11270674484</v>
      </c>
      <c r="E77" s="28">
        <v>15.914222281818839</v>
      </c>
      <c r="F77" s="27">
        <v>0</v>
      </c>
      <c r="G77" s="28">
        <v>0</v>
      </c>
      <c r="H77" s="28">
        <f t="shared" ref="H77:H88" si="17">F77/B77*100</f>
        <v>0</v>
      </c>
      <c r="I77" s="27">
        <v>13425.038171827306</v>
      </c>
      <c r="J77" s="28">
        <v>16.08251733487959</v>
      </c>
      <c r="K77" s="28">
        <f t="shared" ref="K77:K88" si="18">IF(ISNUMBER(I77/D77*100),I77/D77*100,0)</f>
        <v>7.0846355771736258</v>
      </c>
      <c r="L77" s="27">
        <v>9054.3118745048741</v>
      </c>
      <c r="M77" s="28">
        <v>15.199444421826328</v>
      </c>
      <c r="N77" s="28">
        <f t="shared" ref="N77:N88" si="19">IF(ISNUMBER(L77/D77*100),L77/D77*100,0)</f>
        <v>4.7781242192335425</v>
      </c>
    </row>
    <row r="78" spans="1:14" x14ac:dyDescent="0.2">
      <c r="A78" s="2" t="s">
        <v>57</v>
      </c>
      <c r="B78" s="27">
        <v>232474.41531234561</v>
      </c>
      <c r="C78" s="28">
        <v>10.664408500816997</v>
      </c>
      <c r="D78" s="27">
        <v>232474.41531234561</v>
      </c>
      <c r="E78" s="28">
        <v>10.664408500816997</v>
      </c>
      <c r="F78" s="27">
        <v>0</v>
      </c>
      <c r="G78" s="28">
        <v>0</v>
      </c>
      <c r="H78" s="28">
        <f t="shared" si="17"/>
        <v>0</v>
      </c>
      <c r="I78" s="27">
        <v>11684.481181524809</v>
      </c>
      <c r="J78" s="28">
        <v>10.200680163901474</v>
      </c>
      <c r="K78" s="28">
        <f t="shared" si="18"/>
        <v>5.0261363883100394</v>
      </c>
      <c r="L78" s="27">
        <v>53118.437295086027</v>
      </c>
      <c r="M78" s="28">
        <v>9.6563348529337993</v>
      </c>
      <c r="N78" s="28">
        <f t="shared" si="19"/>
        <v>22.849154055820595</v>
      </c>
    </row>
    <row r="79" spans="1:14" x14ac:dyDescent="0.2">
      <c r="A79" s="2" t="s">
        <v>58</v>
      </c>
      <c r="B79" s="27">
        <v>106144.82308603068</v>
      </c>
      <c r="C79" s="28">
        <v>10.004898573361775</v>
      </c>
      <c r="D79" s="27">
        <v>106144.82308603068</v>
      </c>
      <c r="E79" s="28">
        <v>10.004898573361775</v>
      </c>
      <c r="F79" s="27">
        <v>0</v>
      </c>
      <c r="G79" s="28">
        <v>0</v>
      </c>
      <c r="H79" s="28">
        <f t="shared" si="17"/>
        <v>0</v>
      </c>
      <c r="I79" s="27">
        <v>2636.0493459233617</v>
      </c>
      <c r="J79" s="28">
        <v>8.496672669152888</v>
      </c>
      <c r="K79" s="28">
        <f t="shared" si="18"/>
        <v>2.4834459837827758</v>
      </c>
      <c r="L79" s="27">
        <v>41769.360639604456</v>
      </c>
      <c r="M79" s="28">
        <v>9.4617112490170747</v>
      </c>
      <c r="N79" s="28">
        <f t="shared" si="19"/>
        <v>39.351293285165937</v>
      </c>
    </row>
    <row r="80" spans="1:14" x14ac:dyDescent="0.2">
      <c r="A80" s="2" t="s">
        <v>59</v>
      </c>
      <c r="B80" s="27">
        <v>992677.30227647582</v>
      </c>
      <c r="C80" s="28">
        <v>7.4394732570803326</v>
      </c>
      <c r="D80" s="27">
        <v>992677.30227647582</v>
      </c>
      <c r="E80" s="28">
        <v>7.4394732570803326</v>
      </c>
      <c r="F80" s="27">
        <v>0</v>
      </c>
      <c r="G80" s="28">
        <v>0</v>
      </c>
      <c r="H80" s="28">
        <f t="shared" si="17"/>
        <v>0</v>
      </c>
      <c r="I80" s="27">
        <v>69053.773631151722</v>
      </c>
      <c r="J80" s="28">
        <v>7.7386410239494667</v>
      </c>
      <c r="K80" s="28">
        <f t="shared" si="18"/>
        <v>6.9563163651261961</v>
      </c>
      <c r="L80" s="27">
        <v>437470.25512476993</v>
      </c>
      <c r="M80" s="28">
        <v>7.065941119451284</v>
      </c>
      <c r="N80" s="28">
        <f t="shared" si="19"/>
        <v>44.069734859609774</v>
      </c>
    </row>
    <row r="81" spans="1:14" x14ac:dyDescent="0.2">
      <c r="A81" s="2" t="s">
        <v>60</v>
      </c>
      <c r="B81" s="27">
        <v>345122.18054866197</v>
      </c>
      <c r="C81" s="28">
        <v>5.0601814462179986</v>
      </c>
      <c r="D81" s="27">
        <v>345122.18054866197</v>
      </c>
      <c r="E81" s="28">
        <v>5.0601814462179986</v>
      </c>
      <c r="F81" s="27">
        <v>0</v>
      </c>
      <c r="G81" s="28">
        <v>0</v>
      </c>
      <c r="H81" s="28">
        <f t="shared" si="17"/>
        <v>0</v>
      </c>
      <c r="I81" s="27">
        <v>36224.133838820984</v>
      </c>
      <c r="J81" s="28">
        <v>4.6345109489643006</v>
      </c>
      <c r="K81" s="28">
        <f t="shared" si="18"/>
        <v>10.496031805673356</v>
      </c>
      <c r="L81" s="27">
        <v>58678.946688287571</v>
      </c>
      <c r="M81" s="28">
        <v>5.598279501374094</v>
      </c>
      <c r="N81" s="28">
        <f t="shared" si="19"/>
        <v>17.002369014649258</v>
      </c>
    </row>
    <row r="82" spans="1:14" x14ac:dyDescent="0.2">
      <c r="A82" s="2" t="s">
        <v>61</v>
      </c>
      <c r="B82" s="27">
        <v>550156.92826512025</v>
      </c>
      <c r="C82" s="28">
        <v>6.81729180015894</v>
      </c>
      <c r="D82" s="27">
        <v>550156.92826512025</v>
      </c>
      <c r="E82" s="28">
        <v>6.81729180015894</v>
      </c>
      <c r="F82" s="27">
        <v>0</v>
      </c>
      <c r="G82" s="28">
        <v>0</v>
      </c>
      <c r="H82" s="28">
        <f t="shared" si="17"/>
        <v>0</v>
      </c>
      <c r="I82" s="27">
        <v>50066.028123370837</v>
      </c>
      <c r="J82" s="28">
        <v>7.074404994129889</v>
      </c>
      <c r="K82" s="28">
        <f t="shared" si="18"/>
        <v>9.1003176641345593</v>
      </c>
      <c r="L82" s="27">
        <v>196351.62819197681</v>
      </c>
      <c r="M82" s="28">
        <v>6.813468000617422</v>
      </c>
      <c r="N82" s="28">
        <f t="shared" si="19"/>
        <v>35.690112784938897</v>
      </c>
    </row>
    <row r="83" spans="1:14" x14ac:dyDescent="0.2">
      <c r="A83" s="2" t="s">
        <v>62</v>
      </c>
      <c r="B83" s="27">
        <v>250267.81399637982</v>
      </c>
      <c r="C83" s="28">
        <v>7.1859845703699232</v>
      </c>
      <c r="D83" s="27">
        <v>250267.81399637982</v>
      </c>
      <c r="E83" s="28">
        <v>7.1859845703699232</v>
      </c>
      <c r="F83" s="27">
        <v>0</v>
      </c>
      <c r="G83" s="28">
        <v>0</v>
      </c>
      <c r="H83" s="28">
        <f t="shared" si="17"/>
        <v>0</v>
      </c>
      <c r="I83" s="27">
        <v>13888.209340792888</v>
      </c>
      <c r="J83" s="28">
        <v>8.2484941580621367</v>
      </c>
      <c r="K83" s="28">
        <f t="shared" si="18"/>
        <v>5.5493389737258756</v>
      </c>
      <c r="L83" s="27">
        <v>106599.67165396303</v>
      </c>
      <c r="M83" s="28">
        <v>7.1419439649909231</v>
      </c>
      <c r="N83" s="28">
        <f t="shared" si="19"/>
        <v>42.594239327756711</v>
      </c>
    </row>
    <row r="84" spans="1:14" x14ac:dyDescent="0.2">
      <c r="A84" s="2" t="s">
        <v>63</v>
      </c>
      <c r="B84" s="27">
        <v>955354.49791749311</v>
      </c>
      <c r="C84" s="28">
        <v>6.0879675249052418</v>
      </c>
      <c r="D84" s="27">
        <v>955354.49791749311</v>
      </c>
      <c r="E84" s="28">
        <v>6.0879675249052418</v>
      </c>
      <c r="F84" s="27">
        <v>0</v>
      </c>
      <c r="G84" s="28">
        <v>0</v>
      </c>
      <c r="H84" s="28">
        <f t="shared" si="17"/>
        <v>0</v>
      </c>
      <c r="I84" s="27">
        <v>115499.84103755277</v>
      </c>
      <c r="J84" s="28">
        <v>5.9137774491399657</v>
      </c>
      <c r="K84" s="28">
        <f t="shared" si="18"/>
        <v>12.089736457966374</v>
      </c>
      <c r="L84" s="27">
        <v>369527.98253110179</v>
      </c>
      <c r="M84" s="28">
        <v>6.131350764929735</v>
      </c>
      <c r="N84" s="28">
        <f t="shared" si="19"/>
        <v>38.679671612643119</v>
      </c>
    </row>
    <row r="85" spans="1:14" x14ac:dyDescent="0.2">
      <c r="A85" s="2" t="s">
        <v>64</v>
      </c>
      <c r="B85" s="27">
        <v>4757.6314185192869</v>
      </c>
      <c r="C85" s="28">
        <v>7.9670213626780972</v>
      </c>
      <c r="D85" s="27">
        <v>4757.6314185192869</v>
      </c>
      <c r="E85" s="28">
        <v>7.9670213626780972</v>
      </c>
      <c r="F85" s="27">
        <v>0</v>
      </c>
      <c r="G85" s="28">
        <v>0</v>
      </c>
      <c r="H85" s="28">
        <f t="shared" si="17"/>
        <v>0</v>
      </c>
      <c r="I85" s="27">
        <v>0</v>
      </c>
      <c r="J85" s="28">
        <v>0</v>
      </c>
      <c r="K85" s="28">
        <f t="shared" si="18"/>
        <v>0</v>
      </c>
      <c r="L85" s="27">
        <v>4327.6875881393998</v>
      </c>
      <c r="M85" s="28">
        <v>7.8643977829982807</v>
      </c>
      <c r="N85" s="28">
        <f t="shared" si="19"/>
        <v>90.963069801785991</v>
      </c>
    </row>
    <row r="86" spans="1:14" x14ac:dyDescent="0.2">
      <c r="A86" s="2" t="s">
        <v>52</v>
      </c>
      <c r="B86" s="27">
        <v>0</v>
      </c>
      <c r="C86" s="28">
        <v>0</v>
      </c>
      <c r="D86" s="27">
        <v>0</v>
      </c>
      <c r="E86" s="28">
        <v>0</v>
      </c>
      <c r="F86" s="27">
        <v>0</v>
      </c>
      <c r="G86" s="28">
        <v>0</v>
      </c>
      <c r="H86" s="28">
        <f>IFERROR(F86/B86*100,0)</f>
        <v>0</v>
      </c>
      <c r="I86" s="27">
        <v>0</v>
      </c>
      <c r="J86" s="28">
        <v>0</v>
      </c>
      <c r="K86" s="28">
        <f t="shared" si="18"/>
        <v>0</v>
      </c>
      <c r="L86" s="27">
        <v>0</v>
      </c>
      <c r="M86" s="28">
        <v>0</v>
      </c>
      <c r="N86" s="28">
        <f t="shared" si="19"/>
        <v>0</v>
      </c>
    </row>
    <row r="87" spans="1:14" x14ac:dyDescent="0.2">
      <c r="A87" s="2" t="s">
        <v>53</v>
      </c>
      <c r="B87" s="27">
        <v>594.36943161912291</v>
      </c>
      <c r="C87" s="28">
        <v>9.7126047844226093</v>
      </c>
      <c r="D87" s="27">
        <v>0</v>
      </c>
      <c r="E87" s="28">
        <v>0</v>
      </c>
      <c r="F87" s="27">
        <v>594.36943161912291</v>
      </c>
      <c r="G87" s="28">
        <v>9.7126047844226093</v>
      </c>
      <c r="H87" s="28">
        <f t="shared" si="17"/>
        <v>100</v>
      </c>
      <c r="I87" s="27">
        <v>0</v>
      </c>
      <c r="J87" s="28">
        <v>0</v>
      </c>
      <c r="K87" s="28">
        <f t="shared" si="18"/>
        <v>0</v>
      </c>
      <c r="L87" s="27">
        <v>0</v>
      </c>
      <c r="M87" s="28">
        <v>0</v>
      </c>
      <c r="N87" s="28">
        <f t="shared" si="19"/>
        <v>0</v>
      </c>
    </row>
    <row r="88" spans="1:14" x14ac:dyDescent="0.2">
      <c r="A88" s="2" t="s">
        <v>54</v>
      </c>
      <c r="B88" s="27">
        <v>12767.953424553089</v>
      </c>
      <c r="C88" s="28">
        <v>14.482700113407525</v>
      </c>
      <c r="D88" s="27">
        <v>12767.953424553089</v>
      </c>
      <c r="E88" s="28">
        <v>14.482700113407525</v>
      </c>
      <c r="F88" s="27">
        <v>0</v>
      </c>
      <c r="G88" s="28">
        <v>0</v>
      </c>
      <c r="H88" s="28">
        <f t="shared" si="17"/>
        <v>0</v>
      </c>
      <c r="I88" s="27">
        <v>1059.3773283331443</v>
      </c>
      <c r="J88" s="28">
        <v>17</v>
      </c>
      <c r="K88" s="28">
        <f t="shared" si="18"/>
        <v>8.2971584646912611</v>
      </c>
      <c r="L88" s="27">
        <v>1059.3773283331443</v>
      </c>
      <c r="M88" s="28">
        <v>9</v>
      </c>
      <c r="N88" s="28">
        <f t="shared" si="19"/>
        <v>8.2971584646912611</v>
      </c>
    </row>
    <row r="89" spans="1:14" x14ac:dyDescent="0.2">
      <c r="A89" s="2"/>
      <c r="B89" s="27"/>
      <c r="C89" s="28"/>
      <c r="D89" s="27"/>
      <c r="E89" s="28"/>
      <c r="F89" s="27"/>
      <c r="G89" s="28"/>
      <c r="H89" s="28"/>
      <c r="I89" s="27"/>
      <c r="J89" s="28"/>
      <c r="K89" s="28"/>
      <c r="L89" s="27"/>
      <c r="M89" s="28"/>
      <c r="N89" s="28"/>
    </row>
    <row r="90" spans="1:14" x14ac:dyDescent="0.2">
      <c r="A90" s="39"/>
      <c r="B90" s="39"/>
      <c r="C90" s="40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</row>
    <row r="91" spans="1:14" x14ac:dyDescent="0.2">
      <c r="A91" s="1" t="s">
        <v>88</v>
      </c>
    </row>
    <row r="92" spans="1:14" x14ac:dyDescent="0.2">
      <c r="A92" s="1" t="s">
        <v>0</v>
      </c>
    </row>
    <row r="93" spans="1:14" x14ac:dyDescent="0.2">
      <c r="A93" s="1" t="str">
        <f>A36</f>
        <v>TD: Tasa de Desocupación</v>
      </c>
    </row>
    <row r="94" spans="1:14" x14ac:dyDescent="0.2">
      <c r="A94" s="1" t="str">
        <f>A37</f>
        <v>TST: Tasa de subocupación por Insuficiencia de Tiempo de Trabajo.</v>
      </c>
    </row>
    <row r="95" spans="1:14" x14ac:dyDescent="0.2">
      <c r="A95" s="1" t="str">
        <f>A38</f>
        <v>TSI: Tasa de Subocupación Por Insuficiencia De Ingresos</v>
      </c>
    </row>
  </sheetData>
  <mergeCells count="14">
    <mergeCell ref="A2:N2"/>
    <mergeCell ref="A4:A5"/>
    <mergeCell ref="B4:C4"/>
    <mergeCell ref="D4:E4"/>
    <mergeCell ref="F4:H4"/>
    <mergeCell ref="I4:K4"/>
    <mergeCell ref="L4:N4"/>
    <mergeCell ref="A42:N42"/>
    <mergeCell ref="A44:A45"/>
    <mergeCell ref="B44:C44"/>
    <mergeCell ref="D44:E44"/>
    <mergeCell ref="F44:H44"/>
    <mergeCell ref="I44:K44"/>
    <mergeCell ref="L44:N44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95"/>
  <sheetViews>
    <sheetView topLeftCell="A41" zoomScaleNormal="100" workbookViewId="0">
      <selection activeCell="U40" sqref="U40"/>
    </sheetView>
  </sheetViews>
  <sheetFormatPr baseColWidth="10" defaultRowHeight="10.199999999999999" x14ac:dyDescent="0.2"/>
  <cols>
    <col min="1" max="1" width="44.7109375" customWidth="1"/>
    <col min="2" max="2" width="13" bestFit="1" customWidth="1"/>
    <col min="3" max="3" width="9.7109375" bestFit="1" customWidth="1"/>
    <col min="4" max="4" width="13" bestFit="1" customWidth="1"/>
    <col min="5" max="5" width="8" customWidth="1"/>
    <col min="6" max="6" width="11" bestFit="1" customWidth="1"/>
    <col min="7" max="7" width="8" customWidth="1"/>
    <col min="8" max="8" width="9.42578125" bestFit="1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9" bestFit="1" customWidth="1"/>
    <col min="16" max="16" width="6.140625" bestFit="1" customWidth="1"/>
    <col min="17" max="17" width="7" bestFit="1" customWidth="1"/>
    <col min="18" max="18" width="9" bestFit="1" customWidth="1"/>
    <col min="19" max="19" width="6.140625" bestFit="1" customWidth="1"/>
    <col min="20" max="20" width="7.140625" bestFit="1" customWidth="1"/>
    <col min="21" max="21" width="9" bestFit="1" customWidth="1"/>
    <col min="22" max="22" width="6.140625" bestFit="1" customWidth="1"/>
    <col min="23" max="23" width="7.140625" bestFit="1" customWidth="1"/>
  </cols>
  <sheetData>
    <row r="1" spans="1:14" x14ac:dyDescent="0.2">
      <c r="A1" s="82" t="s">
        <v>86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26.25" customHeight="1" x14ac:dyDescent="0.4">
      <c r="A2" s="83" t="s">
        <v>28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ht="33.75" customHeight="1" x14ac:dyDescent="0.2">
      <c r="A3" s="78" t="s">
        <v>21</v>
      </c>
      <c r="B3" s="80" t="s">
        <v>71</v>
      </c>
      <c r="C3" s="80"/>
      <c r="D3" s="80" t="s">
        <v>20</v>
      </c>
      <c r="E3" s="80"/>
      <c r="F3" s="80" t="s">
        <v>19</v>
      </c>
      <c r="G3" s="80"/>
      <c r="H3" s="80"/>
      <c r="I3" s="81" t="s">
        <v>76</v>
      </c>
      <c r="J3" s="81"/>
      <c r="K3" s="81"/>
      <c r="L3" s="81" t="s">
        <v>77</v>
      </c>
      <c r="M3" s="81"/>
      <c r="N3" s="81"/>
    </row>
    <row r="4" spans="1:14" x14ac:dyDescent="0.2">
      <c r="A4" s="79"/>
      <c r="B4" s="8" t="s">
        <v>18</v>
      </c>
      <c r="C4" s="8" t="s">
        <v>17</v>
      </c>
      <c r="D4" s="8" t="s">
        <v>18</v>
      </c>
      <c r="E4" s="8" t="s">
        <v>17</v>
      </c>
      <c r="F4" s="8" t="s">
        <v>18</v>
      </c>
      <c r="G4" s="8" t="s">
        <v>17</v>
      </c>
      <c r="H4" s="8" t="s">
        <v>75</v>
      </c>
      <c r="I4" s="8" t="s">
        <v>18</v>
      </c>
      <c r="J4" s="8" t="s">
        <v>17</v>
      </c>
      <c r="K4" s="8" t="s">
        <v>68</v>
      </c>
      <c r="L4" s="8" t="s">
        <v>18</v>
      </c>
      <c r="M4" s="8" t="s">
        <v>17</v>
      </c>
      <c r="N4" s="8" t="s">
        <v>16</v>
      </c>
    </row>
    <row r="5" spans="1:14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">
      <c r="A6" s="44" t="s">
        <v>27</v>
      </c>
      <c r="B6" s="7">
        <v>2347645.6658693776</v>
      </c>
      <c r="C6" s="6">
        <v>7.2927240330663077</v>
      </c>
      <c r="D6" s="7">
        <v>2245198.4438288854</v>
      </c>
      <c r="E6" s="6">
        <v>7.2643628617131668</v>
      </c>
      <c r="F6" s="7">
        <v>102447.22204047073</v>
      </c>
      <c r="G6" s="6">
        <v>7.8754628998763154</v>
      </c>
      <c r="H6" s="6">
        <f>F6/B6*100</f>
        <v>4.3638281334305447</v>
      </c>
      <c r="I6" s="7">
        <v>161532.39890526806</v>
      </c>
      <c r="J6" s="6">
        <v>6.8047060022096959</v>
      </c>
      <c r="K6" s="6">
        <f>IF(ISNUMBER(I6/D6*100),I6/D6*100,0)</f>
        <v>7.1945711235126355</v>
      </c>
      <c r="L6" s="7">
        <v>795229.71102106047</v>
      </c>
      <c r="M6" s="6">
        <v>6.8391532620703197</v>
      </c>
      <c r="N6" s="6">
        <f>IF(ISNUMBER(L6/D6*100),L6/D6*100,0)</f>
        <v>35.419128015468544</v>
      </c>
    </row>
    <row r="7" spans="1:14" x14ac:dyDescent="0.2">
      <c r="A7" s="44"/>
    </row>
    <row r="8" spans="1:14" x14ac:dyDescent="0.2">
      <c r="A8" s="44" t="s">
        <v>14</v>
      </c>
      <c r="B8" s="27"/>
      <c r="C8" s="28"/>
      <c r="D8" s="27"/>
      <c r="E8" s="28"/>
      <c r="F8" s="27"/>
      <c r="G8" s="28"/>
      <c r="H8" s="28"/>
      <c r="I8" s="27"/>
      <c r="J8" s="28"/>
      <c r="K8" s="28"/>
      <c r="L8" s="27"/>
      <c r="M8" s="28"/>
      <c r="N8" s="28"/>
    </row>
    <row r="9" spans="1:14" x14ac:dyDescent="0.2">
      <c r="A9" s="45" t="s">
        <v>13</v>
      </c>
      <c r="B9" s="27">
        <v>1274724.7756368332</v>
      </c>
      <c r="C9" s="28">
        <v>8.3099311901046864</v>
      </c>
      <c r="D9" s="27">
        <v>1211430.9892179673</v>
      </c>
      <c r="E9" s="28">
        <v>8.2916336071870678</v>
      </c>
      <c r="F9" s="27">
        <v>63293.786418866301</v>
      </c>
      <c r="G9" s="28">
        <v>8.6481893254847506</v>
      </c>
      <c r="H9" s="28">
        <f>F9/B9*100</f>
        <v>4.9652903613837491</v>
      </c>
      <c r="I9" s="27">
        <v>66288.013845387482</v>
      </c>
      <c r="J9" s="28">
        <v>8.8012205049466079</v>
      </c>
      <c r="K9" s="28">
        <f>IF(ISNUMBER(I9/D9*100),I9/D9*100,0)</f>
        <v>5.4718770144867559</v>
      </c>
      <c r="L9" s="27">
        <v>469454.9021405158</v>
      </c>
      <c r="M9" s="28">
        <v>7.3800512851127573</v>
      </c>
      <c r="N9" s="28">
        <f>IF(ISNUMBER(L9/D9*100),L9/D9*100,0)</f>
        <v>38.752096183668691</v>
      </c>
    </row>
    <row r="10" spans="1:14" x14ac:dyDescent="0.2">
      <c r="A10" s="46" t="s">
        <v>12</v>
      </c>
      <c r="B10" s="27">
        <v>286596.46262808639</v>
      </c>
      <c r="C10" s="28">
        <v>9.6214758418302484</v>
      </c>
      <c r="D10" s="27">
        <v>266086.60640528577</v>
      </c>
      <c r="E10" s="28">
        <v>9.63735817494182</v>
      </c>
      <c r="F10" s="27">
        <v>20509.856222800583</v>
      </c>
      <c r="G10" s="28">
        <v>9.4216239576977827</v>
      </c>
      <c r="H10" s="28">
        <f>F10/B10*100</f>
        <v>7.1563535832666698</v>
      </c>
      <c r="I10" s="27">
        <v>23211.848461580856</v>
      </c>
      <c r="J10" s="28">
        <v>10.632962385933675</v>
      </c>
      <c r="K10" s="28">
        <f>IF(ISNUMBER(I10/D10*100),I10/D10*100,0)</f>
        <v>8.7234185798236226</v>
      </c>
      <c r="L10" s="27">
        <v>90950.522613718684</v>
      </c>
      <c r="M10" s="28">
        <v>7.8338836078659009</v>
      </c>
      <c r="N10" s="28">
        <f>IF(ISNUMBER(L10/D10*100),L10/D10*100,0)</f>
        <v>34.180796937666521</v>
      </c>
    </row>
    <row r="11" spans="1:14" x14ac:dyDescent="0.2">
      <c r="A11" s="46" t="s">
        <v>11</v>
      </c>
      <c r="B11" s="27">
        <v>166359.30168054183</v>
      </c>
      <c r="C11" s="28">
        <v>8.9737792996462264</v>
      </c>
      <c r="D11" s="27">
        <v>162024.70766858387</v>
      </c>
      <c r="E11" s="28">
        <v>9.0363448973242093</v>
      </c>
      <c r="F11" s="27">
        <v>4334.5940119579336</v>
      </c>
      <c r="G11" s="28">
        <v>6.7317073170731714</v>
      </c>
      <c r="H11" s="28">
        <f t="shared" ref="H11:H12" si="0">F11/B11*100</f>
        <v>2.6055615575266198</v>
      </c>
      <c r="I11" s="27">
        <v>4641.1872469500795</v>
      </c>
      <c r="J11" s="28">
        <v>8.6856492027334848</v>
      </c>
      <c r="K11" s="28">
        <f t="shared" ref="K11:K12" si="1">IF(ISNUMBER(I11/D11*100),I11/D11*100,0)</f>
        <v>2.8644935169045165</v>
      </c>
      <c r="L11" s="27">
        <v>67566.805683958839</v>
      </c>
      <c r="M11" s="28">
        <v>8.2503248862898015</v>
      </c>
      <c r="N11" s="28">
        <f t="shared" ref="N11:N12" si="2">IF(ISNUMBER(L11/D11*100),L11/D11*100,0)</f>
        <v>41.701544570698736</v>
      </c>
    </row>
    <row r="12" spans="1:14" x14ac:dyDescent="0.2">
      <c r="A12" s="46" t="s">
        <v>10</v>
      </c>
      <c r="B12" s="27">
        <v>821769.01132819836</v>
      </c>
      <c r="C12" s="28">
        <v>7.6959896012685149</v>
      </c>
      <c r="D12" s="27">
        <v>783319.67514408927</v>
      </c>
      <c r="E12" s="28">
        <v>7.6576896479047347</v>
      </c>
      <c r="F12" s="27">
        <v>38449.336184107837</v>
      </c>
      <c r="G12" s="28">
        <v>8.4496998991554708</v>
      </c>
      <c r="H12" s="28">
        <f t="shared" si="0"/>
        <v>4.6788496103014925</v>
      </c>
      <c r="I12" s="27">
        <v>38434.978136856545</v>
      </c>
      <c r="J12" s="28">
        <v>7.4516731138845467</v>
      </c>
      <c r="K12" s="28">
        <f t="shared" si="1"/>
        <v>4.9066785064203255</v>
      </c>
      <c r="L12" s="27">
        <v>310937.57384283748</v>
      </c>
      <c r="M12" s="28">
        <v>7.0486269444505769</v>
      </c>
      <c r="N12" s="28">
        <f t="shared" si="2"/>
        <v>39.694850481783369</v>
      </c>
    </row>
    <row r="13" spans="1:14" x14ac:dyDescent="0.2">
      <c r="A13" s="45" t="s">
        <v>9</v>
      </c>
      <c r="B13" s="27">
        <v>1072920.8902325057</v>
      </c>
      <c r="C13" s="28">
        <v>5.9687572204758625</v>
      </c>
      <c r="D13" s="27">
        <v>1033767.4546109047</v>
      </c>
      <c r="E13" s="28">
        <v>5.9430295127491384</v>
      </c>
      <c r="F13" s="27">
        <v>39153.435621604323</v>
      </c>
      <c r="G13" s="28">
        <v>6.5858608441287094</v>
      </c>
      <c r="H13" s="28">
        <f>F13/B13*100</f>
        <v>3.6492378867858219</v>
      </c>
      <c r="I13" s="27">
        <v>95244.385059880704</v>
      </c>
      <c r="J13" s="28">
        <v>5.3822904604924098</v>
      </c>
      <c r="K13" s="28">
        <f>IF(ISNUMBER(I13/D13*100),I13/D13*100,0)</f>
        <v>9.2133278751486074</v>
      </c>
      <c r="L13" s="27">
        <v>325774.80888053874</v>
      </c>
      <c r="M13" s="28">
        <v>6.0034888645585482</v>
      </c>
      <c r="N13" s="28">
        <f>IF(ISNUMBER(L13/D13*100),L13/D13*100,0)</f>
        <v>31.513355100074776</v>
      </c>
    </row>
    <row r="14" spans="1:14" x14ac:dyDescent="0.2">
      <c r="A14" s="45"/>
    </row>
    <row r="15" spans="1:14" x14ac:dyDescent="0.2">
      <c r="A15" s="41" t="s">
        <v>95</v>
      </c>
      <c r="B15" s="27"/>
      <c r="C15" s="28"/>
      <c r="D15" s="27"/>
      <c r="E15" s="28"/>
      <c r="F15" s="27"/>
      <c r="G15" s="28"/>
      <c r="H15" s="28"/>
      <c r="I15" s="27"/>
      <c r="J15" s="28"/>
      <c r="K15" s="28"/>
      <c r="L15" s="27"/>
      <c r="M15" s="28"/>
      <c r="N15" s="28"/>
    </row>
    <row r="16" spans="1:14" x14ac:dyDescent="0.2">
      <c r="A16" s="45" t="s">
        <v>66</v>
      </c>
      <c r="B16" s="27">
        <v>215592.69046292393</v>
      </c>
      <c r="C16" s="28">
        <v>0</v>
      </c>
      <c r="D16" s="27">
        <v>211628.49891103705</v>
      </c>
      <c r="E16" s="28">
        <v>0</v>
      </c>
      <c r="F16" s="27">
        <v>3964.1915518869109</v>
      </c>
      <c r="G16" s="28">
        <v>0</v>
      </c>
      <c r="H16" s="28">
        <f>F16/B16*100</f>
        <v>1.8387411666763553</v>
      </c>
      <c r="I16" s="27">
        <v>19948.263204908788</v>
      </c>
      <c r="J16" s="28">
        <v>0</v>
      </c>
      <c r="K16" s="28">
        <f>IF(ISNUMBER(I16/D16*100),I16/D16*100,0)</f>
        <v>9.426076028302079</v>
      </c>
      <c r="L16" s="27">
        <v>69889.878722390189</v>
      </c>
      <c r="M16" s="28">
        <v>0</v>
      </c>
      <c r="N16" s="28">
        <f>IF(ISNUMBER(L16/D16*100),L16/D16*100,0)</f>
        <v>33.024795375867605</v>
      </c>
    </row>
    <row r="17" spans="1:14" x14ac:dyDescent="0.2">
      <c r="A17" s="45" t="s">
        <v>90</v>
      </c>
      <c r="B17" s="27">
        <v>300378.83769875957</v>
      </c>
      <c r="C17" s="28">
        <v>2.3529544583408337</v>
      </c>
      <c r="D17" s="27">
        <v>290098.65278821881</v>
      </c>
      <c r="E17" s="28">
        <v>2.3449507215983707</v>
      </c>
      <c r="F17" s="27">
        <v>10280.184910540946</v>
      </c>
      <c r="G17" s="28">
        <v>2.5788135519725857</v>
      </c>
      <c r="H17" s="28">
        <f t="shared" ref="H17:H22" si="3">F17/B17*100</f>
        <v>3.4224065148193352</v>
      </c>
      <c r="I17" s="27">
        <v>29959.359447142437</v>
      </c>
      <c r="J17" s="28">
        <v>2.3540314646029539</v>
      </c>
      <c r="K17" s="28">
        <f t="shared" ref="K17:K22" si="4">IF(ISNUMBER(I17/D17*100),I17/D17*100,0)</f>
        <v>10.327300440451792</v>
      </c>
      <c r="L17" s="27">
        <v>93794.798928960037</v>
      </c>
      <c r="M17" s="28">
        <v>2.3992275721042016</v>
      </c>
      <c r="N17" s="28">
        <f t="shared" ref="N17:N22" si="5">IF(ISNUMBER(L17/D17*100),L17/D17*100,0)</f>
        <v>32.332035336073481</v>
      </c>
    </row>
    <row r="18" spans="1:14" x14ac:dyDescent="0.2">
      <c r="A18" s="45" t="s">
        <v>91</v>
      </c>
      <c r="B18" s="27">
        <v>833013.14967004489</v>
      </c>
      <c r="C18" s="28">
        <v>5.7084329426945146</v>
      </c>
      <c r="D18" s="27">
        <v>799993.48236109002</v>
      </c>
      <c r="E18" s="28">
        <v>5.7066123753280964</v>
      </c>
      <c r="F18" s="27">
        <v>33019.667308954544</v>
      </c>
      <c r="G18" s="28">
        <v>5.7525412619487577</v>
      </c>
      <c r="H18" s="28">
        <f t="shared" si="3"/>
        <v>3.9638830818017197</v>
      </c>
      <c r="I18" s="27">
        <v>53234.092314948168</v>
      </c>
      <c r="J18" s="28">
        <v>5.6717412291585276</v>
      </c>
      <c r="K18" s="28">
        <f t="shared" si="4"/>
        <v>6.6543157524026046</v>
      </c>
      <c r="L18" s="27">
        <v>311313.43870133435</v>
      </c>
      <c r="M18" s="28">
        <v>5.6916999868126581</v>
      </c>
      <c r="N18" s="28">
        <f t="shared" si="5"/>
        <v>38.91449687596554</v>
      </c>
    </row>
    <row r="19" spans="1:14" x14ac:dyDescent="0.2">
      <c r="A19" s="45" t="s">
        <v>92</v>
      </c>
      <c r="B19" s="27">
        <v>309012.92429084203</v>
      </c>
      <c r="C19" s="28">
        <v>8.4620386678357971</v>
      </c>
      <c r="D19" s="27">
        <v>295229.18955001328</v>
      </c>
      <c r="E19" s="28">
        <v>8.4587637997561007</v>
      </c>
      <c r="F19" s="27">
        <v>13783.734740828953</v>
      </c>
      <c r="G19" s="28">
        <v>8.532181968416797</v>
      </c>
      <c r="H19" s="28">
        <f t="shared" si="3"/>
        <v>4.4605690109762994</v>
      </c>
      <c r="I19" s="27">
        <v>17811.586369534263</v>
      </c>
      <c r="J19" s="28">
        <v>8.3868025739985121</v>
      </c>
      <c r="K19" s="28">
        <f t="shared" si="4"/>
        <v>6.0331386597248686</v>
      </c>
      <c r="L19" s="27">
        <v>129042.62445141241</v>
      </c>
      <c r="M19" s="28">
        <v>8.4907931972374566</v>
      </c>
      <c r="N19" s="28">
        <f t="shared" si="5"/>
        <v>43.709304167415993</v>
      </c>
    </row>
    <row r="20" spans="1:14" x14ac:dyDescent="0.2">
      <c r="A20" s="45" t="s">
        <v>93</v>
      </c>
      <c r="B20" s="27">
        <v>441427.76336634025</v>
      </c>
      <c r="C20" s="28">
        <v>8.5968793465730915</v>
      </c>
      <c r="D20" s="27">
        <v>412888.1803920375</v>
      </c>
      <c r="E20" s="28">
        <v>8.5946220987816115</v>
      </c>
      <c r="F20" s="27">
        <v>28539.582974302535</v>
      </c>
      <c r="G20" s="28">
        <v>8.6295354275732059</v>
      </c>
      <c r="H20" s="28">
        <f t="shared" si="3"/>
        <v>6.4652895315552623</v>
      </c>
      <c r="I20" s="27">
        <v>25304.955209360141</v>
      </c>
      <c r="J20" s="28">
        <v>8.3663893779535474</v>
      </c>
      <c r="K20" s="28">
        <f t="shared" si="4"/>
        <v>6.1287671604774632</v>
      </c>
      <c r="L20" s="27">
        <v>145666.06996759126</v>
      </c>
      <c r="M20" s="28">
        <v>8.5890148015059147</v>
      </c>
      <c r="N20" s="28">
        <f t="shared" si="5"/>
        <v>35.279786849137039</v>
      </c>
    </row>
    <row r="21" spans="1:14" x14ac:dyDescent="0.2">
      <c r="A21" s="45" t="s">
        <v>67</v>
      </c>
      <c r="B21" s="27">
        <v>222134.61588535778</v>
      </c>
      <c r="C21" s="28">
        <v>15.758037836528073</v>
      </c>
      <c r="D21" s="27">
        <v>210096.12393990831</v>
      </c>
      <c r="E21" s="28">
        <v>15.762444485119689</v>
      </c>
      <c r="F21" s="27">
        <v>12038.491945449481</v>
      </c>
      <c r="G21" s="28">
        <v>15.681735016274082</v>
      </c>
      <c r="H21" s="28">
        <f t="shared" si="3"/>
        <v>5.4194578802893414</v>
      </c>
      <c r="I21" s="27">
        <v>14191.226408065188</v>
      </c>
      <c r="J21" s="28">
        <v>15.680170908699505</v>
      </c>
      <c r="K21" s="28">
        <f t="shared" si="4"/>
        <v>6.7546350413033611</v>
      </c>
      <c r="L21" s="27">
        <v>39262.787932942381</v>
      </c>
      <c r="M21" s="28">
        <v>14.623423635883592</v>
      </c>
      <c r="N21" s="28">
        <f t="shared" si="5"/>
        <v>18.688011561875516</v>
      </c>
    </row>
    <row r="22" spans="1:14" x14ac:dyDescent="0.2">
      <c r="A22" s="45" t="s">
        <v>94</v>
      </c>
      <c r="B22" s="27">
        <v>26085.684495063386</v>
      </c>
      <c r="C22" s="28">
        <v>0</v>
      </c>
      <c r="D22" s="27">
        <v>25264.315886556109</v>
      </c>
      <c r="E22" s="28">
        <v>0</v>
      </c>
      <c r="F22" s="27">
        <v>821.36860850727487</v>
      </c>
      <c r="G22" s="28">
        <v>0</v>
      </c>
      <c r="H22" s="28">
        <f t="shared" si="3"/>
        <v>3.1487332013952547</v>
      </c>
      <c r="I22" s="27">
        <v>1082.9159513091251</v>
      </c>
      <c r="J22" s="28">
        <v>0</v>
      </c>
      <c r="K22" s="28">
        <f t="shared" si="4"/>
        <v>4.2863458332761617</v>
      </c>
      <c r="L22" s="27">
        <v>6260.1123164244464</v>
      </c>
      <c r="M22" s="28">
        <v>0</v>
      </c>
      <c r="N22" s="28">
        <f t="shared" si="5"/>
        <v>24.778475477167532</v>
      </c>
    </row>
    <row r="23" spans="1:14" x14ac:dyDescent="0.2">
      <c r="A23" s="45"/>
    </row>
    <row r="24" spans="1:14" x14ac:dyDescent="0.2">
      <c r="A24" s="44" t="s">
        <v>8</v>
      </c>
    </row>
    <row r="25" spans="1:14" x14ac:dyDescent="0.2">
      <c r="A25" s="45" t="s">
        <v>7</v>
      </c>
      <c r="B25" s="27">
        <v>171882.56520483404</v>
      </c>
      <c r="C25" s="28">
        <v>6.4553377658105102</v>
      </c>
      <c r="D25" s="27">
        <v>161120.04881626653</v>
      </c>
      <c r="E25" s="28">
        <v>6.4201228217453279</v>
      </c>
      <c r="F25" s="27">
        <v>10762.516388567388</v>
      </c>
      <c r="G25" s="28">
        <v>6.966840149263188</v>
      </c>
      <c r="H25" s="28">
        <f>F25/B25*100</f>
        <v>6.2615521101524161</v>
      </c>
      <c r="I25" s="27">
        <v>14423.743594315234</v>
      </c>
      <c r="J25" s="28">
        <v>6.6229758868520348</v>
      </c>
      <c r="K25" s="28">
        <f>IF(ISNUMBER(I25/D25*100),I25/D25*100,0)</f>
        <v>8.9521718124374274</v>
      </c>
      <c r="L25" s="27">
        <v>65778.218120522666</v>
      </c>
      <c r="M25" s="28">
        <v>6.3181100984822534</v>
      </c>
      <c r="N25" s="28">
        <f>IF(ISNUMBER(L25/D25*100),L25/D25*100,0)</f>
        <v>40.825594706424738</v>
      </c>
    </row>
    <row r="26" spans="1:14" x14ac:dyDescent="0.2">
      <c r="A26" s="45" t="s">
        <v>6</v>
      </c>
      <c r="B26" s="27">
        <v>336318.71666616411</v>
      </c>
      <c r="C26" s="28">
        <v>7.6994056197777727</v>
      </c>
      <c r="D26" s="27">
        <v>307858.40599782247</v>
      </c>
      <c r="E26" s="28">
        <v>7.6557946012492089</v>
      </c>
      <c r="F26" s="27">
        <v>28460.310668341997</v>
      </c>
      <c r="G26" s="28">
        <v>8.158049377607048</v>
      </c>
      <c r="H26" s="28">
        <f t="shared" ref="H26:H31" si="6">F26/B26*100</f>
        <v>8.4623035406596792</v>
      </c>
      <c r="I26" s="27">
        <v>23317.263701635733</v>
      </c>
      <c r="J26" s="28">
        <v>7.0856462932391269</v>
      </c>
      <c r="K26" s="28">
        <f t="shared" ref="K26:K31" si="7">IF(ISNUMBER(I26/D26*100),I26/D26*100,0)</f>
        <v>7.5740220982631401</v>
      </c>
      <c r="L26" s="27">
        <v>133390.64595162967</v>
      </c>
      <c r="M26" s="28">
        <v>7.5236903656592764</v>
      </c>
      <c r="N26" s="28">
        <f t="shared" ref="N26:N31" si="8">IF(ISNUMBER(L26/D26*100),L26/D26*100,0)</f>
        <v>43.328570327416422</v>
      </c>
    </row>
    <row r="27" spans="1:14" x14ac:dyDescent="0.2">
      <c r="A27" s="45" t="s">
        <v>5</v>
      </c>
      <c r="B27" s="27">
        <v>296860.28397981415</v>
      </c>
      <c r="C27" s="28">
        <v>8.2125142793529715</v>
      </c>
      <c r="D27" s="27">
        <v>285499.51252487791</v>
      </c>
      <c r="E27" s="28">
        <v>8.2123640300845011</v>
      </c>
      <c r="F27" s="27">
        <v>11360.771454936359</v>
      </c>
      <c r="G27" s="28">
        <v>8.2167677779007686</v>
      </c>
      <c r="H27" s="28">
        <f t="shared" si="6"/>
        <v>3.8269758765402471</v>
      </c>
      <c r="I27" s="27">
        <v>18150.348761289642</v>
      </c>
      <c r="J27" s="28">
        <v>7.9698968284278751</v>
      </c>
      <c r="K27" s="28">
        <f t="shared" si="7"/>
        <v>6.3574009639361666</v>
      </c>
      <c r="L27" s="27">
        <v>119702.77101892317</v>
      </c>
      <c r="M27" s="28">
        <v>7.9969646572310937</v>
      </c>
      <c r="N27" s="28">
        <f t="shared" si="8"/>
        <v>41.927487007002327</v>
      </c>
    </row>
    <row r="28" spans="1:14" x14ac:dyDescent="0.2">
      <c r="A28" s="45" t="s">
        <v>81</v>
      </c>
      <c r="B28" s="27">
        <v>301132.69128982315</v>
      </c>
      <c r="C28" s="28">
        <v>8.4332339173112949</v>
      </c>
      <c r="D28" s="27">
        <v>287557.83072835073</v>
      </c>
      <c r="E28" s="28">
        <v>8.4346580037656942</v>
      </c>
      <c r="F28" s="27">
        <v>13574.860561472333</v>
      </c>
      <c r="G28" s="28">
        <v>8.4038922317671272</v>
      </c>
      <c r="H28" s="28">
        <f t="shared" si="6"/>
        <v>4.5079331982615258</v>
      </c>
      <c r="I28" s="27">
        <v>20168.916454987459</v>
      </c>
      <c r="J28" s="28">
        <v>7.9114288878191932</v>
      </c>
      <c r="K28" s="28">
        <f t="shared" si="7"/>
        <v>7.0138644473363581</v>
      </c>
      <c r="L28" s="27">
        <v>102786.52560654275</v>
      </c>
      <c r="M28" s="28">
        <v>7.6500054533958837</v>
      </c>
      <c r="N28" s="28">
        <f t="shared" si="8"/>
        <v>35.744644945399806</v>
      </c>
    </row>
    <row r="29" spans="1:14" x14ac:dyDescent="0.2">
      <c r="A29" s="45" t="s">
        <v>82</v>
      </c>
      <c r="B29" s="27">
        <v>417664.48631534178</v>
      </c>
      <c r="C29" s="28">
        <v>7.0732394471871318</v>
      </c>
      <c r="D29" s="27">
        <v>404201.61326484469</v>
      </c>
      <c r="E29" s="28">
        <v>7.0352853261798272</v>
      </c>
      <c r="F29" s="27">
        <v>13462.873050497285</v>
      </c>
      <c r="G29" s="28">
        <v>8.1111865177142768</v>
      </c>
      <c r="H29" s="28">
        <f t="shared" si="6"/>
        <v>3.2233703107648588</v>
      </c>
      <c r="I29" s="27">
        <v>33306.42562459466</v>
      </c>
      <c r="J29" s="28">
        <v>6.9582059719883684</v>
      </c>
      <c r="K29" s="28">
        <f t="shared" si="7"/>
        <v>8.240052620168866</v>
      </c>
      <c r="L29" s="27">
        <v>138522.01183558139</v>
      </c>
      <c r="M29" s="28">
        <v>6.5758481447124071</v>
      </c>
      <c r="N29" s="28">
        <f t="shared" si="8"/>
        <v>34.27052423583914</v>
      </c>
    </row>
    <row r="30" spans="1:14" x14ac:dyDescent="0.2">
      <c r="A30" s="45" t="s">
        <v>83</v>
      </c>
      <c r="B30" s="27">
        <v>521392.94323545042</v>
      </c>
      <c r="C30" s="28">
        <v>6.751501409023172</v>
      </c>
      <c r="D30" s="27">
        <v>505873.39391705609</v>
      </c>
      <c r="E30" s="28">
        <v>6.7415278778297782</v>
      </c>
      <c r="F30" s="27">
        <v>15519.549318394282</v>
      </c>
      <c r="G30" s="28">
        <v>7.0390310133413676</v>
      </c>
      <c r="H30" s="28">
        <f t="shared" si="6"/>
        <v>2.9765553062704129</v>
      </c>
      <c r="I30" s="27">
        <v>36075.868430257389</v>
      </c>
      <c r="J30" s="28">
        <v>5.2888774029856505</v>
      </c>
      <c r="K30" s="28">
        <f t="shared" si="7"/>
        <v>7.1314026126016135</v>
      </c>
      <c r="L30" s="27">
        <v>156241.64043656061</v>
      </c>
      <c r="M30" s="28">
        <v>5.9617833693017772</v>
      </c>
      <c r="N30" s="28">
        <f t="shared" si="8"/>
        <v>30.885522408434525</v>
      </c>
    </row>
    <row r="31" spans="1:14" x14ac:dyDescent="0.2">
      <c r="A31" s="45" t="s">
        <v>84</v>
      </c>
      <c r="B31" s="27">
        <v>302393.97917789948</v>
      </c>
      <c r="C31" s="28">
        <v>6.2168353207537796</v>
      </c>
      <c r="D31" s="27">
        <v>293087.63857963838</v>
      </c>
      <c r="E31" s="28">
        <v>6.1491383416861689</v>
      </c>
      <c r="F31" s="27">
        <v>9306.3405982610166</v>
      </c>
      <c r="G31" s="28">
        <v>8.0562040663751464</v>
      </c>
      <c r="H31" s="28">
        <f t="shared" si="6"/>
        <v>3.0775548585860109</v>
      </c>
      <c r="I31" s="27">
        <v>16089.832338187955</v>
      </c>
      <c r="J31" s="28">
        <v>6.4579347968044729</v>
      </c>
      <c r="K31" s="28">
        <f t="shared" si="7"/>
        <v>5.4897683219130347</v>
      </c>
      <c r="L31" s="27">
        <v>78807.898051295066</v>
      </c>
      <c r="M31" s="28">
        <v>4.8068541795932038</v>
      </c>
      <c r="N31" s="28">
        <f t="shared" si="8"/>
        <v>26.888850868366195</v>
      </c>
    </row>
    <row r="32" spans="1:14" x14ac:dyDescent="0.2">
      <c r="A32" s="47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 x14ac:dyDescent="0.2">
      <c r="A33" s="1" t="str">
        <f>'C01'!$A$34</f>
        <v>Fuente: Instituto Nacional de Estadística (INE).  LXXXI Encuesta Permanente de Hogares de Propósitos Múltiples, Junio 2024.</v>
      </c>
    </row>
    <row r="34" spans="1:14" x14ac:dyDescent="0.2">
      <c r="A34" s="1" t="s">
        <v>0</v>
      </c>
    </row>
    <row r="35" spans="1:14" x14ac:dyDescent="0.2">
      <c r="A35" s="1" t="s">
        <v>80</v>
      </c>
    </row>
    <row r="36" spans="1:14" x14ac:dyDescent="0.2">
      <c r="A36" s="1" t="s">
        <v>78</v>
      </c>
    </row>
    <row r="37" spans="1:14" x14ac:dyDescent="0.2">
      <c r="A37" s="1" t="s">
        <v>79</v>
      </c>
    </row>
    <row r="38" spans="1:14" x14ac:dyDescent="0.2">
      <c r="A38" s="1" t="s">
        <v>97</v>
      </c>
    </row>
    <row r="39" spans="1:14" x14ac:dyDescent="0.2">
      <c r="A39" s="1"/>
    </row>
    <row r="40" spans="1:14" x14ac:dyDescent="0.2">
      <c r="A40" s="1"/>
    </row>
    <row r="41" spans="1:14" x14ac:dyDescent="0.2">
      <c r="A41" s="1"/>
    </row>
    <row r="42" spans="1:14" x14ac:dyDescent="0.2">
      <c r="A42" s="82" t="str">
        <f>A1</f>
        <v>Cuadro No. 2. Fuerza de Trabajo (PEA) en condición de empleo, según dominio, Nivel educativo, Rangos de edad, rama de actividad  y ocupación  y ocupación</v>
      </c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</row>
    <row r="43" spans="1:14" ht="22.8" x14ac:dyDescent="0.4">
      <c r="A43" s="83" t="s">
        <v>25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</row>
    <row r="44" spans="1:14" x14ac:dyDescent="0.2">
      <c r="A44" s="9" t="s">
        <v>4</v>
      </c>
    </row>
    <row r="45" spans="1:14" ht="39" customHeight="1" x14ac:dyDescent="0.2">
      <c r="A45" s="78" t="str">
        <f>A3</f>
        <v>Categorías</v>
      </c>
      <c r="B45" s="80" t="s">
        <v>71</v>
      </c>
      <c r="C45" s="80"/>
      <c r="D45" s="80" t="s">
        <v>20</v>
      </c>
      <c r="E45" s="80"/>
      <c r="F45" s="80" t="s">
        <v>19</v>
      </c>
      <c r="G45" s="80"/>
      <c r="H45" s="80"/>
      <c r="I45" s="81" t="s">
        <v>76</v>
      </c>
      <c r="J45" s="81"/>
      <c r="K45" s="81"/>
      <c r="L45" s="81" t="s">
        <v>77</v>
      </c>
      <c r="M45" s="81"/>
      <c r="N45" s="81"/>
    </row>
    <row r="46" spans="1:14" x14ac:dyDescent="0.2">
      <c r="A46" s="79"/>
      <c r="B46" s="8" t="str">
        <f t="shared" ref="B46:G46" si="9">B4</f>
        <v>No.</v>
      </c>
      <c r="C46" s="8" t="str">
        <f t="shared" si="9"/>
        <v>AEP</v>
      </c>
      <c r="D46" s="8" t="str">
        <f t="shared" si="9"/>
        <v>No.</v>
      </c>
      <c r="E46" s="8" t="str">
        <f t="shared" si="9"/>
        <v>AEP</v>
      </c>
      <c r="F46" s="8" t="str">
        <f t="shared" si="9"/>
        <v>No.</v>
      </c>
      <c r="G46" s="8" t="str">
        <f t="shared" si="9"/>
        <v>AEP</v>
      </c>
      <c r="H46" s="8" t="s">
        <v>75</v>
      </c>
      <c r="I46" s="8" t="str">
        <f t="shared" ref="I46:N46" si="10">I4</f>
        <v>No.</v>
      </c>
      <c r="J46" s="8" t="str">
        <f t="shared" si="10"/>
        <v>AEP</v>
      </c>
      <c r="K46" s="8" t="str">
        <f t="shared" si="10"/>
        <v>TST</v>
      </c>
      <c r="L46" s="8" t="str">
        <f t="shared" si="10"/>
        <v>No.</v>
      </c>
      <c r="M46" s="8" t="str">
        <f t="shared" si="10"/>
        <v>AEP</v>
      </c>
      <c r="N46" s="8" t="str">
        <f t="shared" si="10"/>
        <v>TSI</v>
      </c>
    </row>
    <row r="48" spans="1:14" x14ac:dyDescent="0.2">
      <c r="A48" s="3" t="str">
        <f t="shared" ref="A48:N48" si="11">A6</f>
        <v>Total Nacional</v>
      </c>
      <c r="B48" s="7">
        <f t="shared" si="11"/>
        <v>2347645.6658693776</v>
      </c>
      <c r="C48" s="6">
        <f t="shared" si="11"/>
        <v>7.2927240330663077</v>
      </c>
      <c r="D48" s="7">
        <f t="shared" si="11"/>
        <v>2245198.4438288854</v>
      </c>
      <c r="E48" s="6">
        <f t="shared" si="11"/>
        <v>7.2643628617131668</v>
      </c>
      <c r="F48" s="7">
        <f t="shared" si="11"/>
        <v>102447.22204047073</v>
      </c>
      <c r="G48" s="6">
        <f t="shared" si="11"/>
        <v>7.8754628998763154</v>
      </c>
      <c r="H48" s="6">
        <f t="shared" si="11"/>
        <v>4.3638281334305447</v>
      </c>
      <c r="I48" s="7">
        <f t="shared" si="11"/>
        <v>161532.39890526806</v>
      </c>
      <c r="J48" s="6">
        <f t="shared" si="11"/>
        <v>6.8047060022096959</v>
      </c>
      <c r="K48" s="6">
        <f t="shared" si="11"/>
        <v>7.1945711235126355</v>
      </c>
      <c r="L48" s="7">
        <f t="shared" si="11"/>
        <v>795229.71102106047</v>
      </c>
      <c r="M48" s="6">
        <f t="shared" si="11"/>
        <v>6.8391532620703197</v>
      </c>
      <c r="N48" s="6">
        <f t="shared" si="11"/>
        <v>35.419128015468544</v>
      </c>
    </row>
    <row r="49" spans="1:14" x14ac:dyDescent="0.2">
      <c r="B49" s="5"/>
      <c r="C49" s="4"/>
      <c r="D49" s="5"/>
      <c r="E49" s="4"/>
      <c r="F49" s="5"/>
      <c r="G49" s="4"/>
      <c r="H49" s="4"/>
      <c r="I49" s="5"/>
      <c r="J49" s="4"/>
      <c r="K49" s="4"/>
      <c r="L49" s="5"/>
      <c r="M49" s="4"/>
      <c r="N49" s="4"/>
    </row>
    <row r="50" spans="1:14" x14ac:dyDescent="0.2">
      <c r="A50" s="3" t="s">
        <v>3</v>
      </c>
      <c r="B50" s="67"/>
      <c r="C50" s="68"/>
      <c r="D50" s="67"/>
      <c r="E50" s="68"/>
      <c r="F50" s="67"/>
      <c r="G50" s="68"/>
      <c r="H50" s="68"/>
      <c r="I50" s="67"/>
      <c r="J50" s="68"/>
      <c r="K50" s="68"/>
      <c r="L50" s="67"/>
      <c r="M50" s="68"/>
      <c r="N50" s="68"/>
    </row>
    <row r="51" spans="1:14" x14ac:dyDescent="0.2">
      <c r="A51" s="2" t="str">
        <f>'C01'!A50</f>
        <v>Agricultura, ganaderia, silvicultura y pesca</v>
      </c>
      <c r="B51" s="27">
        <v>301132.69128982315</v>
      </c>
      <c r="C51" s="28">
        <v>8.4332339173112949</v>
      </c>
      <c r="D51" s="27">
        <v>287557.83072835073</v>
      </c>
      <c r="E51" s="28">
        <v>8.4346580037656942</v>
      </c>
      <c r="F51" s="27">
        <v>13574.860561472333</v>
      </c>
      <c r="G51" s="28">
        <v>8.4038922317671272</v>
      </c>
      <c r="H51" s="28">
        <f t="shared" ref="H51" si="12">F51/B51*100</f>
        <v>4.5079331982615258</v>
      </c>
      <c r="I51" s="27">
        <v>20168.916454987459</v>
      </c>
      <c r="J51" s="28">
        <v>7.9114288878191932</v>
      </c>
      <c r="K51" s="28">
        <f t="shared" ref="K51" si="13">IF(ISNUMBER(I51/D51*100),I51/D51*100,0)</f>
        <v>7.0138644473363581</v>
      </c>
      <c r="L51" s="27">
        <v>102786.52560654275</v>
      </c>
      <c r="M51" s="28">
        <v>7.6500054533958837</v>
      </c>
      <c r="N51" s="28">
        <f t="shared" ref="N51" si="14">IF(ISNUMBER(L51/D51*100),L51/D51*100,0)</f>
        <v>35.744644945399806</v>
      </c>
    </row>
    <row r="52" spans="1:14" x14ac:dyDescent="0.2">
      <c r="A52" s="2" t="str">
        <f>'C01'!A51</f>
        <v>Explotacion de minas y canteras</v>
      </c>
      <c r="B52" s="27">
        <v>417664.48631534178</v>
      </c>
      <c r="C52" s="28">
        <v>7.0732394471871318</v>
      </c>
      <c r="D52" s="27">
        <v>404201.61326484469</v>
      </c>
      <c r="E52" s="28">
        <v>7.0352853261798272</v>
      </c>
      <c r="F52" s="27">
        <v>13462.873050497285</v>
      </c>
      <c r="G52" s="28">
        <v>8.1111865177142768</v>
      </c>
      <c r="H52" s="28">
        <f t="shared" ref="H52:H74" si="15">F52/B52*100</f>
        <v>3.2233703107648588</v>
      </c>
      <c r="I52" s="27">
        <v>33306.42562459466</v>
      </c>
      <c r="J52" s="28">
        <v>6.9582059719883684</v>
      </c>
      <c r="K52" s="28">
        <f t="shared" ref="K52:K74" si="16">IF(ISNUMBER(I52/D52*100),I52/D52*100,0)</f>
        <v>8.240052620168866</v>
      </c>
      <c r="L52" s="27">
        <v>138522.01183558139</v>
      </c>
      <c r="M52" s="28">
        <v>6.5758481447124071</v>
      </c>
      <c r="N52" s="28">
        <f t="shared" ref="N52:N74" si="17">IF(ISNUMBER(L52/D52*100),L52/D52*100,0)</f>
        <v>34.27052423583914</v>
      </c>
    </row>
    <row r="53" spans="1:14" x14ac:dyDescent="0.2">
      <c r="A53" s="2" t="str">
        <f>'C01'!A52</f>
        <v>Industria manufacturera</v>
      </c>
      <c r="B53" s="27">
        <v>521392.94323545042</v>
      </c>
      <c r="C53" s="28">
        <v>6.751501409023172</v>
      </c>
      <c r="D53" s="27">
        <v>505873.39391705609</v>
      </c>
      <c r="E53" s="28">
        <v>6.7415278778297782</v>
      </c>
      <c r="F53" s="27">
        <v>15519.549318394282</v>
      </c>
      <c r="G53" s="28">
        <v>7.0390310133413676</v>
      </c>
      <c r="H53" s="28">
        <f t="shared" si="15"/>
        <v>2.9765553062704129</v>
      </c>
      <c r="I53" s="27">
        <v>36075.868430257389</v>
      </c>
      <c r="J53" s="28">
        <v>5.2888774029856505</v>
      </c>
      <c r="K53" s="28">
        <f t="shared" si="16"/>
        <v>7.1314026126016135</v>
      </c>
      <c r="L53" s="27">
        <v>156241.64043656061</v>
      </c>
      <c r="M53" s="28">
        <v>5.9617833693017772</v>
      </c>
      <c r="N53" s="28">
        <f t="shared" si="17"/>
        <v>30.885522408434525</v>
      </c>
    </row>
    <row r="54" spans="1:14" x14ac:dyDescent="0.2">
      <c r="A54" s="2" t="str">
        <f>'C01'!A53</f>
        <v>Suministro de electricidad, gas, vapor y aire acondicionado</v>
      </c>
      <c r="B54" s="27">
        <v>302393.97917789948</v>
      </c>
      <c r="C54" s="28">
        <v>6.2168353207537796</v>
      </c>
      <c r="D54" s="27">
        <v>293087.63857963838</v>
      </c>
      <c r="E54" s="28">
        <v>6.1491383416861689</v>
      </c>
      <c r="F54" s="27">
        <v>9306.3405982610166</v>
      </c>
      <c r="G54" s="28">
        <v>8.0562040663751464</v>
      </c>
      <c r="H54" s="28">
        <f t="shared" si="15"/>
        <v>3.0775548585860109</v>
      </c>
      <c r="I54" s="27">
        <v>16089.832338187955</v>
      </c>
      <c r="J54" s="28">
        <v>6.4579347968044729</v>
      </c>
      <c r="K54" s="28">
        <f t="shared" si="16"/>
        <v>5.4897683219130347</v>
      </c>
      <c r="L54" s="27">
        <v>78807.898051295066</v>
      </c>
      <c r="M54" s="28">
        <v>4.8068541795932038</v>
      </c>
      <c r="N54" s="28">
        <f t="shared" si="17"/>
        <v>26.888850868366195</v>
      </c>
    </row>
    <row r="55" spans="1:14" x14ac:dyDescent="0.2">
      <c r="A55" s="2" t="str">
        <f>'C01'!A54</f>
        <v>Suministro de agua, evacuacion de aguas residuales, gestion de desechos y descontaminacion</v>
      </c>
      <c r="B55" s="27">
        <v>737113.27017862385</v>
      </c>
      <c r="C55" s="28">
        <v>5.331523786655481</v>
      </c>
      <c r="D55" s="27">
        <v>737113.27017862385</v>
      </c>
      <c r="E55" s="28">
        <v>5.331523786655481</v>
      </c>
      <c r="F55" s="27">
        <v>0</v>
      </c>
      <c r="G55" s="28">
        <v>0</v>
      </c>
      <c r="H55" s="28">
        <f t="shared" si="15"/>
        <v>0</v>
      </c>
      <c r="I55" s="27">
        <v>87148.538734642192</v>
      </c>
      <c r="J55" s="28">
        <v>5.0547892461840691</v>
      </c>
      <c r="K55" s="28">
        <f t="shared" si="16"/>
        <v>11.822950726897588</v>
      </c>
      <c r="L55" s="27">
        <v>171612.16473513155</v>
      </c>
      <c r="M55" s="28">
        <v>5.5967520041573815</v>
      </c>
      <c r="N55" s="28">
        <f t="shared" si="17"/>
        <v>23.28165448622909</v>
      </c>
    </row>
    <row r="56" spans="1:14" x14ac:dyDescent="0.2">
      <c r="A56" s="2" t="str">
        <f>'C01'!A55</f>
        <v>Construccion</v>
      </c>
      <c r="B56" s="27">
        <v>15116.017130612363</v>
      </c>
      <c r="C56" s="28">
        <v>7.67973627400412</v>
      </c>
      <c r="D56" s="27">
        <v>15116.017130612363</v>
      </c>
      <c r="E56" s="28">
        <v>7.67973627400412</v>
      </c>
      <c r="F56" s="27">
        <v>0</v>
      </c>
      <c r="G56" s="28">
        <v>0</v>
      </c>
      <c r="H56" s="28">
        <f t="shared" si="15"/>
        <v>0</v>
      </c>
      <c r="I56" s="27">
        <v>470.977383940641</v>
      </c>
      <c r="J56" s="28">
        <v>8</v>
      </c>
      <c r="K56" s="28">
        <f t="shared" si="16"/>
        <v>3.1157505305206104</v>
      </c>
      <c r="L56" s="27">
        <v>5102.9084076898625</v>
      </c>
      <c r="M56" s="28">
        <v>5.928623399776221</v>
      </c>
      <c r="N56" s="28">
        <f t="shared" si="17"/>
        <v>33.758286747080049</v>
      </c>
    </row>
    <row r="57" spans="1:14" x14ac:dyDescent="0.2">
      <c r="A57" s="2" t="str">
        <f>'C01'!A56</f>
        <v>Comercio al por mayor y al por menor, reparacion de vehiculos automotores y motocicletas</v>
      </c>
      <c r="B57" s="27">
        <v>258690.13124985466</v>
      </c>
      <c r="C57" s="28">
        <v>7.5426274985994501</v>
      </c>
      <c r="D57" s="27">
        <v>258690.13124985466</v>
      </c>
      <c r="E57" s="28">
        <v>7.5426274985994501</v>
      </c>
      <c r="F57" s="27">
        <v>0</v>
      </c>
      <c r="G57" s="28">
        <v>0</v>
      </c>
      <c r="H57" s="28">
        <f t="shared" si="15"/>
        <v>0</v>
      </c>
      <c r="I57" s="27">
        <v>10853.57220208636</v>
      </c>
      <c r="J57" s="28">
        <v>8.5127970620707138</v>
      </c>
      <c r="K57" s="28">
        <f t="shared" si="16"/>
        <v>4.1955880379539821</v>
      </c>
      <c r="L57" s="27">
        <v>113100.72648514119</v>
      </c>
      <c r="M57" s="28">
        <v>7.2928422838887021</v>
      </c>
      <c r="N57" s="28">
        <f t="shared" si="17"/>
        <v>43.720541614284997</v>
      </c>
    </row>
    <row r="58" spans="1:14" x14ac:dyDescent="0.2">
      <c r="A58" s="2" t="str">
        <f>'C01'!A57</f>
        <v>Transporte y almacenamiento</v>
      </c>
      <c r="B58" s="27">
        <v>6657.7460615010541</v>
      </c>
      <c r="C58" s="28">
        <v>9.0927885388322327</v>
      </c>
      <c r="D58" s="27">
        <v>6657.7460615010541</v>
      </c>
      <c r="E58" s="28">
        <v>9.0927885388322327</v>
      </c>
      <c r="F58" s="27">
        <v>0</v>
      </c>
      <c r="G58" s="28">
        <v>0</v>
      </c>
      <c r="H58" s="28">
        <f t="shared" si="15"/>
        <v>0</v>
      </c>
      <c r="I58" s="27">
        <v>0</v>
      </c>
      <c r="J58" s="28">
        <v>0</v>
      </c>
      <c r="K58" s="28">
        <f t="shared" si="16"/>
        <v>0</v>
      </c>
      <c r="L58" s="27">
        <v>3241.3924221130992</v>
      </c>
      <c r="M58" s="28">
        <v>8.8591280258748242</v>
      </c>
      <c r="N58" s="28">
        <f t="shared" si="17"/>
        <v>48.686032662866317</v>
      </c>
    </row>
    <row r="59" spans="1:14" x14ac:dyDescent="0.2">
      <c r="A59" s="2" t="str">
        <f>'C01'!A58</f>
        <v>Actividades de alojamiento y de servicios de comida</v>
      </c>
      <c r="B59" s="27">
        <v>10620.109378499434</v>
      </c>
      <c r="C59" s="28">
        <v>6.0720648515864584</v>
      </c>
      <c r="D59" s="27">
        <v>10620.109378499434</v>
      </c>
      <c r="E59" s="28">
        <v>6.0720648515864584</v>
      </c>
      <c r="F59" s="27">
        <v>0</v>
      </c>
      <c r="G59" s="28">
        <v>0</v>
      </c>
      <c r="H59" s="28">
        <f t="shared" si="15"/>
        <v>0</v>
      </c>
      <c r="I59" s="27">
        <v>928.85456610224685</v>
      </c>
      <c r="J59" s="28">
        <v>9</v>
      </c>
      <c r="K59" s="28">
        <f t="shared" si="16"/>
        <v>8.7461864374271556</v>
      </c>
      <c r="L59" s="27">
        <v>3818.4626237459461</v>
      </c>
      <c r="M59" s="28">
        <v>6.5215843118406758</v>
      </c>
      <c r="N59" s="28">
        <f t="shared" si="17"/>
        <v>35.95502162601526</v>
      </c>
    </row>
    <row r="60" spans="1:14" x14ac:dyDescent="0.2">
      <c r="A60" s="2" t="str">
        <f>'C01'!A59</f>
        <v>Informacion y comunicaciones</v>
      </c>
      <c r="B60" s="27">
        <v>270332.01437148132</v>
      </c>
      <c r="C60" s="28">
        <v>6.3398970301576618</v>
      </c>
      <c r="D60" s="27">
        <v>270332.01437148132</v>
      </c>
      <c r="E60" s="28">
        <v>6.3398970301576618</v>
      </c>
      <c r="F60" s="27">
        <v>0</v>
      </c>
      <c r="G60" s="28">
        <v>0</v>
      </c>
      <c r="H60" s="28">
        <f t="shared" si="15"/>
        <v>0</v>
      </c>
      <c r="I60" s="27">
        <v>13864.721543946593</v>
      </c>
      <c r="J60" s="28">
        <v>6.4939717561659274</v>
      </c>
      <c r="K60" s="28">
        <f t="shared" si="16"/>
        <v>5.1287752862648928</v>
      </c>
      <c r="L60" s="27">
        <v>137402.74470556137</v>
      </c>
      <c r="M60" s="28">
        <v>6.0986653005069007</v>
      </c>
      <c r="N60" s="28">
        <f t="shared" si="17"/>
        <v>50.82740385929543</v>
      </c>
    </row>
    <row r="61" spans="1:14" x14ac:dyDescent="0.2">
      <c r="A61" s="2" t="str">
        <f>'C01'!A60</f>
        <v>Actividades finacieras y de seguros</v>
      </c>
      <c r="B61" s="27">
        <v>404040.77909844794</v>
      </c>
      <c r="C61" s="28">
        <v>7.5927343355562815</v>
      </c>
      <c r="D61" s="27">
        <v>404040.77909844794</v>
      </c>
      <c r="E61" s="28">
        <v>7.5927343355562815</v>
      </c>
      <c r="F61" s="27">
        <v>0</v>
      </c>
      <c r="G61" s="28">
        <v>0</v>
      </c>
      <c r="H61" s="28">
        <f t="shared" si="15"/>
        <v>0</v>
      </c>
      <c r="I61" s="27">
        <v>15546.430890998996</v>
      </c>
      <c r="J61" s="28">
        <v>6.6523335200991411</v>
      </c>
      <c r="K61" s="28">
        <f t="shared" si="16"/>
        <v>3.8477380737875913</v>
      </c>
      <c r="L61" s="27">
        <v>176871.66013837873</v>
      </c>
      <c r="M61" s="28">
        <v>7.1323710085884668</v>
      </c>
      <c r="N61" s="28">
        <f t="shared" si="17"/>
        <v>43.775695248642826</v>
      </c>
    </row>
    <row r="62" spans="1:14" x14ac:dyDescent="0.2">
      <c r="A62" s="2" t="str">
        <f>'C01'!A61</f>
        <v>Actividades inmobiliarias</v>
      </c>
      <c r="B62" s="27">
        <v>136677.87635863243</v>
      </c>
      <c r="C62" s="28">
        <v>7.2760064854556834</v>
      </c>
      <c r="D62" s="27">
        <v>136677.87635863243</v>
      </c>
      <c r="E62" s="28">
        <v>7.2760064854556834</v>
      </c>
      <c r="F62" s="27">
        <v>0</v>
      </c>
      <c r="G62" s="28">
        <v>0</v>
      </c>
      <c r="H62" s="28">
        <f t="shared" si="15"/>
        <v>0</v>
      </c>
      <c r="I62" s="27">
        <v>7951.8179674967769</v>
      </c>
      <c r="J62" s="28">
        <v>10.671388794072914</v>
      </c>
      <c r="K62" s="28">
        <f t="shared" si="16"/>
        <v>5.8179261921159835</v>
      </c>
      <c r="L62" s="27">
        <v>50700.087437265298</v>
      </c>
      <c r="M62" s="28">
        <v>6.5865019779586218</v>
      </c>
      <c r="N62" s="28">
        <f t="shared" si="17"/>
        <v>37.094582377203537</v>
      </c>
    </row>
    <row r="63" spans="1:14" x14ac:dyDescent="0.2">
      <c r="A63" s="2" t="str">
        <f>'C01'!A62</f>
        <v>Actividades profesionales, cientificas y tecnicas</v>
      </c>
      <c r="B63" s="27">
        <v>49027.473785709415</v>
      </c>
      <c r="C63" s="28">
        <v>7.5207254389706639</v>
      </c>
      <c r="D63" s="27">
        <v>49027.473785709415</v>
      </c>
      <c r="E63" s="28">
        <v>7.5207254389706639</v>
      </c>
      <c r="F63" s="27">
        <v>0</v>
      </c>
      <c r="G63" s="28">
        <v>0</v>
      </c>
      <c r="H63" s="28">
        <f t="shared" si="15"/>
        <v>0</v>
      </c>
      <c r="I63" s="27">
        <v>2241.7200986041876</v>
      </c>
      <c r="J63" s="28">
        <v>7.2842359246508659</v>
      </c>
      <c r="K63" s="28">
        <f t="shared" si="16"/>
        <v>4.5723752939063456</v>
      </c>
      <c r="L63" s="27">
        <v>20456.483079498063</v>
      </c>
      <c r="M63" s="28">
        <v>7.3179304835858634</v>
      </c>
      <c r="N63" s="28">
        <f t="shared" si="17"/>
        <v>41.724530145913299</v>
      </c>
    </row>
    <row r="64" spans="1:14" x14ac:dyDescent="0.2">
      <c r="A64" s="2" t="str">
        <f>'C01'!A63</f>
        <v>Actividades de servicios administrativos y de apoyo</v>
      </c>
      <c r="B64" s="27">
        <v>12706.98788104889</v>
      </c>
      <c r="C64" s="28">
        <v>11.022783537093785</v>
      </c>
      <c r="D64" s="27">
        <v>12706.98788104889</v>
      </c>
      <c r="E64" s="28">
        <v>11.022783537093785</v>
      </c>
      <c r="F64" s="27">
        <v>0</v>
      </c>
      <c r="G64" s="28">
        <v>0</v>
      </c>
      <c r="H64" s="28">
        <f t="shared" si="15"/>
        <v>0</v>
      </c>
      <c r="I64" s="27">
        <v>795.39608620279228</v>
      </c>
      <c r="J64" s="28">
        <v>10.351351351351351</v>
      </c>
      <c r="K64" s="28">
        <f t="shared" si="16"/>
        <v>6.2595171542505383</v>
      </c>
      <c r="L64" s="27">
        <v>4226.5361501284096</v>
      </c>
      <c r="M64" s="28">
        <v>10.338511130601931</v>
      </c>
      <c r="N64" s="28">
        <f t="shared" si="17"/>
        <v>33.261510829264544</v>
      </c>
    </row>
    <row r="65" spans="1:14" x14ac:dyDescent="0.2">
      <c r="A65" s="2" t="str">
        <f>'C01'!A64</f>
        <v>Aministracion publica y defensa, planes de seguridad social de afiliacion obligatoria</v>
      </c>
      <c r="B65" s="27">
        <v>19671.309543921638</v>
      </c>
      <c r="C65" s="28">
        <v>12.934733697759912</v>
      </c>
      <c r="D65" s="27">
        <v>19671.309543921638</v>
      </c>
      <c r="E65" s="28">
        <v>12.934733697759912</v>
      </c>
      <c r="F65" s="27">
        <v>0</v>
      </c>
      <c r="G65" s="28">
        <v>0</v>
      </c>
      <c r="H65" s="28">
        <f t="shared" si="15"/>
        <v>0</v>
      </c>
      <c r="I65" s="27">
        <v>737.86299188448709</v>
      </c>
      <c r="J65" s="28">
        <v>13.778040703885857</v>
      </c>
      <c r="K65" s="28">
        <f t="shared" si="16"/>
        <v>3.750960200372039</v>
      </c>
      <c r="L65" s="27">
        <v>4738.7514371837242</v>
      </c>
      <c r="M65" s="28">
        <v>10.869385300753887</v>
      </c>
      <c r="N65" s="28">
        <f t="shared" si="17"/>
        <v>24.089659240037637</v>
      </c>
    </row>
    <row r="66" spans="1:14" x14ac:dyDescent="0.2">
      <c r="A66" s="2" t="str">
        <f>'C01'!A65</f>
        <v>Enseñanza</v>
      </c>
      <c r="B66" s="27">
        <v>7211.1174259800064</v>
      </c>
      <c r="C66" s="28">
        <v>12.263387629739663</v>
      </c>
      <c r="D66" s="27">
        <v>7211.1174259800064</v>
      </c>
      <c r="E66" s="28">
        <v>12.263387629739663</v>
      </c>
      <c r="F66" s="27">
        <v>0</v>
      </c>
      <c r="G66" s="28">
        <v>0</v>
      </c>
      <c r="H66" s="28">
        <f t="shared" si="15"/>
        <v>0</v>
      </c>
      <c r="I66" s="27">
        <v>302.77117539041205</v>
      </c>
      <c r="J66" s="28">
        <v>6</v>
      </c>
      <c r="K66" s="28">
        <f t="shared" si="16"/>
        <v>4.1986720989953197</v>
      </c>
      <c r="L66" s="27">
        <v>1770.7407373090834</v>
      </c>
      <c r="M66" s="28">
        <v>11.657274759064727</v>
      </c>
      <c r="N66" s="28">
        <f t="shared" si="17"/>
        <v>24.555705207760305</v>
      </c>
    </row>
    <row r="67" spans="1:14" x14ac:dyDescent="0.2">
      <c r="A67" s="2" t="str">
        <f>'C01'!A66</f>
        <v>Actividades de atencion de la salud humana y de asistencia social</v>
      </c>
      <c r="B67" s="27">
        <v>27958.116873339561</v>
      </c>
      <c r="C67" s="28">
        <v>13.777097901635889</v>
      </c>
      <c r="D67" s="27">
        <v>27958.116873339561</v>
      </c>
      <c r="E67" s="28">
        <v>13.777097901635889</v>
      </c>
      <c r="F67" s="27">
        <v>0</v>
      </c>
      <c r="G67" s="28">
        <v>0</v>
      </c>
      <c r="H67" s="28">
        <f t="shared" si="15"/>
        <v>0</v>
      </c>
      <c r="I67" s="27">
        <v>1310.3482679200399</v>
      </c>
      <c r="J67" s="28">
        <v>13.546625840498189</v>
      </c>
      <c r="K67" s="28">
        <f t="shared" si="16"/>
        <v>4.6868259184135832</v>
      </c>
      <c r="L67" s="27">
        <v>2590.8513092430467</v>
      </c>
      <c r="M67" s="28">
        <v>12.502159198971359</v>
      </c>
      <c r="N67" s="28">
        <f t="shared" si="17"/>
        <v>9.2669020627553191</v>
      </c>
    </row>
    <row r="68" spans="1:14" x14ac:dyDescent="0.2">
      <c r="A68" s="2" t="str">
        <f>'C01'!A67</f>
        <v>Actividades artisticas, de entretenimiento y recreativas</v>
      </c>
      <c r="B68" s="27">
        <v>69311.691619454505</v>
      </c>
      <c r="C68" s="28">
        <v>8.5064479780181248</v>
      </c>
      <c r="D68" s="27">
        <v>69311.691619454505</v>
      </c>
      <c r="E68" s="28">
        <v>8.5064479780181248</v>
      </c>
      <c r="F68" s="27">
        <v>0</v>
      </c>
      <c r="G68" s="28">
        <v>0</v>
      </c>
      <c r="H68" s="28">
        <f t="shared" si="15"/>
        <v>0</v>
      </c>
      <c r="I68" s="27">
        <v>4095.3496854986843</v>
      </c>
      <c r="J68" s="28">
        <v>8.4383182842181856</v>
      </c>
      <c r="K68" s="28">
        <f t="shared" si="16"/>
        <v>5.9085986646864574</v>
      </c>
      <c r="L68" s="27">
        <v>37089.398575272739</v>
      </c>
      <c r="M68" s="28">
        <v>7.325419675561518</v>
      </c>
      <c r="N68" s="28">
        <f t="shared" si="17"/>
        <v>53.511027805967494</v>
      </c>
    </row>
    <row r="69" spans="1:14" x14ac:dyDescent="0.2">
      <c r="A69" s="2" t="str">
        <f>'C01'!A68</f>
        <v>Otras actividades de servicios</v>
      </c>
      <c r="B69" s="27">
        <v>58357.221148193676</v>
      </c>
      <c r="C69" s="28">
        <v>10.534451027845337</v>
      </c>
      <c r="D69" s="27">
        <v>58357.221148193676</v>
      </c>
      <c r="E69" s="28">
        <v>10.534451027845337</v>
      </c>
      <c r="F69" s="27">
        <v>0</v>
      </c>
      <c r="G69" s="28">
        <v>0</v>
      </c>
      <c r="H69" s="28">
        <f t="shared" si="15"/>
        <v>0</v>
      </c>
      <c r="I69" s="27">
        <v>0</v>
      </c>
      <c r="J69" s="28">
        <v>0</v>
      </c>
      <c r="K69" s="28">
        <f t="shared" si="16"/>
        <v>0</v>
      </c>
      <c r="L69" s="27">
        <v>25475.916307561238</v>
      </c>
      <c r="M69" s="28">
        <v>8.7469132777388072</v>
      </c>
      <c r="N69" s="28">
        <f t="shared" si="17"/>
        <v>43.655122376144519</v>
      </c>
    </row>
    <row r="70" spans="1:14" x14ac:dyDescent="0.2">
      <c r="A70" s="2" t="str">
        <f>'C01'!A69</f>
        <v>Actividades de los hogares como empleadores y actividades no diferenciadas de los hogares como productores de bienes y s</v>
      </c>
      <c r="B70" s="27">
        <v>48794.061513425717</v>
      </c>
      <c r="C70" s="28">
        <v>13.86495446926722</v>
      </c>
      <c r="D70" s="27">
        <v>48794.061513425717</v>
      </c>
      <c r="E70" s="28">
        <v>13.86495446926722</v>
      </c>
      <c r="F70" s="27">
        <v>0</v>
      </c>
      <c r="G70" s="28">
        <v>0</v>
      </c>
      <c r="H70" s="28">
        <f t="shared" si="15"/>
        <v>0</v>
      </c>
      <c r="I70" s="27">
        <v>4925.9306764717012</v>
      </c>
      <c r="J70" s="28">
        <v>15.913438709232089</v>
      </c>
      <c r="K70" s="28">
        <f t="shared" si="16"/>
        <v>10.095348744675269</v>
      </c>
      <c r="L70" s="27">
        <v>4816.5976992151718</v>
      </c>
      <c r="M70" s="28">
        <v>7.3067270384251248</v>
      </c>
      <c r="N70" s="28">
        <f t="shared" si="17"/>
        <v>9.8712784913178044</v>
      </c>
    </row>
    <row r="71" spans="1:14" x14ac:dyDescent="0.2">
      <c r="A71" s="2" t="str">
        <f>'C01'!A70</f>
        <v>Actividades de organizaciones y organos extraterritoriales</v>
      </c>
      <c r="B71" s="27">
        <v>18947.300589613227</v>
      </c>
      <c r="C71" s="28">
        <v>12.763924853697795</v>
      </c>
      <c r="D71" s="27">
        <v>18947.300589613227</v>
      </c>
      <c r="E71" s="28">
        <v>12.763924853697795</v>
      </c>
      <c r="F71" s="27">
        <v>0</v>
      </c>
      <c r="G71" s="28">
        <v>0</v>
      </c>
      <c r="H71" s="28">
        <f>IFERROR(F71/B71*100,0)</f>
        <v>0</v>
      </c>
      <c r="I71" s="27">
        <v>1500.9990721608197</v>
      </c>
      <c r="J71" s="28">
        <v>14.822697109443673</v>
      </c>
      <c r="K71" s="28">
        <f t="shared" si="16"/>
        <v>7.9219679081022054</v>
      </c>
      <c r="L71" s="27">
        <v>7442.6418711480283</v>
      </c>
      <c r="M71" s="28">
        <v>9.648452390771288</v>
      </c>
      <c r="N71" s="28">
        <f t="shared" si="17"/>
        <v>39.280750500300982</v>
      </c>
    </row>
    <row r="72" spans="1:14" x14ac:dyDescent="0.2">
      <c r="A72" s="2" t="str">
        <f>'C01'!A71</f>
        <v>Rama de actividad NO especificadas</v>
      </c>
      <c r="B72" s="27">
        <v>13769.42473584401</v>
      </c>
      <c r="C72" s="28">
        <v>8.3182456354634908</v>
      </c>
      <c r="D72" s="27">
        <v>13769.42473584401</v>
      </c>
      <c r="E72" s="28">
        <v>8.3182456354634908</v>
      </c>
      <c r="F72" s="27">
        <v>0</v>
      </c>
      <c r="G72" s="28">
        <v>0</v>
      </c>
      <c r="H72" s="28">
        <f>IFERROR(F72/B72*100,0)</f>
        <v>0</v>
      </c>
      <c r="I72" s="27">
        <v>639.62328829403282</v>
      </c>
      <c r="J72" s="28">
        <v>6.9917256651334343</v>
      </c>
      <c r="K72" s="28">
        <f t="shared" si="16"/>
        <v>4.645243360305324</v>
      </c>
      <c r="L72" s="27">
        <v>3230.412935302681</v>
      </c>
      <c r="M72" s="28">
        <v>11.161427770183334</v>
      </c>
      <c r="N72" s="28">
        <f t="shared" si="17"/>
        <v>23.460769039198862</v>
      </c>
    </row>
    <row r="73" spans="1:14" x14ac:dyDescent="0.2">
      <c r="A73" s="2" t="str">
        <f>'C01'!A72</f>
        <v>Busca trabajo por primera vez</v>
      </c>
      <c r="B73" s="27">
        <v>65243.295589607806</v>
      </c>
      <c r="C73" s="28">
        <v>8.3716889352727399</v>
      </c>
      <c r="D73" s="27">
        <v>65243.295589607806</v>
      </c>
      <c r="E73" s="28">
        <v>8.3716889352727399</v>
      </c>
      <c r="F73" s="27">
        <v>0</v>
      </c>
      <c r="G73" s="28">
        <v>0</v>
      </c>
      <c r="H73" s="28">
        <f t="shared" si="15"/>
        <v>0</v>
      </c>
      <c r="I73" s="27">
        <v>7687.7956094605906</v>
      </c>
      <c r="J73" s="28">
        <v>8.5955292913267805</v>
      </c>
      <c r="K73" s="28">
        <f t="shared" si="16"/>
        <v>11.783272963122867</v>
      </c>
      <c r="L73" s="27">
        <v>17341.290822708481</v>
      </c>
      <c r="M73" s="28">
        <v>7.3913717554610292</v>
      </c>
      <c r="N73" s="28">
        <f t="shared" si="17"/>
        <v>26.579421940590425</v>
      </c>
    </row>
    <row r="74" spans="1:14" x14ac:dyDescent="0.2">
      <c r="A74" s="2" t="str">
        <f>'C01'!A73</f>
        <v>NS/NR</v>
      </c>
      <c r="B74" s="27">
        <v>3433.7573055404846</v>
      </c>
      <c r="C74" s="28">
        <v>5.4571798701986669</v>
      </c>
      <c r="D74" s="27">
        <v>3433.7573055404846</v>
      </c>
      <c r="E74" s="28">
        <v>5.4571798701986669</v>
      </c>
      <c r="F74" s="27">
        <v>0</v>
      </c>
      <c r="G74" s="28">
        <v>0</v>
      </c>
      <c r="H74" s="28">
        <f t="shared" si="15"/>
        <v>0</v>
      </c>
      <c r="I74" s="27">
        <v>529.68866416657215</v>
      </c>
      <c r="J74" s="28">
        <v>6</v>
      </c>
      <c r="K74" s="28">
        <f t="shared" si="16"/>
        <v>15.425920268503003</v>
      </c>
      <c r="L74" s="27">
        <v>1199.9210661092147</v>
      </c>
      <c r="M74" s="28">
        <v>5.3373996204672265</v>
      </c>
      <c r="N74" s="28">
        <f t="shared" si="17"/>
        <v>34.944842029840053</v>
      </c>
    </row>
    <row r="75" spans="1:14" x14ac:dyDescent="0.2">
      <c r="A75" s="2"/>
    </row>
    <row r="76" spans="1:14" x14ac:dyDescent="0.2">
      <c r="A76" s="3" t="s">
        <v>1</v>
      </c>
    </row>
    <row r="77" spans="1:14" x14ac:dyDescent="0.2">
      <c r="A77" s="2" t="str">
        <f>'C01'!A76</f>
        <v>Directores y gerentes</v>
      </c>
      <c r="B77" s="27">
        <v>235.4886919703205</v>
      </c>
      <c r="C77" s="28">
        <v>6</v>
      </c>
      <c r="D77" s="27">
        <v>235.4886919703205</v>
      </c>
      <c r="E77" s="28">
        <v>6</v>
      </c>
      <c r="F77" s="27">
        <v>0</v>
      </c>
      <c r="G77" s="28">
        <v>0</v>
      </c>
      <c r="H77" s="28">
        <f>F77/B77*100</f>
        <v>0</v>
      </c>
      <c r="I77" s="27">
        <v>0</v>
      </c>
      <c r="J77" s="28">
        <v>0</v>
      </c>
      <c r="K77" s="28">
        <f>IF(ISNUMBER(I77/D77*100),I77/D77*100,0)</f>
        <v>0</v>
      </c>
      <c r="L77" s="27">
        <v>235.4886919703205</v>
      </c>
      <c r="M77" s="28">
        <v>6</v>
      </c>
      <c r="N77" s="28">
        <f>IF(ISNUMBER(L77/D77*100),L77/D77*100,0)</f>
        <v>100</v>
      </c>
    </row>
    <row r="78" spans="1:14" x14ac:dyDescent="0.2">
      <c r="A78" s="2" t="str">
        <f>'C01'!A77</f>
        <v>Profesionales cientificos e intelectuales</v>
      </c>
      <c r="B78" s="27">
        <v>0</v>
      </c>
      <c r="C78" s="28">
        <v>0</v>
      </c>
      <c r="D78" s="27">
        <v>0</v>
      </c>
      <c r="E78" s="28">
        <v>0</v>
      </c>
      <c r="F78" s="27">
        <v>0</v>
      </c>
      <c r="G78" s="28">
        <v>0</v>
      </c>
      <c r="H78" s="28">
        <f>IFERROR(F78/B78*100,0)</f>
        <v>0</v>
      </c>
      <c r="I78" s="27">
        <v>0</v>
      </c>
      <c r="J78" s="28">
        <v>0</v>
      </c>
      <c r="K78" s="28">
        <f t="shared" ref="K78:K89" si="18">IF(ISNUMBER(I78/D78*100),I78/D78*100,0)</f>
        <v>0</v>
      </c>
      <c r="L78" s="27">
        <v>0</v>
      </c>
      <c r="M78" s="28">
        <v>0</v>
      </c>
      <c r="N78" s="28">
        <f t="shared" ref="N78:N89" si="19">IF(ISNUMBER(L78/D78*100),L78/D78*100,0)</f>
        <v>0</v>
      </c>
    </row>
    <row r="79" spans="1:14" x14ac:dyDescent="0.2">
      <c r="A79" s="2" t="str">
        <f>'C01'!A78</f>
        <v>Tecnicos y profesionales de nivel medio</v>
      </c>
      <c r="B79" s="27">
        <v>433.140495226665</v>
      </c>
      <c r="C79" s="28">
        <v>7</v>
      </c>
      <c r="D79" s="27">
        <v>0</v>
      </c>
      <c r="E79" s="28">
        <v>0</v>
      </c>
      <c r="F79" s="27">
        <v>433.140495226665</v>
      </c>
      <c r="G79" s="28">
        <v>7</v>
      </c>
      <c r="H79" s="28">
        <f t="shared" ref="H79:H88" si="20">F79/B79*100</f>
        <v>100</v>
      </c>
      <c r="I79" s="27">
        <v>0</v>
      </c>
      <c r="J79" s="28">
        <v>0</v>
      </c>
      <c r="K79" s="28">
        <f t="shared" si="18"/>
        <v>0</v>
      </c>
      <c r="L79" s="27">
        <v>0</v>
      </c>
      <c r="M79" s="28">
        <v>0</v>
      </c>
      <c r="N79" s="28">
        <f t="shared" si="19"/>
        <v>0</v>
      </c>
    </row>
    <row r="80" spans="1:14" x14ac:dyDescent="0.2">
      <c r="A80" s="2" t="str">
        <f>'C01'!A79</f>
        <v>Personal de apoyo administrativo</v>
      </c>
      <c r="B80" s="27">
        <v>11283.253297555108</v>
      </c>
      <c r="C80" s="28">
        <v>10.154610976317008</v>
      </c>
      <c r="D80" s="27">
        <v>11283.253297555108</v>
      </c>
      <c r="E80" s="28">
        <v>10.154610976317008</v>
      </c>
      <c r="F80" s="27">
        <v>0</v>
      </c>
      <c r="G80" s="28">
        <v>0</v>
      </c>
      <c r="H80" s="28">
        <f t="shared" si="20"/>
        <v>0</v>
      </c>
      <c r="I80" s="27">
        <v>0</v>
      </c>
      <c r="J80" s="28">
        <v>0</v>
      </c>
      <c r="K80" s="28">
        <f t="shared" si="18"/>
        <v>0</v>
      </c>
      <c r="L80" s="27">
        <v>2764.5333833778882</v>
      </c>
      <c r="M80" s="28">
        <v>7.9272443229096554</v>
      </c>
      <c r="N80" s="28">
        <f t="shared" si="19"/>
        <v>24.501208210728695</v>
      </c>
    </row>
    <row r="81" spans="1:14" x14ac:dyDescent="0.2">
      <c r="A81" s="2" t="str">
        <f>'C01'!A80</f>
        <v>Trabajadores de los servicios y vendedores de comercios y mercados</v>
      </c>
      <c r="B81" s="27">
        <v>41897.455557933856</v>
      </c>
      <c r="C81" s="28">
        <v>12.084887042138948</v>
      </c>
      <c r="D81" s="27">
        <v>41897.455557933856</v>
      </c>
      <c r="E81" s="28">
        <v>12.084887042138948</v>
      </c>
      <c r="F81" s="27">
        <v>0</v>
      </c>
      <c r="G81" s="28">
        <v>0</v>
      </c>
      <c r="H81" s="28">
        <f t="shared" si="20"/>
        <v>0</v>
      </c>
      <c r="I81" s="27">
        <v>2515.0767678586535</v>
      </c>
      <c r="J81" s="28">
        <v>10.469531809270435</v>
      </c>
      <c r="K81" s="28">
        <f t="shared" si="18"/>
        <v>6.0029343891323483</v>
      </c>
      <c r="L81" s="27">
        <v>7606.3324906737125</v>
      </c>
      <c r="M81" s="28">
        <v>9.3502225163189205</v>
      </c>
      <c r="N81" s="28">
        <f t="shared" si="19"/>
        <v>18.154640632427018</v>
      </c>
    </row>
    <row r="82" spans="1:14" x14ac:dyDescent="0.2">
      <c r="A82" s="2" t="str">
        <f>'C01'!A81</f>
        <v>Agricultores y trabajadores calificados agropecuarios forestales y pesqueros</v>
      </c>
      <c r="B82" s="27">
        <v>84944.162194145523</v>
      </c>
      <c r="C82" s="28">
        <v>15.798434035967476</v>
      </c>
      <c r="D82" s="27">
        <v>84944.162194145523</v>
      </c>
      <c r="E82" s="28">
        <v>15.798434035967476</v>
      </c>
      <c r="F82" s="27">
        <v>0</v>
      </c>
      <c r="G82" s="28">
        <v>0</v>
      </c>
      <c r="H82" s="28">
        <f t="shared" si="20"/>
        <v>0</v>
      </c>
      <c r="I82" s="27">
        <v>6240.0398076301681</v>
      </c>
      <c r="J82" s="28">
        <v>16.456354566097879</v>
      </c>
      <c r="K82" s="28">
        <f t="shared" si="18"/>
        <v>7.346049035563083</v>
      </c>
      <c r="L82" s="27">
        <v>5967.1733938207717</v>
      </c>
      <c r="M82" s="28">
        <v>15.066972918186032</v>
      </c>
      <c r="N82" s="28">
        <f t="shared" si="19"/>
        <v>7.0248187040592631</v>
      </c>
    </row>
    <row r="83" spans="1:14" x14ac:dyDescent="0.2">
      <c r="A83" s="2" t="str">
        <f>'C01'!A82</f>
        <v>Oficiales, operarios y artesanos de artes mecanicas y de otros oficios</v>
      </c>
      <c r="B83" s="27">
        <v>136902.38938533413</v>
      </c>
      <c r="C83" s="28">
        <v>10.229744666808871</v>
      </c>
      <c r="D83" s="27">
        <v>136902.38938533413</v>
      </c>
      <c r="E83" s="28">
        <v>10.229744666808871</v>
      </c>
      <c r="F83" s="27">
        <v>0</v>
      </c>
      <c r="G83" s="28">
        <v>0</v>
      </c>
      <c r="H83" s="28">
        <f t="shared" si="20"/>
        <v>0</v>
      </c>
      <c r="I83" s="27">
        <v>5771.1624190337416</v>
      </c>
      <c r="J83" s="28">
        <v>11.222189278076229</v>
      </c>
      <c r="K83" s="28">
        <f t="shared" si="18"/>
        <v>4.2155308208608853</v>
      </c>
      <c r="L83" s="27">
        <v>32744.948951659328</v>
      </c>
      <c r="M83" s="28">
        <v>9.0671692040644789</v>
      </c>
      <c r="N83" s="28">
        <f t="shared" si="19"/>
        <v>23.918464169017035</v>
      </c>
    </row>
    <row r="84" spans="1:14" x14ac:dyDescent="0.2">
      <c r="A84" s="2" t="str">
        <f>'C01'!A83</f>
        <v>Operadores de instalaciones y maquinas y ensambladores</v>
      </c>
      <c r="B84" s="27">
        <v>56014.968522349773</v>
      </c>
      <c r="C84" s="28">
        <v>9.5200767633537762</v>
      </c>
      <c r="D84" s="27">
        <v>56014.968522349773</v>
      </c>
      <c r="E84" s="28">
        <v>9.5200767633537762</v>
      </c>
      <c r="F84" s="27">
        <v>0</v>
      </c>
      <c r="G84" s="28">
        <v>0</v>
      </c>
      <c r="H84" s="28">
        <f t="shared" si="20"/>
        <v>0</v>
      </c>
      <c r="I84" s="27">
        <v>2213.1621252445389</v>
      </c>
      <c r="J84" s="28">
        <v>8.4004977465813635</v>
      </c>
      <c r="K84" s="28">
        <f t="shared" si="18"/>
        <v>3.9510191358252662</v>
      </c>
      <c r="L84" s="27">
        <v>21398.904944152651</v>
      </c>
      <c r="M84" s="28">
        <v>9.4498287131309517</v>
      </c>
      <c r="N84" s="28">
        <f t="shared" si="19"/>
        <v>38.202119020408922</v>
      </c>
    </row>
    <row r="85" spans="1:14" x14ac:dyDescent="0.2">
      <c r="A85" s="2" t="str">
        <f>'C01'!A84</f>
        <v>Ocupaciones elementales</v>
      </c>
      <c r="B85" s="27">
        <v>345904.79009715392</v>
      </c>
      <c r="C85" s="28">
        <v>7.3881067150009239</v>
      </c>
      <c r="D85" s="27">
        <v>345904.79009715392</v>
      </c>
      <c r="E85" s="28">
        <v>7.3881067150009239</v>
      </c>
      <c r="F85" s="27">
        <v>0</v>
      </c>
      <c r="G85" s="28">
        <v>0</v>
      </c>
      <c r="H85" s="28">
        <f t="shared" si="20"/>
        <v>0</v>
      </c>
      <c r="I85" s="27">
        <v>13733.412850195924</v>
      </c>
      <c r="J85" s="28">
        <v>7.5113254351258085</v>
      </c>
      <c r="K85" s="28">
        <f t="shared" si="18"/>
        <v>3.9702869816687518</v>
      </c>
      <c r="L85" s="27">
        <v>172082.6127788653</v>
      </c>
      <c r="M85" s="28">
        <v>7.0321559007748711</v>
      </c>
      <c r="N85" s="28">
        <f t="shared" si="19"/>
        <v>49.74854864846845</v>
      </c>
    </row>
    <row r="86" spans="1:14" x14ac:dyDescent="0.2">
      <c r="A86" s="2" t="str">
        <f>'C01'!A85</f>
        <v>Ocupaciones militares</v>
      </c>
      <c r="B86" s="27">
        <v>310351.55749697145</v>
      </c>
      <c r="C86" s="28">
        <v>5.0890004270779503</v>
      </c>
      <c r="D86" s="27">
        <v>310351.55749697145</v>
      </c>
      <c r="E86" s="28">
        <v>5.0890004270779503</v>
      </c>
      <c r="F86" s="27">
        <v>0</v>
      </c>
      <c r="G86" s="28">
        <v>0</v>
      </c>
      <c r="H86" s="28">
        <f t="shared" si="20"/>
        <v>0</v>
      </c>
      <c r="I86" s="27">
        <v>29861.053185040073</v>
      </c>
      <c r="J86" s="28">
        <v>4.4918008451859688</v>
      </c>
      <c r="K86" s="28">
        <f t="shared" si="18"/>
        <v>9.6216862663340983</v>
      </c>
      <c r="L86" s="27">
        <v>56786.819913417472</v>
      </c>
      <c r="M86" s="28">
        <v>5.6428014509203646</v>
      </c>
      <c r="N86" s="28">
        <f t="shared" si="19"/>
        <v>18.297578517540263</v>
      </c>
    </row>
    <row r="87" spans="1:14" x14ac:dyDescent="0.2">
      <c r="A87" s="26" t="s">
        <v>85</v>
      </c>
      <c r="B87" s="27">
        <v>382646.64238831104</v>
      </c>
      <c r="C87" s="28">
        <v>6.8405989772534683</v>
      </c>
      <c r="D87" s="27">
        <v>382646.64238831104</v>
      </c>
      <c r="E87" s="28">
        <v>6.8405989772534683</v>
      </c>
      <c r="F87" s="27">
        <v>0</v>
      </c>
      <c r="G87" s="28">
        <v>0</v>
      </c>
      <c r="H87" s="28">
        <f>IFERROR(F87/B87*100,0)</f>
        <v>0</v>
      </c>
      <c r="I87" s="27">
        <v>17373.897316703591</v>
      </c>
      <c r="J87" s="28">
        <v>7.4133296676161482</v>
      </c>
      <c r="K87" s="28">
        <f t="shared" si="18"/>
        <v>4.5404546628877789</v>
      </c>
      <c r="L87" s="27">
        <v>155997.93421969662</v>
      </c>
      <c r="M87" s="28">
        <v>6.8679091514710935</v>
      </c>
      <c r="N87" s="28">
        <f t="shared" si="19"/>
        <v>40.768144010365944</v>
      </c>
    </row>
    <row r="88" spans="1:14" x14ac:dyDescent="0.2">
      <c r="A88" s="2" t="str">
        <f>'C01'!A87</f>
        <v>Busca trabajo por primera vez</v>
      </c>
      <c r="B88" s="27">
        <v>203882.4680371634</v>
      </c>
      <c r="C88" s="28">
        <v>7.1200473662669799</v>
      </c>
      <c r="D88" s="27">
        <v>203882.4680371634</v>
      </c>
      <c r="E88" s="28">
        <v>7.1200473662669799</v>
      </c>
      <c r="F88" s="27">
        <v>0</v>
      </c>
      <c r="G88" s="28">
        <v>0</v>
      </c>
      <c r="H88" s="28">
        <f t="shared" si="20"/>
        <v>0</v>
      </c>
      <c r="I88" s="27">
        <v>8320.7726153017411</v>
      </c>
      <c r="J88" s="28">
        <v>8.3464075175485224</v>
      </c>
      <c r="K88" s="28">
        <f t="shared" si="18"/>
        <v>4.0811614139304231</v>
      </c>
      <c r="L88" s="27">
        <v>81198.721267845147</v>
      </c>
      <c r="M88" s="28">
        <v>7.0369147234392582</v>
      </c>
      <c r="N88" s="28">
        <f t="shared" si="19"/>
        <v>39.826240112535991</v>
      </c>
    </row>
    <row r="89" spans="1:14" x14ac:dyDescent="0.2">
      <c r="A89" s="2" t="str">
        <f>'C01'!A88</f>
        <v>NS/NR</v>
      </c>
      <c r="B89" s="27">
        <v>674422.87416734197</v>
      </c>
      <c r="C89" s="28">
        <v>5.864677993876751</v>
      </c>
      <c r="D89" s="27">
        <v>674422.87416734197</v>
      </c>
      <c r="E89" s="28">
        <v>5.864677993876751</v>
      </c>
      <c r="F89" s="27">
        <v>0</v>
      </c>
      <c r="G89" s="28">
        <v>0</v>
      </c>
      <c r="H89" s="28">
        <f>IFERROR(F89/B89*100,0)</f>
        <v>0</v>
      </c>
      <c r="I89" s="27">
        <v>75503.821818259632</v>
      </c>
      <c r="J89" s="28">
        <v>5.6254247031404674</v>
      </c>
      <c r="K89" s="28">
        <f t="shared" si="18"/>
        <v>11.195323395796501</v>
      </c>
      <c r="L89" s="27">
        <v>257118.5754727849</v>
      </c>
      <c r="M89" s="28">
        <v>5.9373713956078076</v>
      </c>
      <c r="N89" s="28">
        <f t="shared" si="19"/>
        <v>38.124237080515606</v>
      </c>
    </row>
    <row r="90" spans="1:14" x14ac:dyDescent="0.2">
      <c r="A90" s="39"/>
      <c r="B90" s="39"/>
      <c r="C90" s="40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</row>
    <row r="91" spans="1:14" x14ac:dyDescent="0.2">
      <c r="A91" s="1" t="str">
        <f>A33</f>
        <v>Fuente: Instituto Nacional de Estadística (INE).  LXXXI Encuesta Permanente de Hogares de Propósitos Múltiples, Junio 2024.</v>
      </c>
    </row>
    <row r="92" spans="1:14" x14ac:dyDescent="0.2">
      <c r="A92" s="1" t="s">
        <v>0</v>
      </c>
    </row>
    <row r="93" spans="1:14" x14ac:dyDescent="0.2">
      <c r="A93" s="1" t="s">
        <v>80</v>
      </c>
    </row>
    <row r="94" spans="1:14" x14ac:dyDescent="0.2">
      <c r="A94" s="1" t="s">
        <v>78</v>
      </c>
    </row>
    <row r="95" spans="1:14" x14ac:dyDescent="0.2">
      <c r="A95" s="1" t="s">
        <v>79</v>
      </c>
    </row>
  </sheetData>
  <mergeCells count="16">
    <mergeCell ref="A1:N1"/>
    <mergeCell ref="A2:N2"/>
    <mergeCell ref="A3:A4"/>
    <mergeCell ref="B3:C3"/>
    <mergeCell ref="D3:E3"/>
    <mergeCell ref="F3:H3"/>
    <mergeCell ref="I3:K3"/>
    <mergeCell ref="L3:N3"/>
    <mergeCell ref="A42:N42"/>
    <mergeCell ref="A45:A46"/>
    <mergeCell ref="B45:C45"/>
    <mergeCell ref="D45:E45"/>
    <mergeCell ref="F45:H45"/>
    <mergeCell ref="I45:K45"/>
    <mergeCell ref="L45:N45"/>
    <mergeCell ref="A43:N43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41" max="16383" man="1"/>
  </rowBreaks>
  <ignoredErrors>
    <ignoredError sqref="O9:U13 O23:U3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93"/>
  <sheetViews>
    <sheetView topLeftCell="A9" zoomScaleNormal="100" workbookViewId="0">
      <selection activeCell="A38" sqref="A38"/>
    </sheetView>
  </sheetViews>
  <sheetFormatPr baseColWidth="10" defaultColWidth="12" defaultRowHeight="10.199999999999999" x14ac:dyDescent="0.2"/>
  <cols>
    <col min="1" max="1" width="44.7109375" style="24" customWidth="1"/>
    <col min="2" max="2" width="13" style="24" bestFit="1" customWidth="1"/>
    <col min="3" max="3" width="9.7109375" style="24" bestFit="1" customWidth="1"/>
    <col min="4" max="4" width="13" style="24" bestFit="1" customWidth="1"/>
    <col min="5" max="5" width="8" style="24" customWidth="1"/>
    <col min="6" max="6" width="11" style="24" bestFit="1" customWidth="1"/>
    <col min="7" max="8" width="8" style="24" customWidth="1"/>
    <col min="9" max="9" width="11" style="24" bestFit="1" customWidth="1"/>
    <col min="10" max="11" width="8" style="24" customWidth="1"/>
    <col min="12" max="12" width="11" style="24" bestFit="1" customWidth="1"/>
    <col min="13" max="14" width="8" style="24" customWidth="1"/>
    <col min="15" max="15" width="10.42578125" style="24" bestFit="1" customWidth="1"/>
    <col min="16" max="16" width="6.140625" style="24" bestFit="1" customWidth="1"/>
    <col min="17" max="17" width="9" style="24" bestFit="1" customWidth="1"/>
    <col min="18" max="18" width="6.140625" style="24" bestFit="1" customWidth="1"/>
    <col min="19" max="19" width="7" style="24" bestFit="1" customWidth="1"/>
    <col min="20" max="20" width="9" style="24" bestFit="1" customWidth="1"/>
    <col min="21" max="21" width="6.140625" style="24" bestFit="1" customWidth="1"/>
    <col min="22" max="22" width="7.140625" style="24" bestFit="1" customWidth="1"/>
    <col min="23" max="23" width="9" style="24" bestFit="1" customWidth="1"/>
    <col min="24" max="24" width="6.140625" style="24" bestFit="1" customWidth="1"/>
    <col min="25" max="25" width="7.140625" style="24" bestFit="1" customWidth="1"/>
    <col min="26" max="16384" width="12" style="24"/>
  </cols>
  <sheetData>
    <row r="1" spans="1:14" x14ac:dyDescent="0.2">
      <c r="A1" s="84" t="s">
        <v>87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26.25" customHeight="1" x14ac:dyDescent="0.4">
      <c r="A2" s="85" t="s">
        <v>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ht="35.25" customHeight="1" x14ac:dyDescent="0.2">
      <c r="A3" s="86" t="s">
        <v>21</v>
      </c>
      <c r="B3" s="80" t="s">
        <v>71</v>
      </c>
      <c r="C3" s="80"/>
      <c r="D3" s="80" t="s">
        <v>20</v>
      </c>
      <c r="E3" s="80"/>
      <c r="F3" s="80" t="s">
        <v>19</v>
      </c>
      <c r="G3" s="80"/>
      <c r="H3" s="80"/>
      <c r="I3" s="81" t="s">
        <v>76</v>
      </c>
      <c r="J3" s="81"/>
      <c r="K3" s="81"/>
      <c r="L3" s="81" t="s">
        <v>77</v>
      </c>
      <c r="M3" s="81"/>
      <c r="N3" s="81"/>
    </row>
    <row r="4" spans="1:14" x14ac:dyDescent="0.2">
      <c r="A4" s="87"/>
      <c r="B4" s="25" t="s">
        <v>18</v>
      </c>
      <c r="C4" s="25" t="s">
        <v>17</v>
      </c>
      <c r="D4" s="25" t="s">
        <v>18</v>
      </c>
      <c r="E4" s="25" t="s">
        <v>17</v>
      </c>
      <c r="F4" s="25" t="s">
        <v>18</v>
      </c>
      <c r="G4" s="25" t="s">
        <v>17</v>
      </c>
      <c r="H4" s="25" t="s">
        <v>75</v>
      </c>
      <c r="I4" s="25" t="s">
        <v>18</v>
      </c>
      <c r="J4" s="25" t="s">
        <v>17</v>
      </c>
      <c r="K4" s="25" t="s">
        <v>68</v>
      </c>
      <c r="L4" s="25" t="s">
        <v>18</v>
      </c>
      <c r="M4" s="25" t="s">
        <v>17</v>
      </c>
      <c r="N4" s="25" t="s">
        <v>16</v>
      </c>
    </row>
    <row r="6" spans="1:14" x14ac:dyDescent="0.2">
      <c r="A6" s="48" t="s">
        <v>27</v>
      </c>
      <c r="B6" s="7">
        <v>1583298.2445354764</v>
      </c>
      <c r="C6" s="6">
        <v>8.4620343394744637</v>
      </c>
      <c r="D6" s="7">
        <v>1479772.0850242476</v>
      </c>
      <c r="E6" s="6">
        <v>8.3922228424043741</v>
      </c>
      <c r="F6" s="7">
        <v>103526.15951122732</v>
      </c>
      <c r="G6" s="6">
        <v>9.4360616795283025</v>
      </c>
      <c r="H6" s="6">
        <f>F6/B6*100</f>
        <v>6.5386391899651759</v>
      </c>
      <c r="I6" s="7">
        <v>156282.37956644589</v>
      </c>
      <c r="J6" s="6">
        <v>7.7428558869940787</v>
      </c>
      <c r="K6" s="6">
        <f>IF(ISNUMBER(I6/D6*100),I6/D6*100,0)</f>
        <v>10.56124663710527</v>
      </c>
      <c r="L6" s="7">
        <v>500407.16532982257</v>
      </c>
      <c r="M6" s="6">
        <v>7.3417769193011084</v>
      </c>
      <c r="N6" s="6">
        <f>IF(ISNUMBER(L6/D6*100),L6/D6*100,0)</f>
        <v>33.816502581316286</v>
      </c>
    </row>
    <row r="7" spans="1:14" x14ac:dyDescent="0.2">
      <c r="A7" s="48"/>
    </row>
    <row r="8" spans="1:14" x14ac:dyDescent="0.2">
      <c r="A8" s="48" t="s">
        <v>14</v>
      </c>
      <c r="B8" s="67"/>
      <c r="C8" s="68"/>
      <c r="D8" s="67"/>
      <c r="E8" s="68"/>
      <c r="F8" s="67"/>
      <c r="G8" s="68"/>
      <c r="H8" s="68"/>
      <c r="I8" s="67"/>
      <c r="J8" s="68"/>
      <c r="K8" s="68"/>
      <c r="L8" s="67"/>
      <c r="M8" s="68"/>
      <c r="N8" s="68"/>
    </row>
    <row r="9" spans="1:14" x14ac:dyDescent="0.2">
      <c r="A9" s="49" t="s">
        <v>13</v>
      </c>
      <c r="B9" s="27">
        <v>1085118.1524994392</v>
      </c>
      <c r="C9" s="28">
        <v>9.203008960946395</v>
      </c>
      <c r="D9" s="27">
        <v>1014144.0994978959</v>
      </c>
      <c r="E9" s="28">
        <v>9.1278632948960965</v>
      </c>
      <c r="F9" s="27">
        <v>70974.053001544278</v>
      </c>
      <c r="G9" s="28">
        <v>10.264938089702893</v>
      </c>
      <c r="H9" s="28">
        <f>F9/B9*100</f>
        <v>6.540675118010336</v>
      </c>
      <c r="I9" s="27">
        <v>97769.599716359211</v>
      </c>
      <c r="J9" s="28">
        <v>8.3838136329614059</v>
      </c>
      <c r="K9" s="28">
        <f>IF(ISNUMBER(I9/D9*100),I9/D9*100,0)</f>
        <v>9.6406023330180659</v>
      </c>
      <c r="L9" s="27">
        <v>335386.38394774287</v>
      </c>
      <c r="M9" s="28">
        <v>7.748955444191683</v>
      </c>
      <c r="N9" s="28">
        <f>IF(ISNUMBER(L9/D9*100),L9/D9*100,0)</f>
        <v>33.070880569516021</v>
      </c>
    </row>
    <row r="10" spans="1:14" x14ac:dyDescent="0.2">
      <c r="A10" s="50" t="s">
        <v>12</v>
      </c>
      <c r="B10" s="27">
        <v>253630.51943370857</v>
      </c>
      <c r="C10" s="28">
        <v>10.39254780329374</v>
      </c>
      <c r="D10" s="27">
        <v>232508.50509050998</v>
      </c>
      <c r="E10" s="28">
        <v>10.316961246967788</v>
      </c>
      <c r="F10" s="27">
        <v>21122.014343198611</v>
      </c>
      <c r="G10" s="28">
        <v>11.199917046868517</v>
      </c>
      <c r="H10" s="28">
        <f>F10/B10*100</f>
        <v>8.3278677938122794</v>
      </c>
      <c r="I10" s="27">
        <v>30213.279004159998</v>
      </c>
      <c r="J10" s="28">
        <v>9.2037498431590485</v>
      </c>
      <c r="K10" s="28">
        <f>IF(ISNUMBER(I10/D10*100),I10/D10*100,0)</f>
        <v>12.994483359823199</v>
      </c>
      <c r="L10" s="27">
        <v>69999.462126885483</v>
      </c>
      <c r="M10" s="28">
        <v>8.0767703858596462</v>
      </c>
      <c r="N10" s="28">
        <f>IF(ISNUMBER(L10/D10*100),L10/D10*100,0)</f>
        <v>30.106194222717303</v>
      </c>
    </row>
    <row r="11" spans="1:14" x14ac:dyDescent="0.2">
      <c r="A11" s="50" t="s">
        <v>11</v>
      </c>
      <c r="B11" s="27">
        <v>142023.65244197784</v>
      </c>
      <c r="C11" s="28">
        <v>9.3283856964328784</v>
      </c>
      <c r="D11" s="27">
        <v>133005.58246100188</v>
      </c>
      <c r="E11" s="28">
        <v>9.251375350435767</v>
      </c>
      <c r="F11" s="27">
        <v>9018.0699809758953</v>
      </c>
      <c r="G11" s="28">
        <v>10.427901524032828</v>
      </c>
      <c r="H11" s="28">
        <f t="shared" ref="H11:H12" si="0">F11/B11*100</f>
        <v>6.3496958611595531</v>
      </c>
      <c r="I11" s="27">
        <v>9070.9308835607462</v>
      </c>
      <c r="J11" s="28">
        <v>8.5011655011655041</v>
      </c>
      <c r="K11" s="28">
        <f t="shared" ref="K11:K12" si="1">IF(ISNUMBER(I11/D11*100),I11/D11*100,0)</f>
        <v>6.8199625276784177</v>
      </c>
      <c r="L11" s="27">
        <v>42989.506605007155</v>
      </c>
      <c r="M11" s="28">
        <v>7.7857847976307992</v>
      </c>
      <c r="N11" s="28">
        <f t="shared" ref="N11:N12" si="2">IF(ISNUMBER(L11/D11*100),L11/D11*100,0)</f>
        <v>32.321580650655747</v>
      </c>
    </row>
    <row r="12" spans="1:14" x14ac:dyDescent="0.2">
      <c r="A12" s="50" t="s">
        <v>10</v>
      </c>
      <c r="B12" s="27">
        <v>689463.98062373919</v>
      </c>
      <c r="C12" s="28">
        <v>8.7325888080023493</v>
      </c>
      <c r="D12" s="27">
        <v>648630.01194636873</v>
      </c>
      <c r="E12" s="28">
        <v>8.6707622355318925</v>
      </c>
      <c r="F12" s="27">
        <v>40833.968677369805</v>
      </c>
      <c r="G12" s="28">
        <v>9.7198816134140795</v>
      </c>
      <c r="H12" s="28">
        <f t="shared" si="0"/>
        <v>5.9225673602888484</v>
      </c>
      <c r="I12" s="27">
        <v>58485.389828638508</v>
      </c>
      <c r="J12" s="28">
        <v>7.9483248888904487</v>
      </c>
      <c r="K12" s="28">
        <f t="shared" si="1"/>
        <v>9.016756664271389</v>
      </c>
      <c r="L12" s="27">
        <v>222397.41521585046</v>
      </c>
      <c r="M12" s="28">
        <v>7.6364167266096876</v>
      </c>
      <c r="N12" s="28">
        <f t="shared" si="2"/>
        <v>34.287253306163571</v>
      </c>
    </row>
    <row r="13" spans="1:14" x14ac:dyDescent="0.2">
      <c r="A13" s="49" t="s">
        <v>9</v>
      </c>
      <c r="B13" s="27">
        <v>498180.09203603241</v>
      </c>
      <c r="C13" s="28">
        <v>6.7740349219705038</v>
      </c>
      <c r="D13" s="27">
        <v>465627.9855263498</v>
      </c>
      <c r="E13" s="28">
        <v>6.7116988984025099</v>
      </c>
      <c r="F13" s="27">
        <v>32552.106509683061</v>
      </c>
      <c r="G13" s="28">
        <v>7.6192559587717446</v>
      </c>
      <c r="H13" s="28">
        <f>F13/B13*100</f>
        <v>6.5342046039303856</v>
      </c>
      <c r="I13" s="27">
        <v>58512.779850086648</v>
      </c>
      <c r="J13" s="28">
        <v>6.5819717876761388</v>
      </c>
      <c r="K13" s="28">
        <f>IF(ISNUMBER(I13/D13*100),I13/D13*100,0)</f>
        <v>12.56642248080156</v>
      </c>
      <c r="L13" s="27">
        <v>165020.78138208066</v>
      </c>
      <c r="M13" s="28">
        <v>6.4880189200455867</v>
      </c>
      <c r="N13" s="28">
        <f>IF(ISNUMBER(L13/D13*100),L13/D13*100,0)</f>
        <v>35.440477486665621</v>
      </c>
    </row>
    <row r="14" spans="1:14" x14ac:dyDescent="0.2">
      <c r="A14" s="49"/>
    </row>
    <row r="15" spans="1:14" x14ac:dyDescent="0.2">
      <c r="A15" s="41" t="s">
        <v>95</v>
      </c>
      <c r="B15" s="27"/>
      <c r="C15" s="28"/>
      <c r="D15" s="27"/>
      <c r="E15" s="28"/>
      <c r="F15" s="27"/>
      <c r="G15" s="28"/>
      <c r="H15" s="28"/>
      <c r="I15" s="27"/>
      <c r="J15" s="28"/>
      <c r="K15" s="28"/>
      <c r="L15" s="27"/>
      <c r="M15" s="28"/>
      <c r="N15" s="28"/>
    </row>
    <row r="16" spans="1:14" x14ac:dyDescent="0.2">
      <c r="A16" s="45" t="s">
        <v>66</v>
      </c>
      <c r="B16" s="27">
        <v>76059.4054643298</v>
      </c>
      <c r="C16" s="28">
        <v>0</v>
      </c>
      <c r="D16" s="27">
        <v>73219.336580690826</v>
      </c>
      <c r="E16" s="28">
        <v>0</v>
      </c>
      <c r="F16" s="27">
        <v>2840.0688836389572</v>
      </c>
      <c r="G16" s="28">
        <v>0</v>
      </c>
      <c r="H16" s="28">
        <f>F16/B16*100</f>
        <v>3.7340140463902092</v>
      </c>
      <c r="I16" s="27">
        <v>9832.9032687140207</v>
      </c>
      <c r="J16" s="28">
        <v>0</v>
      </c>
      <c r="K16" s="28">
        <f>IF(ISNUMBER(I16/D16*100),I16/D16*100,0)</f>
        <v>13.429380444983604</v>
      </c>
      <c r="L16" s="27">
        <v>23224.476821926732</v>
      </c>
      <c r="M16" s="28">
        <v>0</v>
      </c>
      <c r="N16" s="28">
        <f>IF(ISNUMBER(L16/D16*100),L16/D16*100,0)</f>
        <v>31.719048418763489</v>
      </c>
    </row>
    <row r="17" spans="1:14" x14ac:dyDescent="0.2">
      <c r="A17" s="45" t="s">
        <v>90</v>
      </c>
      <c r="B17" s="27">
        <v>132494.21306506175</v>
      </c>
      <c r="C17" s="28">
        <v>2.3213078210651203</v>
      </c>
      <c r="D17" s="27">
        <v>128842.58535636531</v>
      </c>
      <c r="E17" s="28">
        <v>2.3139265752603428</v>
      </c>
      <c r="F17" s="27">
        <v>3651.6277086964747</v>
      </c>
      <c r="G17" s="28">
        <v>2.5817447737076993</v>
      </c>
      <c r="H17" s="28">
        <f t="shared" ref="H17:H22" si="3">F17/B17*100</f>
        <v>2.7560658116466792</v>
      </c>
      <c r="I17" s="27">
        <v>10707.231316846252</v>
      </c>
      <c r="J17" s="28">
        <v>2.2906260698272507</v>
      </c>
      <c r="K17" s="28">
        <f t="shared" ref="K17:K22" si="4">IF(ISNUMBER(I17/D17*100),I17/D17*100,0)</f>
        <v>8.3103201377333065</v>
      </c>
      <c r="L17" s="27">
        <v>45647.140587827031</v>
      </c>
      <c r="M17" s="28">
        <v>2.2936474950721562</v>
      </c>
      <c r="N17" s="28">
        <f t="shared" ref="N17:N22" si="5">IF(ISNUMBER(L17/D17*100),L17/D17*100,0)</f>
        <v>35.428612722704798</v>
      </c>
    </row>
    <row r="18" spans="1:14" x14ac:dyDescent="0.2">
      <c r="A18" s="45" t="s">
        <v>91</v>
      </c>
      <c r="B18" s="27">
        <v>461148.83134449041</v>
      </c>
      <c r="C18" s="28">
        <v>5.7043756133301819</v>
      </c>
      <c r="D18" s="27">
        <v>442023.99308999616</v>
      </c>
      <c r="E18" s="28">
        <v>5.7025753400572254</v>
      </c>
      <c r="F18" s="27">
        <v>19124.838254494138</v>
      </c>
      <c r="G18" s="28">
        <v>5.7459845393862867</v>
      </c>
      <c r="H18" s="28">
        <f t="shared" si="3"/>
        <v>4.1472160297436336</v>
      </c>
      <c r="I18" s="27">
        <v>54720.388648804263</v>
      </c>
      <c r="J18" s="28">
        <v>5.7140102730461066</v>
      </c>
      <c r="K18" s="28">
        <f t="shared" si="4"/>
        <v>12.379506430471791</v>
      </c>
      <c r="L18" s="27">
        <v>174736.3698201277</v>
      </c>
      <c r="M18" s="28">
        <v>5.6655759307007223</v>
      </c>
      <c r="N18" s="28">
        <f t="shared" si="5"/>
        <v>39.530969483946393</v>
      </c>
    </row>
    <row r="19" spans="1:14" x14ac:dyDescent="0.2">
      <c r="A19" s="45" t="s">
        <v>92</v>
      </c>
      <c r="B19" s="27">
        <v>198907.55805913004</v>
      </c>
      <c r="C19" s="28">
        <v>8.4418706574806066</v>
      </c>
      <c r="D19" s="27">
        <v>182816.82723196669</v>
      </c>
      <c r="E19" s="28">
        <v>8.4405430126484404</v>
      </c>
      <c r="F19" s="27">
        <v>16090.730827163334</v>
      </c>
      <c r="G19" s="28">
        <v>8.456954858348535</v>
      </c>
      <c r="H19" s="28">
        <f t="shared" si="3"/>
        <v>8.0895522443546248</v>
      </c>
      <c r="I19" s="27">
        <v>23644.941075353268</v>
      </c>
      <c r="J19" s="28">
        <v>8.3559038097901439</v>
      </c>
      <c r="K19" s="28">
        <f t="shared" si="4"/>
        <v>12.933678717305078</v>
      </c>
      <c r="L19" s="27">
        <v>75100.460812441568</v>
      </c>
      <c r="M19" s="28">
        <v>8.4845270088775298</v>
      </c>
      <c r="N19" s="28">
        <f t="shared" si="5"/>
        <v>41.079621580540028</v>
      </c>
    </row>
    <row r="20" spans="1:14" x14ac:dyDescent="0.2">
      <c r="A20" s="45" t="s">
        <v>93</v>
      </c>
      <c r="B20" s="27">
        <v>431460.65982535534</v>
      </c>
      <c r="C20" s="28">
        <v>8.7250602886281534</v>
      </c>
      <c r="D20" s="27">
        <v>393542.14487095893</v>
      </c>
      <c r="E20" s="28">
        <v>8.7355726747563569</v>
      </c>
      <c r="F20" s="27">
        <v>37918.5149543964</v>
      </c>
      <c r="G20" s="28">
        <v>8.6157282914773266</v>
      </c>
      <c r="H20" s="28">
        <f t="shared" si="3"/>
        <v>8.7884061016698212</v>
      </c>
      <c r="I20" s="27">
        <v>41918.592572200367</v>
      </c>
      <c r="J20" s="28">
        <v>8.6710725085306048</v>
      </c>
      <c r="K20" s="28">
        <f t="shared" si="4"/>
        <v>10.651614603042153</v>
      </c>
      <c r="L20" s="27">
        <v>145281.86455388463</v>
      </c>
      <c r="M20" s="28">
        <v>8.7296966214274399</v>
      </c>
      <c r="N20" s="28">
        <f t="shared" si="5"/>
        <v>36.916469162793739</v>
      </c>
    </row>
    <row r="21" spans="1:14" x14ac:dyDescent="0.2">
      <c r="A21" s="45" t="s">
        <v>67</v>
      </c>
      <c r="B21" s="27">
        <v>272472.521674524</v>
      </c>
      <c r="C21" s="28">
        <v>15.721051076526876</v>
      </c>
      <c r="D21" s="27">
        <v>249101.9923486193</v>
      </c>
      <c r="E21" s="28">
        <v>15.739291849569012</v>
      </c>
      <c r="F21" s="27">
        <v>23370.529325904838</v>
      </c>
      <c r="G21" s="28">
        <v>15.526824212017713</v>
      </c>
      <c r="H21" s="28">
        <f t="shared" si="3"/>
        <v>8.5772059443930218</v>
      </c>
      <c r="I21" s="27">
        <v>14650.220931372805</v>
      </c>
      <c r="J21" s="28">
        <v>15.660312593224294</v>
      </c>
      <c r="K21" s="28">
        <f t="shared" si="4"/>
        <v>5.8812138727777654</v>
      </c>
      <c r="L21" s="27">
        <v>31300.861348372531</v>
      </c>
      <c r="M21" s="28">
        <v>14.906850923511287</v>
      </c>
      <c r="N21" s="28">
        <f t="shared" si="5"/>
        <v>12.565480128543829</v>
      </c>
    </row>
    <row r="22" spans="1:14" x14ac:dyDescent="0.2">
      <c r="A22" s="45" t="s">
        <v>94</v>
      </c>
      <c r="B22" s="27">
        <v>10755.055102571476</v>
      </c>
      <c r="C22" s="28">
        <v>0</v>
      </c>
      <c r="D22" s="27">
        <v>10225.205545638255</v>
      </c>
      <c r="E22" s="28">
        <v>0</v>
      </c>
      <c r="F22" s="27">
        <v>529.84955693322115</v>
      </c>
      <c r="G22" s="28">
        <v>0</v>
      </c>
      <c r="H22" s="28">
        <f t="shared" si="3"/>
        <v>4.9265164323196906</v>
      </c>
      <c r="I22" s="27">
        <v>808.10175315485458</v>
      </c>
      <c r="J22" s="28">
        <v>0</v>
      </c>
      <c r="K22" s="28">
        <f t="shared" si="4"/>
        <v>7.9030367609535714</v>
      </c>
      <c r="L22" s="27">
        <v>5115.9913852431628</v>
      </c>
      <c r="M22" s="28">
        <v>0</v>
      </c>
      <c r="N22" s="28">
        <f t="shared" si="5"/>
        <v>50.033139797619818</v>
      </c>
    </row>
    <row r="23" spans="1:14" x14ac:dyDescent="0.2">
      <c r="A23" s="49"/>
    </row>
    <row r="24" spans="1:14" x14ac:dyDescent="0.2">
      <c r="A24" s="48" t="s">
        <v>8</v>
      </c>
    </row>
    <row r="25" spans="1:14" x14ac:dyDescent="0.2">
      <c r="A25" s="49" t="s">
        <v>7</v>
      </c>
      <c r="B25" s="27">
        <v>67392.524325175604</v>
      </c>
      <c r="C25" s="28">
        <v>7.1387032161756352</v>
      </c>
      <c r="D25" s="27">
        <v>59609.005940069175</v>
      </c>
      <c r="E25" s="28">
        <v>7.0626883289536311</v>
      </c>
      <c r="F25" s="27">
        <v>7783.5183851064467</v>
      </c>
      <c r="G25" s="28">
        <v>7.7547685471097445</v>
      </c>
      <c r="H25" s="28">
        <f>F25/B25*100</f>
        <v>11.549527878715745</v>
      </c>
      <c r="I25" s="27">
        <v>4004.8740581457105</v>
      </c>
      <c r="J25" s="28">
        <v>6.9271037681740975</v>
      </c>
      <c r="K25" s="28">
        <f>IF(ISNUMBER(I25/D25*100),I25/D25*100,0)</f>
        <v>6.7185721267893754</v>
      </c>
      <c r="L25" s="27">
        <v>23363.555187948125</v>
      </c>
      <c r="M25" s="28">
        <v>6.453647138804298</v>
      </c>
      <c r="N25" s="28">
        <f>IF(ISNUMBER(L25/D25*100),L25/D25*100,0)</f>
        <v>39.194673387839778</v>
      </c>
    </row>
    <row r="26" spans="1:14" x14ac:dyDescent="0.2">
      <c r="A26" s="49" t="s">
        <v>6</v>
      </c>
      <c r="B26" s="27">
        <v>221908.9088507694</v>
      </c>
      <c r="C26" s="28">
        <v>9.1220851394082167</v>
      </c>
      <c r="D26" s="27">
        <v>191815.20629769453</v>
      </c>
      <c r="E26" s="28">
        <v>9.0127457258875818</v>
      </c>
      <c r="F26" s="27">
        <v>30093.702553074829</v>
      </c>
      <c r="G26" s="28">
        <v>9.8121126454978569</v>
      </c>
      <c r="H26" s="28">
        <f t="shared" ref="H26:H31" si="6">F26/B26*100</f>
        <v>13.561286344439836</v>
      </c>
      <c r="I26" s="27">
        <v>18465.971510918556</v>
      </c>
      <c r="J26" s="28">
        <v>8.2019992045700274</v>
      </c>
      <c r="K26" s="28">
        <f t="shared" ref="K26:K31" si="7">IF(ISNUMBER(I26/D26*100),I26/D26*100,0)</f>
        <v>9.6269591276614559</v>
      </c>
      <c r="L26" s="27">
        <v>90872.828933644458</v>
      </c>
      <c r="M26" s="28">
        <v>8.6782281025925077</v>
      </c>
      <c r="N26" s="28">
        <f t="shared" ref="N26:N31" si="8">IF(ISNUMBER(L26/D26*100),L26/D26*100,0)</f>
        <v>47.37519547465444</v>
      </c>
    </row>
    <row r="27" spans="1:14" x14ac:dyDescent="0.2">
      <c r="A27" s="49" t="s">
        <v>5</v>
      </c>
      <c r="B27" s="27">
        <v>210739.84014258414</v>
      </c>
      <c r="C27" s="28">
        <v>9.6875440821368883</v>
      </c>
      <c r="D27" s="27">
        <v>188182.81841196949</v>
      </c>
      <c r="E27" s="28">
        <v>9.5735923689467572</v>
      </c>
      <c r="F27" s="27">
        <v>22557.021730614437</v>
      </c>
      <c r="G27" s="28">
        <v>10.619820918035243</v>
      </c>
      <c r="H27" s="28">
        <f t="shared" si="6"/>
        <v>10.703729164524665</v>
      </c>
      <c r="I27" s="27">
        <v>25126.395908264501</v>
      </c>
      <c r="J27" s="28">
        <v>9.012794737758588</v>
      </c>
      <c r="K27" s="28">
        <f t="shared" si="7"/>
        <v>13.352120092737607</v>
      </c>
      <c r="L27" s="27">
        <v>65057.888089814056</v>
      </c>
      <c r="M27" s="28">
        <v>8.4341104442277395</v>
      </c>
      <c r="N27" s="28">
        <f t="shared" si="8"/>
        <v>34.571640832474642</v>
      </c>
    </row>
    <row r="28" spans="1:14" x14ac:dyDescent="0.2">
      <c r="A28" s="49" t="s">
        <v>81</v>
      </c>
      <c r="B28" s="27">
        <v>236501.38510757807</v>
      </c>
      <c r="C28" s="28">
        <v>9.3885939927124085</v>
      </c>
      <c r="D28" s="27">
        <v>222162.85929502334</v>
      </c>
      <c r="E28" s="28">
        <v>9.4058634145757356</v>
      </c>
      <c r="F28" s="27">
        <v>14338.525812554679</v>
      </c>
      <c r="G28" s="28">
        <v>9.1294252767711264</v>
      </c>
      <c r="H28" s="28">
        <f t="shared" si="6"/>
        <v>6.0627661043221686</v>
      </c>
      <c r="I28" s="27">
        <v>20326.322464966201</v>
      </c>
      <c r="J28" s="28">
        <v>8.8339113392018458</v>
      </c>
      <c r="K28" s="28">
        <f t="shared" si="7"/>
        <v>9.1492891878807079</v>
      </c>
      <c r="L28" s="27">
        <v>76800.87252141205</v>
      </c>
      <c r="M28" s="28">
        <v>7.8233648589366505</v>
      </c>
      <c r="N28" s="28">
        <f t="shared" si="8"/>
        <v>34.569627328852292</v>
      </c>
    </row>
    <row r="29" spans="1:14" x14ac:dyDescent="0.2">
      <c r="A29" s="49" t="s">
        <v>82</v>
      </c>
      <c r="B29" s="27">
        <v>314274.79962073604</v>
      </c>
      <c r="C29" s="28">
        <v>8.3919823103174735</v>
      </c>
      <c r="D29" s="27">
        <v>298896.82665062678</v>
      </c>
      <c r="E29" s="28">
        <v>8.3312878923402458</v>
      </c>
      <c r="F29" s="27">
        <v>15377.972970109284</v>
      </c>
      <c r="G29" s="28">
        <v>9.5650189797120859</v>
      </c>
      <c r="H29" s="28">
        <f t="shared" si="6"/>
        <v>4.8931613316331068</v>
      </c>
      <c r="I29" s="27">
        <v>36249.015932651899</v>
      </c>
      <c r="J29" s="28">
        <v>7.2046111850516947</v>
      </c>
      <c r="K29" s="28">
        <f t="shared" si="7"/>
        <v>12.127601466650059</v>
      </c>
      <c r="L29" s="27">
        <v>94953.580061510016</v>
      </c>
      <c r="M29" s="28">
        <v>7.0722562792137067</v>
      </c>
      <c r="N29" s="28">
        <f t="shared" si="8"/>
        <v>31.768012101546645</v>
      </c>
    </row>
    <row r="30" spans="1:14" x14ac:dyDescent="0.2">
      <c r="A30" s="49" t="s">
        <v>83</v>
      </c>
      <c r="B30" s="27">
        <v>382962.72325841163</v>
      </c>
      <c r="C30" s="28">
        <v>7.8635245993601899</v>
      </c>
      <c r="D30" s="27">
        <v>370655.10816489253</v>
      </c>
      <c r="E30" s="28">
        <v>7.8892456279602872</v>
      </c>
      <c r="F30" s="27">
        <v>12307.615093519011</v>
      </c>
      <c r="G30" s="28">
        <v>7.0153044513846954</v>
      </c>
      <c r="H30" s="28">
        <f t="shared" si="6"/>
        <v>3.2137893183964552</v>
      </c>
      <c r="I30" s="27">
        <v>44363.213401782821</v>
      </c>
      <c r="J30" s="28">
        <v>6.8918760772340963</v>
      </c>
      <c r="K30" s="28">
        <f t="shared" si="7"/>
        <v>11.968866049472346</v>
      </c>
      <c r="L30" s="27">
        <v>101703.449671956</v>
      </c>
      <c r="M30" s="28">
        <v>6.2014912819099388</v>
      </c>
      <c r="N30" s="28">
        <f t="shared" si="8"/>
        <v>27.438836652080191</v>
      </c>
    </row>
    <row r="31" spans="1:14" x14ac:dyDescent="0.2">
      <c r="A31" s="49" t="s">
        <v>84</v>
      </c>
      <c r="B31" s="27">
        <v>149518.06323020978</v>
      </c>
      <c r="C31" s="28">
        <v>6.1004534825256451</v>
      </c>
      <c r="D31" s="27">
        <v>148450.2602639611</v>
      </c>
      <c r="E31" s="28">
        <v>6.0595068833726344</v>
      </c>
      <c r="F31" s="27">
        <v>1067.8029662486545</v>
      </c>
      <c r="G31" s="28">
        <v>10.831720951931899</v>
      </c>
      <c r="H31" s="28">
        <f t="shared" si="6"/>
        <v>0.71416318749700558</v>
      </c>
      <c r="I31" s="27">
        <v>7746.5862897161323</v>
      </c>
      <c r="J31" s="28">
        <v>7.4617567585092957</v>
      </c>
      <c r="K31" s="28">
        <f t="shared" si="7"/>
        <v>5.218304283159787</v>
      </c>
      <c r="L31" s="27">
        <v>47654.990863538966</v>
      </c>
      <c r="M31" s="28">
        <v>5.3952720220712376</v>
      </c>
      <c r="N31" s="28">
        <f t="shared" si="8"/>
        <v>32.101655314583539</v>
      </c>
    </row>
    <row r="32" spans="1:14" x14ac:dyDescent="0.2">
      <c r="A32" s="51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1:14" x14ac:dyDescent="0.2">
      <c r="A33" s="1" t="str">
        <f>'C01'!$A$34</f>
        <v>Fuente: Instituto Nacional de Estadística (INE).  LXXXI Encuesta Permanente de Hogares de Propósitos Múltiples, Junio 2024.</v>
      </c>
    </row>
    <row r="34" spans="1:14" x14ac:dyDescent="0.2">
      <c r="A34" s="32" t="s">
        <v>0</v>
      </c>
    </row>
    <row r="35" spans="1:14" x14ac:dyDescent="0.2">
      <c r="A35" s="1" t="s">
        <v>80</v>
      </c>
    </row>
    <row r="36" spans="1:14" x14ac:dyDescent="0.2">
      <c r="A36" s="1" t="s">
        <v>78</v>
      </c>
    </row>
    <row r="37" spans="1:14" x14ac:dyDescent="0.2">
      <c r="A37" s="1" t="s">
        <v>79</v>
      </c>
    </row>
    <row r="38" spans="1:14" x14ac:dyDescent="0.2">
      <c r="A38" s="1" t="str">
        <f>+'C01'!A39</f>
        <v>/1 Nivel Educativo: La suma de básica (1-3), básica (4-6) y básica (7-9) es equivalente a Nivel Educativo Primaria.</v>
      </c>
    </row>
    <row r="40" spans="1:14" x14ac:dyDescent="0.2">
      <c r="A40" s="84" t="str">
        <f>A1</f>
        <v>Cuadro No. 3. Fuerza de Trabajo (PEA) en condición de empleo, según dominio, Nivel educativo, Rangos de edad, rama de actividad  y ocupación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</row>
    <row r="41" spans="1:14" ht="26.25" customHeight="1" x14ac:dyDescent="0.4">
      <c r="A41" s="85" t="str">
        <f>A2</f>
        <v>Mujeres</v>
      </c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</row>
    <row r="42" spans="1:14" x14ac:dyDescent="0.2">
      <c r="A42" s="24" t="s">
        <v>4</v>
      </c>
    </row>
    <row r="43" spans="1:14" ht="33.75" customHeight="1" x14ac:dyDescent="0.2">
      <c r="A43" s="86" t="str">
        <f>A3</f>
        <v>Categorías</v>
      </c>
      <c r="B43" s="80" t="s">
        <v>71</v>
      </c>
      <c r="C43" s="80"/>
      <c r="D43" s="80" t="s">
        <v>20</v>
      </c>
      <c r="E43" s="80"/>
      <c r="F43" s="80" t="s">
        <v>19</v>
      </c>
      <c r="G43" s="80"/>
      <c r="H43" s="80"/>
      <c r="I43" s="81" t="s">
        <v>76</v>
      </c>
      <c r="J43" s="81"/>
      <c r="K43" s="81"/>
      <c r="L43" s="81" t="s">
        <v>77</v>
      </c>
      <c r="M43" s="81"/>
      <c r="N43" s="81"/>
    </row>
    <row r="44" spans="1:14" x14ac:dyDescent="0.2">
      <c r="A44" s="87"/>
      <c r="B44" s="25" t="str">
        <f t="shared" ref="B44:N44" si="9">B4</f>
        <v>No.</v>
      </c>
      <c r="C44" s="25" t="str">
        <f t="shared" si="9"/>
        <v>AEP</v>
      </c>
      <c r="D44" s="25" t="str">
        <f t="shared" si="9"/>
        <v>No.</v>
      </c>
      <c r="E44" s="25" t="str">
        <f t="shared" si="9"/>
        <v>AEP</v>
      </c>
      <c r="F44" s="25" t="str">
        <f t="shared" si="9"/>
        <v>No.</v>
      </c>
      <c r="G44" s="25" t="str">
        <f t="shared" si="9"/>
        <v>AEP</v>
      </c>
      <c r="H44" s="25" t="str">
        <f t="shared" si="9"/>
        <v>TD</v>
      </c>
      <c r="I44" s="25" t="str">
        <f t="shared" si="9"/>
        <v>No.</v>
      </c>
      <c r="J44" s="25" t="str">
        <f t="shared" si="9"/>
        <v>AEP</v>
      </c>
      <c r="K44" s="25" t="str">
        <f t="shared" si="9"/>
        <v>TST</v>
      </c>
      <c r="L44" s="25" t="str">
        <f t="shared" si="9"/>
        <v>No.</v>
      </c>
      <c r="M44" s="25" t="str">
        <f t="shared" si="9"/>
        <v>AEP</v>
      </c>
      <c r="N44" s="25" t="str">
        <f t="shared" si="9"/>
        <v>TSI</v>
      </c>
    </row>
    <row r="46" spans="1:14" x14ac:dyDescent="0.2">
      <c r="A46" s="3" t="str">
        <f t="shared" ref="A46:N46" si="10">A6</f>
        <v>Total Nacional</v>
      </c>
      <c r="B46" s="7">
        <f t="shared" si="10"/>
        <v>1583298.2445354764</v>
      </c>
      <c r="C46" s="6">
        <f t="shared" si="10"/>
        <v>8.4620343394744637</v>
      </c>
      <c r="D46" s="7">
        <f t="shared" si="10"/>
        <v>1479772.0850242476</v>
      </c>
      <c r="E46" s="6">
        <f t="shared" si="10"/>
        <v>8.3922228424043741</v>
      </c>
      <c r="F46" s="7">
        <f t="shared" si="10"/>
        <v>103526.15951122732</v>
      </c>
      <c r="G46" s="6">
        <f t="shared" si="10"/>
        <v>9.4360616795283025</v>
      </c>
      <c r="H46" s="6">
        <f t="shared" si="10"/>
        <v>6.5386391899651759</v>
      </c>
      <c r="I46" s="7">
        <f t="shared" si="10"/>
        <v>156282.37956644589</v>
      </c>
      <c r="J46" s="6">
        <f t="shared" si="10"/>
        <v>7.7428558869940787</v>
      </c>
      <c r="K46" s="6">
        <f t="shared" si="10"/>
        <v>10.56124663710527</v>
      </c>
      <c r="L46" s="7">
        <f t="shared" si="10"/>
        <v>500407.16532982257</v>
      </c>
      <c r="M46" s="6">
        <f t="shared" si="10"/>
        <v>7.3417769193011084</v>
      </c>
      <c r="N46" s="6">
        <f t="shared" si="10"/>
        <v>33.816502581316286</v>
      </c>
    </row>
    <row r="47" spans="1:14" x14ac:dyDescent="0.2">
      <c r="B47" s="5"/>
      <c r="C47" s="4"/>
      <c r="D47" s="5"/>
      <c r="E47" s="4"/>
      <c r="F47" s="5"/>
      <c r="G47" s="4"/>
      <c r="H47" s="4"/>
      <c r="I47" s="5"/>
      <c r="J47" s="4"/>
      <c r="K47" s="4"/>
      <c r="L47" s="5"/>
      <c r="M47" s="4"/>
      <c r="N47" s="4"/>
    </row>
    <row r="48" spans="1:14" x14ac:dyDescent="0.2">
      <c r="A48" s="3" t="s">
        <v>3</v>
      </c>
      <c r="B48" s="67"/>
      <c r="C48" s="68"/>
      <c r="D48" s="67"/>
      <c r="E48" s="68"/>
      <c r="F48" s="67"/>
      <c r="G48" s="68"/>
      <c r="H48" s="68"/>
      <c r="I48" s="67"/>
      <c r="J48" s="68"/>
      <c r="K48" s="68"/>
      <c r="L48" s="67"/>
      <c r="M48" s="68"/>
      <c r="N48" s="68"/>
    </row>
    <row r="49" spans="1:14" x14ac:dyDescent="0.2">
      <c r="A49" s="27" t="str">
        <f>'C02'!A51</f>
        <v>Agricultura, ganaderia, silvicultura y pesca</v>
      </c>
      <c r="B49" s="27">
        <v>70370.065386796807</v>
      </c>
      <c r="C49" s="28">
        <v>5.4370724712326286</v>
      </c>
      <c r="D49" s="27">
        <v>70370.065386796807</v>
      </c>
      <c r="E49" s="28">
        <v>5.4370724712326286</v>
      </c>
      <c r="F49" s="27">
        <v>0</v>
      </c>
      <c r="G49" s="28">
        <v>0</v>
      </c>
      <c r="H49" s="28">
        <f>F49/B49*100</f>
        <v>0</v>
      </c>
      <c r="I49" s="27">
        <v>10505.999570373044</v>
      </c>
      <c r="J49" s="28">
        <v>6.088736104659719</v>
      </c>
      <c r="K49" s="28">
        <f>IF(ISNUMBER(I49/D49*100),I49/D49*100,0)</f>
        <v>14.929643041576929</v>
      </c>
      <c r="L49" s="27">
        <v>9654.0777809914689</v>
      </c>
      <c r="M49" s="28">
        <v>5.8817389499011261</v>
      </c>
      <c r="N49" s="28">
        <f>IF(ISNUMBER(L49/D49*100),L49/D49*100,0)</f>
        <v>13.719012094029996</v>
      </c>
    </row>
    <row r="50" spans="1:14" x14ac:dyDescent="0.2">
      <c r="A50" s="27" t="str">
        <f>'C02'!A52</f>
        <v>Explotacion de minas y canteras</v>
      </c>
      <c r="B50" s="27">
        <v>0</v>
      </c>
      <c r="C50" s="28">
        <v>0</v>
      </c>
      <c r="D50" s="27">
        <v>0</v>
      </c>
      <c r="E50" s="28">
        <v>0</v>
      </c>
      <c r="F50" s="27">
        <v>0</v>
      </c>
      <c r="G50" s="28">
        <v>0</v>
      </c>
      <c r="H50" s="28">
        <f>IFERROR(F50/B50*100,0)</f>
        <v>0</v>
      </c>
      <c r="I50" s="27">
        <v>0</v>
      </c>
      <c r="J50" s="28">
        <v>0</v>
      </c>
      <c r="K50" s="28">
        <f t="shared" ref="K50:K72" si="11">IF(ISNUMBER(I50/D50*100),I50/D50*100,0)</f>
        <v>0</v>
      </c>
      <c r="L50" s="27">
        <v>0</v>
      </c>
      <c r="M50" s="28">
        <v>0</v>
      </c>
      <c r="N50" s="28">
        <f t="shared" ref="N50:N72" si="12">IF(ISNUMBER(L50/D50*100),L50/D50*100,0)</f>
        <v>0</v>
      </c>
    </row>
    <row r="51" spans="1:14" x14ac:dyDescent="0.2">
      <c r="A51" s="27" t="str">
        <f>'C02'!A53</f>
        <v>Industria manufacturera</v>
      </c>
      <c r="B51" s="27">
        <v>244380.62798072241</v>
      </c>
      <c r="C51" s="28">
        <v>7.4137267094798736</v>
      </c>
      <c r="D51" s="27">
        <v>244380.62798072241</v>
      </c>
      <c r="E51" s="28">
        <v>7.4137267094798736</v>
      </c>
      <c r="F51" s="27">
        <v>0</v>
      </c>
      <c r="G51" s="28">
        <v>0</v>
      </c>
      <c r="H51" s="28">
        <f t="shared" ref="H51:H72" si="13">F51/B51*100</f>
        <v>0</v>
      </c>
      <c r="I51" s="27">
        <v>37909.436039334527</v>
      </c>
      <c r="J51" s="28">
        <v>7.3005188147999718</v>
      </c>
      <c r="K51" s="28">
        <f t="shared" si="11"/>
        <v>15.512455448115533</v>
      </c>
      <c r="L51" s="27">
        <v>81141.530469605132</v>
      </c>
      <c r="M51" s="28">
        <v>7.2515693705162789</v>
      </c>
      <c r="N51" s="28">
        <f t="shared" si="12"/>
        <v>33.20293066601247</v>
      </c>
    </row>
    <row r="52" spans="1:14" x14ac:dyDescent="0.2">
      <c r="A52" s="27" t="str">
        <f>'C02'!A54</f>
        <v>Suministro de electricidad, gas, vapor y aire acondicionado</v>
      </c>
      <c r="B52" s="27">
        <v>6153.4435596503581</v>
      </c>
      <c r="C52" s="28">
        <v>7.4912589632905791</v>
      </c>
      <c r="D52" s="27">
        <v>6153.4435596503581</v>
      </c>
      <c r="E52" s="28">
        <v>7.4912589632905791</v>
      </c>
      <c r="F52" s="27">
        <v>0</v>
      </c>
      <c r="G52" s="28">
        <v>0</v>
      </c>
      <c r="H52" s="28">
        <f t="shared" si="13"/>
        <v>0</v>
      </c>
      <c r="I52" s="27">
        <v>433.140495226665</v>
      </c>
      <c r="J52" s="28">
        <v>3</v>
      </c>
      <c r="K52" s="28">
        <f t="shared" si="11"/>
        <v>7.0389935493497289</v>
      </c>
      <c r="L52" s="27">
        <v>644.91574556983164</v>
      </c>
      <c r="M52" s="28">
        <v>14.333333333333332</v>
      </c>
      <c r="N52" s="28">
        <f t="shared" si="12"/>
        <v>10.480566520487857</v>
      </c>
    </row>
    <row r="53" spans="1:14" x14ac:dyDescent="0.2">
      <c r="A53" s="27" t="str">
        <f>'C02'!A55</f>
        <v>Suministro de agua, evacuacion de aguas residuales, gestion de desechos y descontaminacion</v>
      </c>
      <c r="B53" s="27">
        <v>4505.5507663632225</v>
      </c>
      <c r="C53" s="28">
        <v>6.5491753919134794</v>
      </c>
      <c r="D53" s="27">
        <v>4505.5507663632225</v>
      </c>
      <c r="E53" s="28">
        <v>6.5491753919134794</v>
      </c>
      <c r="F53" s="27">
        <v>0</v>
      </c>
      <c r="G53" s="28">
        <v>0</v>
      </c>
      <c r="H53" s="28">
        <f t="shared" si="13"/>
        <v>0</v>
      </c>
      <c r="I53" s="27">
        <v>1036.5690713095175</v>
      </c>
      <c r="J53" s="28">
        <v>6.8181818181818183</v>
      </c>
      <c r="K53" s="28">
        <f t="shared" si="11"/>
        <v>23.006489662665867</v>
      </c>
      <c r="L53" s="27">
        <v>1274.6710290563863</v>
      </c>
      <c r="M53" s="28">
        <v>9</v>
      </c>
      <c r="N53" s="28">
        <f t="shared" si="12"/>
        <v>28.291125661541965</v>
      </c>
    </row>
    <row r="54" spans="1:14" x14ac:dyDescent="0.2">
      <c r="A54" s="27" t="str">
        <f>'C02'!A56</f>
        <v>Construccion</v>
      </c>
      <c r="B54" s="27">
        <v>2902.9398558593111</v>
      </c>
      <c r="C54" s="28">
        <v>10.30710705145939</v>
      </c>
      <c r="D54" s="27">
        <v>2902.9398558593111</v>
      </c>
      <c r="E54" s="28">
        <v>10.30710705145939</v>
      </c>
      <c r="F54" s="27">
        <v>0</v>
      </c>
      <c r="G54" s="28">
        <v>0</v>
      </c>
      <c r="H54" s="28">
        <f t="shared" si="13"/>
        <v>0</v>
      </c>
      <c r="I54" s="27">
        <v>0</v>
      </c>
      <c r="J54" s="28">
        <v>0</v>
      </c>
      <c r="K54" s="28">
        <f t="shared" si="11"/>
        <v>0</v>
      </c>
      <c r="L54" s="27">
        <v>794.53299624985823</v>
      </c>
      <c r="M54" s="28">
        <v>7.5</v>
      </c>
      <c r="N54" s="28">
        <f t="shared" si="12"/>
        <v>27.369943426356841</v>
      </c>
    </row>
    <row r="55" spans="1:14" x14ac:dyDescent="0.2">
      <c r="A55" s="27" t="str">
        <f>'C02'!A57</f>
        <v>Comercio al por mayor y al por menor, reparacion de vehiculos automotores y motocicletas</v>
      </c>
      <c r="B55" s="27">
        <v>451371.51638186973</v>
      </c>
      <c r="C55" s="28">
        <v>7.6031219805847066</v>
      </c>
      <c r="D55" s="27">
        <v>451371.51638186973</v>
      </c>
      <c r="E55" s="28">
        <v>7.6031219805847066</v>
      </c>
      <c r="F55" s="27">
        <v>0</v>
      </c>
      <c r="G55" s="28">
        <v>0</v>
      </c>
      <c r="H55" s="28">
        <f t="shared" si="13"/>
        <v>0</v>
      </c>
      <c r="I55" s="27">
        <v>27831.405380103341</v>
      </c>
      <c r="J55" s="28">
        <v>7.9205009510043052</v>
      </c>
      <c r="K55" s="28">
        <f t="shared" si="11"/>
        <v>6.1659640384922714</v>
      </c>
      <c r="L55" s="27">
        <v>188012.65462461405</v>
      </c>
      <c r="M55" s="28">
        <v>7.1354981859078803</v>
      </c>
      <c r="N55" s="28">
        <f t="shared" si="12"/>
        <v>41.653637369875909</v>
      </c>
    </row>
    <row r="56" spans="1:14" x14ac:dyDescent="0.2">
      <c r="A56" s="27" t="str">
        <f>'C02'!A58</f>
        <v>Transporte y almacenamiento</v>
      </c>
      <c r="B56" s="27">
        <v>14654.975845932546</v>
      </c>
      <c r="C56" s="28">
        <v>10.911961180328026</v>
      </c>
      <c r="D56" s="27">
        <v>14654.975845932546</v>
      </c>
      <c r="E56" s="28">
        <v>10.911961180328026</v>
      </c>
      <c r="F56" s="27">
        <v>0</v>
      </c>
      <c r="G56" s="28">
        <v>0</v>
      </c>
      <c r="H56" s="28">
        <f t="shared" si="13"/>
        <v>0</v>
      </c>
      <c r="I56" s="27">
        <v>422.88722067882276</v>
      </c>
      <c r="J56" s="28">
        <v>16</v>
      </c>
      <c r="K56" s="28">
        <f t="shared" si="11"/>
        <v>2.8856220926231968</v>
      </c>
      <c r="L56" s="27">
        <v>3473.1774075385429</v>
      </c>
      <c r="M56" s="28">
        <v>8.4189610684865155</v>
      </c>
      <c r="N56" s="28">
        <f t="shared" si="12"/>
        <v>23.699646072787729</v>
      </c>
    </row>
    <row r="57" spans="1:14" x14ac:dyDescent="0.2">
      <c r="A57" s="27" t="str">
        <f>'C02'!A59</f>
        <v>Actividades de alojamiento y de servicios de comida</v>
      </c>
      <c r="B57" s="27">
        <v>158412.07880414903</v>
      </c>
      <c r="C57" s="28">
        <v>7.3059117053060296</v>
      </c>
      <c r="D57" s="27">
        <v>158412.07880414903</v>
      </c>
      <c r="E57" s="28">
        <v>7.3059117053060296</v>
      </c>
      <c r="F57" s="27">
        <v>0</v>
      </c>
      <c r="G57" s="28">
        <v>0</v>
      </c>
      <c r="H57" s="28">
        <f t="shared" si="13"/>
        <v>0</v>
      </c>
      <c r="I57" s="27">
        <v>18160.057975037329</v>
      </c>
      <c r="J57" s="28">
        <v>7.2933211839686765</v>
      </c>
      <c r="K57" s="28">
        <f t="shared" si="11"/>
        <v>11.463808891422547</v>
      </c>
      <c r="L57" s="27">
        <v>58991.125928307149</v>
      </c>
      <c r="M57" s="28">
        <v>6.8373481845061361</v>
      </c>
      <c r="N57" s="28">
        <f t="shared" si="12"/>
        <v>37.239032764187229</v>
      </c>
    </row>
    <row r="58" spans="1:14" x14ac:dyDescent="0.2">
      <c r="A58" s="27" t="str">
        <f>'C02'!A60</f>
        <v>Informacion y comunicaciones</v>
      </c>
      <c r="B58" s="27">
        <v>4269.3707616400552</v>
      </c>
      <c r="C58" s="28">
        <v>11.628251013495465</v>
      </c>
      <c r="D58" s="27">
        <v>4269.3707616400552</v>
      </c>
      <c r="E58" s="28">
        <v>11.628251013495465</v>
      </c>
      <c r="F58" s="27">
        <v>0</v>
      </c>
      <c r="G58" s="28">
        <v>0</v>
      </c>
      <c r="H58" s="28">
        <f t="shared" si="13"/>
        <v>0</v>
      </c>
      <c r="I58" s="27">
        <v>0</v>
      </c>
      <c r="J58" s="28">
        <v>0</v>
      </c>
      <c r="K58" s="28">
        <f t="shared" si="11"/>
        <v>0</v>
      </c>
      <c r="L58" s="27">
        <v>1172.5985241227831</v>
      </c>
      <c r="M58" s="28">
        <v>8.5171392261225769</v>
      </c>
      <c r="N58" s="28">
        <f t="shared" si="12"/>
        <v>27.465371118818826</v>
      </c>
    </row>
    <row r="59" spans="1:14" x14ac:dyDescent="0.2">
      <c r="A59" s="27" t="str">
        <f>'C02'!A61</f>
        <v>Actividades finacieras y de seguros</v>
      </c>
      <c r="B59" s="27">
        <v>13099.863337688314</v>
      </c>
      <c r="C59" s="28">
        <v>11.251422739845792</v>
      </c>
      <c r="D59" s="27">
        <v>13099.863337688314</v>
      </c>
      <c r="E59" s="28">
        <v>11.251422739845792</v>
      </c>
      <c r="F59" s="27">
        <v>0</v>
      </c>
      <c r="G59" s="28">
        <v>0</v>
      </c>
      <c r="H59" s="28">
        <f t="shared" si="13"/>
        <v>0</v>
      </c>
      <c r="I59" s="27">
        <v>745.34509346373852</v>
      </c>
      <c r="J59" s="28">
        <v>12.893660641915034</v>
      </c>
      <c r="K59" s="28">
        <f t="shared" si="11"/>
        <v>5.6897165584879072</v>
      </c>
      <c r="L59" s="27">
        <v>4400.8634279158405</v>
      </c>
      <c r="M59" s="28">
        <v>10.198129897617388</v>
      </c>
      <c r="N59" s="28">
        <f t="shared" si="12"/>
        <v>33.594727780514731</v>
      </c>
    </row>
    <row r="60" spans="1:14" x14ac:dyDescent="0.2">
      <c r="A60" s="27" t="str">
        <f>'C02'!A62</f>
        <v>Actividades inmobiliarias</v>
      </c>
      <c r="B60" s="27">
        <v>6580.6119873752496</v>
      </c>
      <c r="C60" s="28">
        <v>13.138608503025267</v>
      </c>
      <c r="D60" s="27">
        <v>6580.6119873752496</v>
      </c>
      <c r="E60" s="28">
        <v>13.138608503025267</v>
      </c>
      <c r="F60" s="27">
        <v>0</v>
      </c>
      <c r="G60" s="28">
        <v>0</v>
      </c>
      <c r="H60" s="28">
        <f t="shared" si="13"/>
        <v>0</v>
      </c>
      <c r="I60" s="27">
        <v>794.53299624985823</v>
      </c>
      <c r="J60" s="28">
        <v>11</v>
      </c>
      <c r="K60" s="28">
        <f t="shared" si="11"/>
        <v>12.073846593206699</v>
      </c>
      <c r="L60" s="27">
        <v>757.99586664666379</v>
      </c>
      <c r="M60" s="28">
        <v>9</v>
      </c>
      <c r="N60" s="28">
        <f t="shared" si="12"/>
        <v>11.518622707141239</v>
      </c>
    </row>
    <row r="61" spans="1:14" x14ac:dyDescent="0.2">
      <c r="A61" s="27" t="str">
        <f>'C02'!A63</f>
        <v>Actividades profesionales, cientificas y tecnicas</v>
      </c>
      <c r="B61" s="27">
        <v>20667.602757313995</v>
      </c>
      <c r="C61" s="28">
        <v>13.879162725601173</v>
      </c>
      <c r="D61" s="27">
        <v>20667.602757313995</v>
      </c>
      <c r="E61" s="28">
        <v>13.879162725601173</v>
      </c>
      <c r="F61" s="27">
        <v>0</v>
      </c>
      <c r="G61" s="28">
        <v>0</v>
      </c>
      <c r="H61" s="28">
        <f t="shared" si="13"/>
        <v>0</v>
      </c>
      <c r="I61" s="27">
        <v>1330.4950058463849</v>
      </c>
      <c r="J61" s="28">
        <v>14.531088679602863</v>
      </c>
      <c r="K61" s="28">
        <f t="shared" si="11"/>
        <v>6.4375874718974853</v>
      </c>
      <c r="L61" s="27">
        <v>1278.3516722705635</v>
      </c>
      <c r="M61" s="28">
        <v>11.742906857472832</v>
      </c>
      <c r="N61" s="28">
        <f t="shared" si="12"/>
        <v>6.1852924467409345</v>
      </c>
    </row>
    <row r="62" spans="1:14" x14ac:dyDescent="0.2">
      <c r="A62" s="27" t="str">
        <f>'C02'!A64</f>
        <v>Actividades de servicios administrativos y de apoyo</v>
      </c>
      <c r="B62" s="27">
        <v>45717.653230154865</v>
      </c>
      <c r="C62" s="28">
        <v>8.6468735925851981</v>
      </c>
      <c r="D62" s="27">
        <v>45717.653230154865</v>
      </c>
      <c r="E62" s="28">
        <v>8.6468735925851981</v>
      </c>
      <c r="F62" s="27">
        <v>0</v>
      </c>
      <c r="G62" s="28">
        <v>0</v>
      </c>
      <c r="H62" s="28">
        <f t="shared" si="13"/>
        <v>0</v>
      </c>
      <c r="I62" s="27">
        <v>3109.9547656088653</v>
      </c>
      <c r="J62" s="28">
        <v>6.7707025959820308</v>
      </c>
      <c r="K62" s="28">
        <f t="shared" si="11"/>
        <v>6.8025249457852155</v>
      </c>
      <c r="L62" s="27">
        <v>17984.60081225985</v>
      </c>
      <c r="M62" s="28">
        <v>7.7386230665865918</v>
      </c>
      <c r="N62" s="28">
        <f t="shared" si="12"/>
        <v>39.338416435595612</v>
      </c>
    </row>
    <row r="63" spans="1:14" x14ac:dyDescent="0.2">
      <c r="A63" s="27" t="str">
        <f>'C02'!A65</f>
        <v>Aministracion publica y defensa, planes de seguridad social de afiliacion obligatoria</v>
      </c>
      <c r="B63" s="27">
        <v>35313.006646165566</v>
      </c>
      <c r="C63" s="28">
        <v>11.548556818669159</v>
      </c>
      <c r="D63" s="27">
        <v>35313.006646165566</v>
      </c>
      <c r="E63" s="28">
        <v>11.548556818669159</v>
      </c>
      <c r="F63" s="27">
        <v>0</v>
      </c>
      <c r="G63" s="28">
        <v>0</v>
      </c>
      <c r="H63" s="28">
        <f t="shared" si="13"/>
        <v>0</v>
      </c>
      <c r="I63" s="27">
        <v>1270.1447937451594</v>
      </c>
      <c r="J63" s="28">
        <v>11.176377045290906</v>
      </c>
      <c r="K63" s="28">
        <f t="shared" si="11"/>
        <v>3.5968186070133932</v>
      </c>
      <c r="L63" s="27">
        <v>10238.141770699332</v>
      </c>
      <c r="M63" s="28">
        <v>8.2939438753498056</v>
      </c>
      <c r="N63" s="28">
        <f t="shared" si="12"/>
        <v>28.992551875531202</v>
      </c>
    </row>
    <row r="64" spans="1:14" x14ac:dyDescent="0.2">
      <c r="A64" s="27" t="str">
        <f>'C02'!A66</f>
        <v>Enseñanza</v>
      </c>
      <c r="B64" s="27">
        <v>115379.3082900536</v>
      </c>
      <c r="C64" s="28">
        <v>14.178369626648845</v>
      </c>
      <c r="D64" s="27">
        <v>115379.3082900536</v>
      </c>
      <c r="E64" s="28">
        <v>14.178369626648845</v>
      </c>
      <c r="F64" s="27">
        <v>0</v>
      </c>
      <c r="G64" s="28">
        <v>0</v>
      </c>
      <c r="H64" s="28">
        <f t="shared" si="13"/>
        <v>0</v>
      </c>
      <c r="I64" s="27">
        <v>11696.528061495963</v>
      </c>
      <c r="J64" s="28">
        <v>11.690007330218336</v>
      </c>
      <c r="K64" s="28">
        <f t="shared" si="11"/>
        <v>10.137457257146925</v>
      </c>
      <c r="L64" s="27">
        <v>8291.2510713451193</v>
      </c>
      <c r="M64" s="28">
        <v>12.29273979791358</v>
      </c>
      <c r="N64" s="28">
        <f t="shared" si="12"/>
        <v>7.1860814510186106</v>
      </c>
    </row>
    <row r="65" spans="1:14" x14ac:dyDescent="0.2">
      <c r="A65" s="27" t="str">
        <f>'C02'!A67</f>
        <v>Actividades de atencion de la salud humana y de asistencia social</v>
      </c>
      <c r="B65" s="27">
        <v>63798.636019552141</v>
      </c>
      <c r="C65" s="28">
        <v>11.446161858049354</v>
      </c>
      <c r="D65" s="27">
        <v>63798.636019552141</v>
      </c>
      <c r="E65" s="28">
        <v>11.446161858049354</v>
      </c>
      <c r="F65" s="27">
        <v>0</v>
      </c>
      <c r="G65" s="28">
        <v>0</v>
      </c>
      <c r="H65" s="28">
        <f t="shared" si="13"/>
        <v>0</v>
      </c>
      <c r="I65" s="27">
        <v>3184.6399092293991</v>
      </c>
      <c r="J65" s="28">
        <v>9.7612202914735882</v>
      </c>
      <c r="K65" s="28">
        <f t="shared" si="11"/>
        <v>4.9917053214952958</v>
      </c>
      <c r="L65" s="27">
        <v>21851.421723039282</v>
      </c>
      <c r="M65" s="28">
        <v>10.118804201902449</v>
      </c>
      <c r="N65" s="28">
        <f t="shared" si="12"/>
        <v>34.250609552753694</v>
      </c>
    </row>
    <row r="66" spans="1:14" x14ac:dyDescent="0.2">
      <c r="A66" s="27" t="str">
        <f>'C02'!A68</f>
        <v>Actividades artisticas, de entretenimiento y recreativas</v>
      </c>
      <c r="B66" s="27">
        <v>7374.764140498025</v>
      </c>
      <c r="C66" s="28">
        <v>9.2040889544203317</v>
      </c>
      <c r="D66" s="27">
        <v>7374.764140498025</v>
      </c>
      <c r="E66" s="28">
        <v>9.2040889544203317</v>
      </c>
      <c r="F66" s="27">
        <v>0</v>
      </c>
      <c r="G66" s="28">
        <v>0</v>
      </c>
      <c r="H66" s="28">
        <f t="shared" si="13"/>
        <v>0</v>
      </c>
      <c r="I66" s="27">
        <v>2384.0816670495215</v>
      </c>
      <c r="J66" s="28">
        <v>5.5559154823010699</v>
      </c>
      <c r="K66" s="28">
        <f t="shared" si="11"/>
        <v>32.32756494485696</v>
      </c>
      <c r="L66" s="27">
        <v>1740.2308472398997</v>
      </c>
      <c r="M66" s="28">
        <v>9</v>
      </c>
      <c r="N66" s="28">
        <f t="shared" si="12"/>
        <v>23.597105128875082</v>
      </c>
    </row>
    <row r="67" spans="1:14" x14ac:dyDescent="0.2">
      <c r="A67" s="27" t="str">
        <f>'C02'!A69</f>
        <v>Otras actividades de servicios</v>
      </c>
      <c r="B67" s="27">
        <v>102047.32974008931</v>
      </c>
      <c r="C67" s="28">
        <v>7.3668206636653082</v>
      </c>
      <c r="D67" s="27">
        <v>102047.32974008931</v>
      </c>
      <c r="E67" s="28">
        <v>7.3668206636653082</v>
      </c>
      <c r="F67" s="27">
        <v>0</v>
      </c>
      <c r="G67" s="28">
        <v>0</v>
      </c>
      <c r="H67" s="28">
        <f t="shared" si="13"/>
        <v>0</v>
      </c>
      <c r="I67" s="27">
        <v>21870.422409599443</v>
      </c>
      <c r="J67" s="28">
        <v>7.3172749986055114</v>
      </c>
      <c r="K67" s="28">
        <f t="shared" si="11"/>
        <v>21.431645948309068</v>
      </c>
      <c r="L67" s="27">
        <v>29296.030799306373</v>
      </c>
      <c r="M67" s="28">
        <v>7.3838775541497688</v>
      </c>
      <c r="N67" s="28">
        <f t="shared" si="12"/>
        <v>28.708277692245606</v>
      </c>
    </row>
    <row r="68" spans="1:14" x14ac:dyDescent="0.2">
      <c r="A68" s="27" t="str">
        <f>'C02'!A70</f>
        <v>Actividades de los hogares como empleadores y actividades no diferenciadas de los hogares como productores de bienes y s</v>
      </c>
      <c r="B68" s="27">
        <v>108649.38005353148</v>
      </c>
      <c r="C68" s="28">
        <v>6.1901672496922453</v>
      </c>
      <c r="D68" s="27">
        <v>108649.38005353148</v>
      </c>
      <c r="E68" s="28">
        <v>6.1901672496922453</v>
      </c>
      <c r="F68" s="27">
        <v>0</v>
      </c>
      <c r="G68" s="28">
        <v>0</v>
      </c>
      <c r="H68" s="28">
        <f t="shared" si="13"/>
        <v>0</v>
      </c>
      <c r="I68" s="27">
        <v>13596.739112094252</v>
      </c>
      <c r="J68" s="28">
        <v>6.1435815992643805</v>
      </c>
      <c r="K68" s="28">
        <f t="shared" si="11"/>
        <v>12.514327376184886</v>
      </c>
      <c r="L68" s="27">
        <v>57736.640549795869</v>
      </c>
      <c r="M68" s="28">
        <v>6.1449677435684</v>
      </c>
      <c r="N68" s="28">
        <f t="shared" si="12"/>
        <v>53.140331331250181</v>
      </c>
    </row>
    <row r="69" spans="1:14" x14ac:dyDescent="0.2">
      <c r="A69" s="27" t="str">
        <f>'C02'!A71</f>
        <v>Actividades de organizaciones y organos extraterritoriales</v>
      </c>
      <c r="B69" s="27">
        <v>214.97191518994387</v>
      </c>
      <c r="C69" s="28">
        <v>16</v>
      </c>
      <c r="D69" s="27">
        <v>214.97191518994387</v>
      </c>
      <c r="E69" s="28">
        <v>16</v>
      </c>
      <c r="F69" s="27">
        <v>0</v>
      </c>
      <c r="G69" s="28">
        <v>0</v>
      </c>
      <c r="H69" s="28">
        <f t="shared" si="13"/>
        <v>0</v>
      </c>
      <c r="I69" s="27">
        <v>0</v>
      </c>
      <c r="J69" s="28">
        <v>0</v>
      </c>
      <c r="K69" s="28">
        <f t="shared" si="11"/>
        <v>0</v>
      </c>
      <c r="L69" s="27">
        <v>0</v>
      </c>
      <c r="M69" s="28">
        <v>0</v>
      </c>
      <c r="N69" s="28">
        <f t="shared" si="12"/>
        <v>0</v>
      </c>
    </row>
    <row r="70" spans="1:14" x14ac:dyDescent="0.2">
      <c r="A70" s="27" t="str">
        <f>'C02'!A72</f>
        <v>Rama de actividad NO especificadas</v>
      </c>
      <c r="B70" s="27">
        <v>0</v>
      </c>
      <c r="C70" s="28">
        <v>0</v>
      </c>
      <c r="D70" s="27">
        <v>0</v>
      </c>
      <c r="E70" s="28">
        <v>0</v>
      </c>
      <c r="F70" s="27">
        <v>0</v>
      </c>
      <c r="G70" s="28">
        <v>0</v>
      </c>
      <c r="H70" s="28">
        <f>IFERROR(F70/B70*100,0)</f>
        <v>0</v>
      </c>
      <c r="I70" s="27">
        <v>0</v>
      </c>
      <c r="J70" s="28">
        <v>0</v>
      </c>
      <c r="K70" s="28">
        <f t="shared" si="11"/>
        <v>0</v>
      </c>
      <c r="L70" s="27">
        <v>0</v>
      </c>
      <c r="M70" s="28">
        <v>0</v>
      </c>
      <c r="N70" s="28">
        <f t="shared" si="12"/>
        <v>0</v>
      </c>
    </row>
    <row r="71" spans="1:14" x14ac:dyDescent="0.2">
      <c r="A71" s="27" t="str">
        <f>'C02'!A73</f>
        <v>Busca trabajo por primera vez</v>
      </c>
      <c r="B71" s="27">
        <v>161.22893639245791</v>
      </c>
      <c r="C71" s="28">
        <v>17</v>
      </c>
      <c r="D71" s="27">
        <v>0</v>
      </c>
      <c r="E71" s="28">
        <v>0</v>
      </c>
      <c r="F71" s="27">
        <v>161.22893639245791</v>
      </c>
      <c r="G71" s="28">
        <v>17</v>
      </c>
      <c r="H71" s="28">
        <f t="shared" si="13"/>
        <v>100</v>
      </c>
      <c r="I71" s="27">
        <v>0</v>
      </c>
      <c r="J71" s="28">
        <v>0</v>
      </c>
      <c r="K71" s="28">
        <f t="shared" si="11"/>
        <v>0</v>
      </c>
      <c r="L71" s="27">
        <v>0</v>
      </c>
      <c r="M71" s="28">
        <v>0</v>
      </c>
      <c r="N71" s="28">
        <f t="shared" si="12"/>
        <v>0</v>
      </c>
    </row>
    <row r="72" spans="1:14" x14ac:dyDescent="0.2">
      <c r="A72" s="27" t="str">
        <f>'C02'!A74</f>
        <v>NS/NR</v>
      </c>
      <c r="B72" s="27">
        <v>3908.3875636408052</v>
      </c>
      <c r="C72" s="28">
        <v>13.112604185224521</v>
      </c>
      <c r="D72" s="27">
        <v>3908.3875636408052</v>
      </c>
      <c r="E72" s="28">
        <v>13.112604185224521</v>
      </c>
      <c r="F72" s="27">
        <v>0</v>
      </c>
      <c r="G72" s="28">
        <v>0</v>
      </c>
      <c r="H72" s="28">
        <f t="shared" si="13"/>
        <v>0</v>
      </c>
      <c r="I72" s="27">
        <v>0</v>
      </c>
      <c r="J72" s="28">
        <v>0</v>
      </c>
      <c r="K72" s="28">
        <f t="shared" si="11"/>
        <v>0</v>
      </c>
      <c r="L72" s="27">
        <v>1672.3522832495894</v>
      </c>
      <c r="M72" s="28">
        <v>9.8304337077988801</v>
      </c>
      <c r="N72" s="28">
        <f t="shared" si="12"/>
        <v>42.78880372067637</v>
      </c>
    </row>
    <row r="73" spans="1:14" x14ac:dyDescent="0.2">
      <c r="A73" s="27"/>
    </row>
    <row r="74" spans="1:14" x14ac:dyDescent="0.2">
      <c r="A74" s="7" t="str">
        <f>'C02'!A76</f>
        <v>Ocupación</v>
      </c>
    </row>
    <row r="75" spans="1:14" x14ac:dyDescent="0.2">
      <c r="A75" s="27" t="str">
        <f>'C02'!A77</f>
        <v>Directores y gerentes</v>
      </c>
      <c r="B75" s="27">
        <v>43854.414342852135</v>
      </c>
      <c r="C75" s="28">
        <v>12.700218779268377</v>
      </c>
      <c r="D75" s="27">
        <v>43854.414342852135</v>
      </c>
      <c r="E75" s="28">
        <v>12.700218779268377</v>
      </c>
      <c r="F75" s="27">
        <v>0</v>
      </c>
      <c r="G75" s="28">
        <v>0</v>
      </c>
      <c r="H75" s="28">
        <f>F75/B75*100</f>
        <v>0</v>
      </c>
      <c r="I75" s="27">
        <v>1762.7697045575399</v>
      </c>
      <c r="J75" s="28">
        <v>10.170731707317074</v>
      </c>
      <c r="K75" s="28">
        <f>IF(ISNUMBER(I75/D75*100),I75/D75*100,0)</f>
        <v>4.0195946770062276</v>
      </c>
      <c r="L75" s="27">
        <v>10072.884944436983</v>
      </c>
      <c r="M75" s="28">
        <v>11.408917871975676</v>
      </c>
      <c r="N75" s="28">
        <f>IF(ISNUMBER(L75/D75*100),L75/D75*100,0)</f>
        <v>22.968919082324422</v>
      </c>
    </row>
    <row r="76" spans="1:14" x14ac:dyDescent="0.2">
      <c r="A76" s="27" t="str">
        <f>'C02'!A78</f>
        <v>Profesionales cientificos e intelectuales</v>
      </c>
      <c r="B76" s="27">
        <v>104550.95051259929</v>
      </c>
      <c r="C76" s="28">
        <v>16.006785884274233</v>
      </c>
      <c r="D76" s="27">
        <v>104550.95051259929</v>
      </c>
      <c r="E76" s="28">
        <v>16.006785884274233</v>
      </c>
      <c r="F76" s="27">
        <v>0</v>
      </c>
      <c r="G76" s="28">
        <v>0</v>
      </c>
      <c r="H76" s="28">
        <f t="shared" ref="H76:H87" si="14">F76/B76*100</f>
        <v>0</v>
      </c>
      <c r="I76" s="27">
        <v>7184.9983641971376</v>
      </c>
      <c r="J76" s="28">
        <v>15.757846529664013</v>
      </c>
      <c r="K76" s="28">
        <f t="shared" ref="K76:K87" si="15">IF(ISNUMBER(I76/D76*100),I76/D76*100,0)</f>
        <v>6.8722458561783082</v>
      </c>
      <c r="L76" s="27">
        <v>3087.1384806841033</v>
      </c>
      <c r="M76" s="28">
        <v>15.455500454591869</v>
      </c>
      <c r="N76" s="28">
        <f t="shared" ref="N76:N87" si="16">IF(ISNUMBER(L76/D76*100),L76/D76*100,0)</f>
        <v>2.9527598415397254</v>
      </c>
    </row>
    <row r="77" spans="1:14" x14ac:dyDescent="0.2">
      <c r="A77" s="27" t="str">
        <f>'C02'!A79</f>
        <v>Tecnicos y profesionales de nivel medio</v>
      </c>
      <c r="B77" s="27">
        <v>95572.025927011287</v>
      </c>
      <c r="C77" s="28">
        <v>11.292448147053793</v>
      </c>
      <c r="D77" s="27">
        <v>95572.025927011287</v>
      </c>
      <c r="E77" s="28">
        <v>11.292448147053793</v>
      </c>
      <c r="F77" s="27">
        <v>0</v>
      </c>
      <c r="G77" s="28">
        <v>0</v>
      </c>
      <c r="H77" s="28">
        <f t="shared" si="14"/>
        <v>0</v>
      </c>
      <c r="I77" s="27">
        <v>5913.3187624910715</v>
      </c>
      <c r="J77" s="28">
        <v>9.2037281565413416</v>
      </c>
      <c r="K77" s="28">
        <f t="shared" si="15"/>
        <v>6.1872903761683311</v>
      </c>
      <c r="L77" s="27">
        <v>20373.488343426685</v>
      </c>
      <c r="M77" s="28">
        <v>10.616957417920096</v>
      </c>
      <c r="N77" s="28">
        <f t="shared" si="16"/>
        <v>21.317418089458513</v>
      </c>
    </row>
    <row r="78" spans="1:14" x14ac:dyDescent="0.2">
      <c r="A78" s="27" t="str">
        <f>'C02'!A80</f>
        <v>Personal de apoyo administrativo</v>
      </c>
      <c r="B78" s="27">
        <v>50129.854563680856</v>
      </c>
      <c r="C78" s="28">
        <v>10.561209291754469</v>
      </c>
      <c r="D78" s="27">
        <v>50129.854563680856</v>
      </c>
      <c r="E78" s="28">
        <v>10.561209291754469</v>
      </c>
      <c r="F78" s="27">
        <v>0</v>
      </c>
      <c r="G78" s="28">
        <v>0</v>
      </c>
      <c r="H78" s="28">
        <f t="shared" si="14"/>
        <v>0</v>
      </c>
      <c r="I78" s="27">
        <v>422.88722067882276</v>
      </c>
      <c r="J78" s="28">
        <v>9</v>
      </c>
      <c r="K78" s="28">
        <f t="shared" si="15"/>
        <v>0.84358357780915072</v>
      </c>
      <c r="L78" s="27">
        <v>20370.455695451805</v>
      </c>
      <c r="M78" s="28">
        <v>9.4741937020227418</v>
      </c>
      <c r="N78" s="28">
        <f t="shared" si="16"/>
        <v>40.635377606322095</v>
      </c>
    </row>
    <row r="79" spans="1:14" x14ac:dyDescent="0.2">
      <c r="A79" s="27" t="str">
        <f>'C02'!A81</f>
        <v>Trabajadores de los servicios y vendedores de comercios y mercados</v>
      </c>
      <c r="B79" s="27">
        <v>646772.51217931544</v>
      </c>
      <c r="C79" s="28">
        <v>7.4661178243709463</v>
      </c>
      <c r="D79" s="27">
        <v>646772.51217931544</v>
      </c>
      <c r="E79" s="28">
        <v>7.4661178243709463</v>
      </c>
      <c r="F79" s="27">
        <v>0</v>
      </c>
      <c r="G79" s="28">
        <v>0</v>
      </c>
      <c r="H79" s="28">
        <f t="shared" si="14"/>
        <v>0</v>
      </c>
      <c r="I79" s="27">
        <v>55320.360780955787</v>
      </c>
      <c r="J79" s="28">
        <v>7.795778272947377</v>
      </c>
      <c r="K79" s="28">
        <f t="shared" si="15"/>
        <v>8.5532949745425189</v>
      </c>
      <c r="L79" s="27">
        <v>265387.64234590571</v>
      </c>
      <c r="M79" s="28">
        <v>7.0871928008149974</v>
      </c>
      <c r="N79" s="28">
        <f t="shared" si="16"/>
        <v>41.032609974668794</v>
      </c>
    </row>
    <row r="80" spans="1:14" x14ac:dyDescent="0.2">
      <c r="A80" s="27" t="str">
        <f>'C02'!A82</f>
        <v>Agricultores y trabajadores calificados agropecuarios forestales y pesqueros</v>
      </c>
      <c r="B80" s="27">
        <v>34770.623051690527</v>
      </c>
      <c r="C80" s="28">
        <v>4.8039511969292228</v>
      </c>
      <c r="D80" s="27">
        <v>34770.623051690527</v>
      </c>
      <c r="E80" s="28">
        <v>4.8039511969292228</v>
      </c>
      <c r="F80" s="27">
        <v>0</v>
      </c>
      <c r="G80" s="28">
        <v>0</v>
      </c>
      <c r="H80" s="28">
        <f t="shared" si="14"/>
        <v>0</v>
      </c>
      <c r="I80" s="27">
        <v>6363.0806537809067</v>
      </c>
      <c r="J80" s="28">
        <v>5.3812855477586092</v>
      </c>
      <c r="K80" s="28">
        <f t="shared" si="15"/>
        <v>18.300162882676723</v>
      </c>
      <c r="L80" s="27">
        <v>1892.1267748700966</v>
      </c>
      <c r="M80" s="28">
        <v>4.1927710843373491</v>
      </c>
      <c r="N80" s="28">
        <f t="shared" si="16"/>
        <v>5.4417396319221334</v>
      </c>
    </row>
    <row r="81" spans="1:14" x14ac:dyDescent="0.2">
      <c r="A81" s="27" t="str">
        <f>'C02'!A83</f>
        <v>Oficiales, operarios y artesanos de artes mecanicas y de otros oficios</v>
      </c>
      <c r="B81" s="27">
        <v>167510.28587680933</v>
      </c>
      <c r="C81" s="28">
        <v>6.7632056403847649</v>
      </c>
      <c r="D81" s="27">
        <v>167510.28587680933</v>
      </c>
      <c r="E81" s="28">
        <v>6.7632056403847649</v>
      </c>
      <c r="F81" s="27">
        <v>0</v>
      </c>
      <c r="G81" s="28">
        <v>0</v>
      </c>
      <c r="H81" s="28">
        <f t="shared" si="14"/>
        <v>0</v>
      </c>
      <c r="I81" s="27">
        <v>32692.130806667254</v>
      </c>
      <c r="J81" s="28">
        <v>6.8913925559254743</v>
      </c>
      <c r="K81" s="28">
        <f t="shared" si="15"/>
        <v>19.516491560828538</v>
      </c>
      <c r="L81" s="27">
        <v>40353.693972280089</v>
      </c>
      <c r="M81" s="28">
        <v>6.6010931759052527</v>
      </c>
      <c r="N81" s="28">
        <f t="shared" si="16"/>
        <v>24.090278254290045</v>
      </c>
    </row>
    <row r="82" spans="1:14" x14ac:dyDescent="0.2">
      <c r="A82" s="27" t="str">
        <f>'C02'!A84</f>
        <v>Operadores de instalaciones y maquinas y ensambladores</v>
      </c>
      <c r="B82" s="27">
        <v>46385.34595921648</v>
      </c>
      <c r="C82" s="28">
        <v>7.4641636964452385</v>
      </c>
      <c r="D82" s="27">
        <v>46385.34595921648</v>
      </c>
      <c r="E82" s="28">
        <v>7.4641636964452385</v>
      </c>
      <c r="F82" s="27">
        <v>0</v>
      </c>
      <c r="G82" s="28">
        <v>0</v>
      </c>
      <c r="H82" s="28">
        <f t="shared" si="14"/>
        <v>0</v>
      </c>
      <c r="I82" s="27">
        <v>5567.4367254911504</v>
      </c>
      <c r="J82" s="28">
        <v>8.1153520560700443</v>
      </c>
      <c r="K82" s="28">
        <f t="shared" si="15"/>
        <v>12.002576698223235</v>
      </c>
      <c r="L82" s="27">
        <v>25400.950386118002</v>
      </c>
      <c r="M82" s="28">
        <v>7.4715846151330165</v>
      </c>
      <c r="N82" s="28">
        <f t="shared" si="16"/>
        <v>54.76072207901899</v>
      </c>
    </row>
    <row r="83" spans="1:14" x14ac:dyDescent="0.2">
      <c r="A83" s="27" t="str">
        <f>'C02'!A85</f>
        <v>Ocupaciones elementales</v>
      </c>
      <c r="B83" s="27">
        <v>280931.62375014235</v>
      </c>
      <c r="C83" s="28">
        <v>6.5891253620648298</v>
      </c>
      <c r="D83" s="27">
        <v>280931.62375014235</v>
      </c>
      <c r="E83" s="28">
        <v>6.5891253620648298</v>
      </c>
      <c r="F83" s="27">
        <v>0</v>
      </c>
      <c r="G83" s="28">
        <v>0</v>
      </c>
      <c r="H83" s="28">
        <f t="shared" si="14"/>
        <v>0</v>
      </c>
      <c r="I83" s="27">
        <v>39996.019219293026</v>
      </c>
      <c r="J83" s="28">
        <v>6.4072488955091593</v>
      </c>
      <c r="K83" s="28">
        <f t="shared" si="15"/>
        <v>14.236923093736529</v>
      </c>
      <c r="L83" s="27">
        <v>112409.40705831705</v>
      </c>
      <c r="M83" s="28">
        <v>6.5502490945589349</v>
      </c>
      <c r="N83" s="28">
        <f t="shared" si="16"/>
        <v>40.013084165381393</v>
      </c>
    </row>
    <row r="84" spans="1:14" x14ac:dyDescent="0.2">
      <c r="A84" s="27" t="str">
        <f>'C02'!A86</f>
        <v>Ocupaciones militares</v>
      </c>
      <c r="B84" s="27">
        <v>0</v>
      </c>
      <c r="C84" s="28">
        <v>0</v>
      </c>
      <c r="D84" s="27">
        <v>0</v>
      </c>
      <c r="E84" s="28">
        <v>0</v>
      </c>
      <c r="F84" s="27">
        <v>0</v>
      </c>
      <c r="G84" s="28">
        <v>0</v>
      </c>
      <c r="H84" s="28" t="e">
        <f t="shared" si="14"/>
        <v>#DIV/0!</v>
      </c>
      <c r="I84" s="27">
        <v>0</v>
      </c>
      <c r="J84" s="28">
        <v>0</v>
      </c>
      <c r="K84" s="28">
        <f t="shared" si="15"/>
        <v>0</v>
      </c>
      <c r="L84" s="27">
        <v>0</v>
      </c>
      <c r="M84" s="28">
        <v>0</v>
      </c>
      <c r="N84" s="28">
        <f t="shared" si="16"/>
        <v>0</v>
      </c>
    </row>
    <row r="85" spans="1:14" x14ac:dyDescent="0.2">
      <c r="A85" s="27" t="s">
        <v>85</v>
      </c>
      <c r="B85" s="27">
        <v>0</v>
      </c>
      <c r="C85" s="28">
        <v>0</v>
      </c>
      <c r="D85" s="27">
        <v>0</v>
      </c>
      <c r="E85" s="28">
        <v>0</v>
      </c>
      <c r="F85" s="27">
        <v>0</v>
      </c>
      <c r="G85" s="28">
        <v>0</v>
      </c>
      <c r="H85" s="28">
        <f>IFERROR(F85/B85*100,0)</f>
        <v>0</v>
      </c>
      <c r="I85" s="27">
        <v>0</v>
      </c>
      <c r="J85" s="28">
        <v>0</v>
      </c>
      <c r="K85" s="28">
        <f t="shared" si="15"/>
        <v>0</v>
      </c>
      <c r="L85" s="27">
        <v>0</v>
      </c>
      <c r="M85" s="28">
        <v>0</v>
      </c>
      <c r="N85" s="28">
        <f t="shared" si="16"/>
        <v>0</v>
      </c>
    </row>
    <row r="86" spans="1:14" x14ac:dyDescent="0.2">
      <c r="A86" s="27" t="str">
        <f>'C02'!A88</f>
        <v>Busca trabajo por primera vez</v>
      </c>
      <c r="B86" s="27">
        <v>161.22893639245791</v>
      </c>
      <c r="C86" s="28">
        <v>17</v>
      </c>
      <c r="D86" s="27">
        <v>0</v>
      </c>
      <c r="E86" s="28">
        <v>0</v>
      </c>
      <c r="F86" s="27">
        <v>161.22893639245791</v>
      </c>
      <c r="G86" s="28">
        <v>17</v>
      </c>
      <c r="H86" s="28">
        <f t="shared" si="14"/>
        <v>100</v>
      </c>
      <c r="I86" s="27">
        <v>0</v>
      </c>
      <c r="J86" s="28">
        <v>0</v>
      </c>
      <c r="K86" s="28">
        <f t="shared" si="15"/>
        <v>0</v>
      </c>
      <c r="L86" s="27">
        <v>0</v>
      </c>
      <c r="M86" s="28">
        <v>0</v>
      </c>
      <c r="N86" s="28">
        <f t="shared" si="16"/>
        <v>0</v>
      </c>
    </row>
    <row r="87" spans="1:14" x14ac:dyDescent="0.2">
      <c r="A87" s="27" t="str">
        <f>'C02'!A89</f>
        <v>NS/NR</v>
      </c>
      <c r="B87" s="27">
        <v>9294.4488609213731</v>
      </c>
      <c r="C87" s="28">
        <v>15.283501107348352</v>
      </c>
      <c r="D87" s="27">
        <v>9294.4488609213731</v>
      </c>
      <c r="E87" s="28">
        <v>15.283501107348352</v>
      </c>
      <c r="F87" s="27">
        <v>0</v>
      </c>
      <c r="G87" s="28">
        <v>0</v>
      </c>
      <c r="H87" s="28">
        <f t="shared" si="14"/>
        <v>0</v>
      </c>
      <c r="I87" s="27">
        <v>1059.3773283331443</v>
      </c>
      <c r="J87" s="28">
        <v>17</v>
      </c>
      <c r="K87" s="28">
        <f t="shared" si="15"/>
        <v>11.397957471015948</v>
      </c>
      <c r="L87" s="27">
        <v>1059.3773283331443</v>
      </c>
      <c r="M87" s="28">
        <v>9</v>
      </c>
      <c r="N87" s="28">
        <f t="shared" si="16"/>
        <v>11.397957471015948</v>
      </c>
    </row>
    <row r="88" spans="1:14" x14ac:dyDescent="0.2">
      <c r="A88" s="53"/>
      <c r="B88" s="53"/>
      <c r="C88" s="54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</row>
    <row r="89" spans="1:14" x14ac:dyDescent="0.2">
      <c r="A89" s="32" t="str">
        <f>A33</f>
        <v>Fuente: Instituto Nacional de Estadística (INE).  LXXXI Encuesta Permanente de Hogares de Propósitos Múltiples, Junio 2024.</v>
      </c>
    </row>
    <row r="90" spans="1:14" x14ac:dyDescent="0.2">
      <c r="A90" s="32" t="s">
        <v>0</v>
      </c>
    </row>
    <row r="91" spans="1:14" x14ac:dyDescent="0.2">
      <c r="A91" s="1" t="s">
        <v>80</v>
      </c>
    </row>
    <row r="92" spans="1:14" x14ac:dyDescent="0.2">
      <c r="A92" s="1" t="s">
        <v>78</v>
      </c>
    </row>
    <row r="93" spans="1:14" x14ac:dyDescent="0.2">
      <c r="A93" s="1" t="s">
        <v>79</v>
      </c>
    </row>
  </sheetData>
  <mergeCells count="16">
    <mergeCell ref="A1:N1"/>
    <mergeCell ref="A2:N2"/>
    <mergeCell ref="A3:A4"/>
    <mergeCell ref="B3:C3"/>
    <mergeCell ref="D3:E3"/>
    <mergeCell ref="F3:H3"/>
    <mergeCell ref="I3:K3"/>
    <mergeCell ref="L3:N3"/>
    <mergeCell ref="A40:N40"/>
    <mergeCell ref="A41:N41"/>
    <mergeCell ref="A43:A44"/>
    <mergeCell ref="B43:C43"/>
    <mergeCell ref="D43:E43"/>
    <mergeCell ref="F43:H43"/>
    <mergeCell ref="I43:K43"/>
    <mergeCell ref="L43:N43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U79"/>
  <sheetViews>
    <sheetView tabSelected="1" zoomScaleNormal="100" workbookViewId="0">
      <selection activeCell="B37" sqref="B37"/>
    </sheetView>
  </sheetViews>
  <sheetFormatPr baseColWidth="10" defaultRowHeight="10.199999999999999" x14ac:dyDescent="0.2"/>
  <cols>
    <col min="1" max="1" width="50" customWidth="1"/>
    <col min="2" max="2" width="11.7109375" style="9" bestFit="1" customWidth="1"/>
    <col min="3" max="3" width="10.7109375" style="9" bestFit="1" customWidth="1"/>
    <col min="4" max="5" width="7.7109375" style="9" bestFit="1" customWidth="1"/>
    <col min="6" max="6" width="10.42578125" style="9" bestFit="1" customWidth="1"/>
    <col min="7" max="7" width="7.7109375" style="9" bestFit="1" customWidth="1"/>
    <col min="8" max="8" width="6.42578125" style="9" bestFit="1" customWidth="1"/>
    <col min="9" max="9" width="10.7109375" style="9" bestFit="1" customWidth="1"/>
    <col min="10" max="10" width="7.7109375" style="9" bestFit="1" customWidth="1"/>
    <col min="11" max="11" width="6.42578125" style="9" bestFit="1" customWidth="1"/>
    <col min="12" max="12" width="10.7109375" style="9" customWidth="1"/>
    <col min="13" max="13" width="7" style="9" bestFit="1" customWidth="1"/>
    <col min="14" max="14" width="7.7109375" style="9" bestFit="1" customWidth="1"/>
    <col min="15" max="15" width="10.28515625" style="9" bestFit="1" customWidth="1"/>
    <col min="16" max="16" width="7.7109375" style="9" bestFit="1" customWidth="1"/>
    <col min="17" max="17" width="6.42578125" style="9" bestFit="1" customWidth="1"/>
    <col min="18" max="18" width="48.42578125" style="9" bestFit="1" customWidth="1"/>
    <col min="19" max="19" width="10.42578125" style="9" bestFit="1" customWidth="1"/>
    <col min="20" max="20" width="10.7109375" style="9" bestFit="1" customWidth="1"/>
    <col min="21" max="21" width="6" style="9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21" ht="19.5" customHeight="1" x14ac:dyDescent="0.2">
      <c r="A1" s="77" t="s">
        <v>72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/>
      <c r="S1"/>
      <c r="T1"/>
      <c r="U1"/>
    </row>
    <row r="2" spans="1:21" ht="12.75" customHeight="1" x14ac:dyDescent="0.4">
      <c r="A2" s="10"/>
      <c r="C2" s="21"/>
      <c r="N2" s="12"/>
      <c r="R2"/>
      <c r="S2"/>
      <c r="T2"/>
      <c r="U2"/>
    </row>
    <row r="3" spans="1:21" ht="40.5" customHeight="1" x14ac:dyDescent="0.2">
      <c r="A3" s="78" t="s">
        <v>21</v>
      </c>
      <c r="B3" s="90" t="s">
        <v>15</v>
      </c>
      <c r="C3" s="80" t="s">
        <v>24</v>
      </c>
      <c r="D3" s="80"/>
      <c r="E3" s="80"/>
      <c r="F3" s="92" t="s">
        <v>76</v>
      </c>
      <c r="G3" s="92"/>
      <c r="H3" s="92"/>
      <c r="I3" s="81" t="s">
        <v>77</v>
      </c>
      <c r="J3" s="81"/>
      <c r="K3" s="81"/>
      <c r="L3" s="80" t="s">
        <v>69</v>
      </c>
      <c r="M3" s="80"/>
      <c r="N3" s="80"/>
      <c r="O3" s="80" t="s">
        <v>70</v>
      </c>
      <c r="P3" s="80"/>
      <c r="Q3" s="80"/>
      <c r="R3"/>
      <c r="S3"/>
      <c r="T3"/>
      <c r="U3"/>
    </row>
    <row r="4" spans="1:21" x14ac:dyDescent="0.2">
      <c r="A4" s="79"/>
      <c r="B4" s="91"/>
      <c r="C4" s="20" t="s">
        <v>18</v>
      </c>
      <c r="D4" s="66" t="s">
        <v>29</v>
      </c>
      <c r="E4" s="20" t="s">
        <v>17</v>
      </c>
      <c r="F4" s="20" t="s">
        <v>18</v>
      </c>
      <c r="G4" s="66" t="s">
        <v>29</v>
      </c>
      <c r="H4" s="20" t="s">
        <v>17</v>
      </c>
      <c r="I4" s="20" t="s">
        <v>18</v>
      </c>
      <c r="J4" s="66" t="s">
        <v>29</v>
      </c>
      <c r="K4" s="20" t="s">
        <v>17</v>
      </c>
      <c r="L4" s="20" t="s">
        <v>18</v>
      </c>
      <c r="M4" s="66" t="s">
        <v>29</v>
      </c>
      <c r="N4" s="20" t="s">
        <v>17</v>
      </c>
      <c r="O4" s="20" t="s">
        <v>18</v>
      </c>
      <c r="P4" s="66" t="s">
        <v>29</v>
      </c>
      <c r="Q4" s="20" t="s">
        <v>17</v>
      </c>
      <c r="R4"/>
      <c r="S4"/>
      <c r="T4"/>
      <c r="U4"/>
    </row>
    <row r="5" spans="1:21" x14ac:dyDescent="0.2">
      <c r="A5" s="23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/>
      <c r="S5"/>
      <c r="T5"/>
      <c r="U5"/>
    </row>
    <row r="6" spans="1:21" x14ac:dyDescent="0.2">
      <c r="A6" s="63" t="s">
        <v>27</v>
      </c>
      <c r="B6" s="69">
        <f>SUM(C6,F6,I6,L6,O6)</f>
        <v>2026306.4015601894</v>
      </c>
      <c r="C6" s="67">
        <v>205973.38155169802</v>
      </c>
      <c r="D6" s="70">
        <f>IF(ISNUMBER(C6/$B6*100),C6/$B6*100,0)</f>
        <v>10.164967222780588</v>
      </c>
      <c r="E6" s="68">
        <v>8.6650436562798099</v>
      </c>
      <c r="F6" s="67">
        <v>317814.77847171365</v>
      </c>
      <c r="G6" s="70">
        <f>IF(ISNUMBER(F6/$B6*100),F6/$B6*100,0)</f>
        <v>15.68443835675625</v>
      </c>
      <c r="H6" s="68">
        <v>7.2822072252839032</v>
      </c>
      <c r="I6" s="67">
        <v>1295636.876350886</v>
      </c>
      <c r="J6" s="70">
        <f>IF(ISNUMBER(I6/$B6*100),I6/$B6*100,0)</f>
        <v>63.940817408131764</v>
      </c>
      <c r="K6" s="68">
        <v>7.0381790845778447</v>
      </c>
      <c r="L6" s="67">
        <v>26657.878007340849</v>
      </c>
      <c r="M6" s="70">
        <f>IF(ISNUMBER(L6/$B6*100),L6/$B6*100,0)</f>
        <v>1.3155896850947693</v>
      </c>
      <c r="N6" s="68">
        <v>7.5690118835763176</v>
      </c>
      <c r="O6" s="67">
        <v>180223.48717855074</v>
      </c>
      <c r="P6" s="70">
        <f>IF(ISNUMBER(O6/$B6*100),O6/$B6*100,0)</f>
        <v>8.8941873272366205</v>
      </c>
      <c r="Q6" s="68">
        <v>6.6725771303476984</v>
      </c>
      <c r="R6"/>
      <c r="S6"/>
      <c r="T6"/>
      <c r="U6"/>
    </row>
    <row r="7" spans="1:21" x14ac:dyDescent="0.2">
      <c r="A7" s="63"/>
      <c r="R7"/>
      <c r="S7"/>
      <c r="T7"/>
      <c r="U7"/>
    </row>
    <row r="8" spans="1:21" x14ac:dyDescent="0.2">
      <c r="A8" s="63" t="s">
        <v>14</v>
      </c>
      <c r="B8" s="67"/>
      <c r="C8" s="67"/>
      <c r="D8" s="72"/>
      <c r="E8" s="68"/>
      <c r="F8" s="67"/>
      <c r="G8" s="72"/>
      <c r="H8" s="68"/>
      <c r="I8" s="67"/>
      <c r="J8" s="72"/>
      <c r="K8" s="68"/>
      <c r="L8" s="67"/>
      <c r="M8" s="72"/>
      <c r="N8" s="68"/>
      <c r="O8" s="67"/>
      <c r="P8" s="72"/>
      <c r="Q8" s="68"/>
      <c r="R8"/>
      <c r="S8"/>
      <c r="T8"/>
      <c r="U8"/>
    </row>
    <row r="9" spans="1:21" x14ac:dyDescent="0.2">
      <c r="A9" s="64" t="s">
        <v>13</v>
      </c>
      <c r="B9" s="71">
        <f>SUM(C9,F9,I9,L9,O9)</f>
        <v>1191184.1165811531</v>
      </c>
      <c r="C9" s="30">
        <v>134267.83942041054</v>
      </c>
      <c r="D9" s="73">
        <f>IF(ISNUMBER(C9/$B7*100),C9/$B7*100,0)</f>
        <v>0</v>
      </c>
      <c r="E9" s="31">
        <v>9.5039782944473448</v>
      </c>
      <c r="F9" s="30">
        <v>164057.61356174678</v>
      </c>
      <c r="G9" s="73">
        <f>IF(ISNUMBER(F9/$B7*100),F9/$B7*100,0)</f>
        <v>0</v>
      </c>
      <c r="H9" s="31">
        <v>8.5440316950327517</v>
      </c>
      <c r="I9" s="30">
        <v>804841.28608826897</v>
      </c>
      <c r="J9" s="73">
        <f>IF(ISNUMBER(I9/$B7*100),I9/$B7*100,0)</f>
        <v>0</v>
      </c>
      <c r="K9" s="31">
        <v>7.5358597404529135</v>
      </c>
      <c r="L9" s="30">
        <v>18449.41503008968</v>
      </c>
      <c r="M9" s="73">
        <f>IF(ISNUMBER(L9/$B7*100),L9/$B7*100,0)</f>
        <v>0</v>
      </c>
      <c r="N9" s="31">
        <v>8.4094819345271024</v>
      </c>
      <c r="O9" s="30">
        <v>69567.962480637259</v>
      </c>
      <c r="P9" s="73">
        <f>IF(ISNUMBER(O9/$B7*100),O9/$B7*100,0)</f>
        <v>0</v>
      </c>
      <c r="Q9" s="31">
        <v>7.6616838153835696</v>
      </c>
      <c r="R9"/>
      <c r="S9"/>
      <c r="T9"/>
      <c r="U9"/>
    </row>
    <row r="10" spans="1:21" x14ac:dyDescent="0.2">
      <c r="A10" s="65" t="s">
        <v>12</v>
      </c>
      <c r="B10" s="71">
        <f>SUM(C10,F10,I10,L10,O10)</f>
        <v>280280.89486254146</v>
      </c>
      <c r="C10" s="30">
        <v>41631.870565999139</v>
      </c>
      <c r="D10" s="73">
        <f>IF(ISNUMBER(C10/$B9*100),C10/$B9*100,0)</f>
        <v>3.4949987987992821</v>
      </c>
      <c r="E10" s="31">
        <v>10.329046474857766</v>
      </c>
      <c r="F10" s="30">
        <v>53425.127465740807</v>
      </c>
      <c r="G10" s="73">
        <f>IF(ISNUMBER(F10/$B9*100),F10/$B9*100,0)</f>
        <v>4.4850436403633038</v>
      </c>
      <c r="H10" s="31">
        <v>9.8413109740962508</v>
      </c>
      <c r="I10" s="30">
        <v>160949.98474060369</v>
      </c>
      <c r="J10" s="73">
        <f>IF(ISNUMBER(I10/$B9*100),I10/$B9*100,0)</f>
        <v>13.511763840719285</v>
      </c>
      <c r="K10" s="31">
        <v>7.941694158318283</v>
      </c>
      <c r="L10" s="30">
        <v>3562.3917374333555</v>
      </c>
      <c r="M10" s="73">
        <f>IF(ISNUMBER(L10/$B9*100),L10/$B9*100,0)</f>
        <v>0.29906306572134828</v>
      </c>
      <c r="N10" s="31">
        <v>11.300480769230768</v>
      </c>
      <c r="O10" s="30">
        <v>20711.520352764481</v>
      </c>
      <c r="P10" s="73">
        <f>IF(ISNUMBER(O10/$B9*100),O10/$B9*100,0)</f>
        <v>1.7387337578181554</v>
      </c>
      <c r="Q10" s="31">
        <v>9.1413073026071956</v>
      </c>
      <c r="R10"/>
      <c r="S10"/>
      <c r="T10"/>
      <c r="U10"/>
    </row>
    <row r="11" spans="1:21" x14ac:dyDescent="0.2">
      <c r="A11" s="65" t="s">
        <v>11</v>
      </c>
      <c r="B11" s="71">
        <f t="shared" ref="B11:B13" si="0">SUM(C11,F11,I11,L11,O11)</f>
        <v>145805.47244404824</v>
      </c>
      <c r="C11" s="30">
        <v>13352.663992933822</v>
      </c>
      <c r="D11" s="73">
        <f t="shared" ref="D11:D13" si="1">IF(ISNUMBER(C11/$B10*100),C11/$B10*100,0)</f>
        <v>4.7640293140502452</v>
      </c>
      <c r="E11" s="31">
        <v>9.2280285035629444</v>
      </c>
      <c r="F11" s="30">
        <v>13712.11813051082</v>
      </c>
      <c r="G11" s="73">
        <f t="shared" ref="G11:G13" si="2">IF(ISNUMBER(F11/$B10*100),F11/$B10*100,0)</f>
        <v>4.8922771340642655</v>
      </c>
      <c r="H11" s="31">
        <v>8.5636083269082537</v>
      </c>
      <c r="I11" s="30">
        <v>110556.31228896597</v>
      </c>
      <c r="J11" s="73">
        <f t="shared" ref="J11:J13" si="3">IF(ISNUMBER(I11/$B10*100),I11/$B10*100,0)</f>
        <v>39.444826356497202</v>
      </c>
      <c r="K11" s="31">
        <v>8.0699572704172233</v>
      </c>
      <c r="L11" s="30">
        <v>1492.1877643952746</v>
      </c>
      <c r="M11" s="73">
        <f t="shared" ref="M11:M13" si="4">IF(ISNUMBER(L11/$B10*100),L11/$B10*100,0)</f>
        <v>0.53239010997417091</v>
      </c>
      <c r="N11" s="31">
        <v>7.1781376518218618</v>
      </c>
      <c r="O11" s="30">
        <v>6692.1902672423703</v>
      </c>
      <c r="P11" s="73">
        <f t="shared" ref="P11:P13" si="5">IF(ISNUMBER(O11/$B10*100),O11/$B10*100,0)</f>
        <v>2.3876726490845659</v>
      </c>
      <c r="Q11" s="31">
        <v>8.41390205371248</v>
      </c>
      <c r="R11"/>
      <c r="S11"/>
      <c r="T11"/>
      <c r="U11"/>
    </row>
    <row r="12" spans="1:21" x14ac:dyDescent="0.2">
      <c r="A12" s="65" t="s">
        <v>10</v>
      </c>
      <c r="B12" s="71">
        <f t="shared" si="0"/>
        <v>765097.74927454954</v>
      </c>
      <c r="C12" s="30">
        <v>79283.304861477678</v>
      </c>
      <c r="D12" s="73">
        <f t="shared" si="1"/>
        <v>54.376083100654569</v>
      </c>
      <c r="E12" s="31">
        <v>9.1023526694655583</v>
      </c>
      <c r="F12" s="30">
        <v>96920.367965495097</v>
      </c>
      <c r="G12" s="73">
        <f t="shared" si="2"/>
        <v>66.472380179480268</v>
      </c>
      <c r="H12" s="31">
        <v>7.7724539635744314</v>
      </c>
      <c r="I12" s="30">
        <v>533334.98905868537</v>
      </c>
      <c r="J12" s="73">
        <f t="shared" si="3"/>
        <v>365.78530292362564</v>
      </c>
      <c r="K12" s="31">
        <v>7.29729815543197</v>
      </c>
      <c r="L12" s="30">
        <v>13394.835528261046</v>
      </c>
      <c r="M12" s="73">
        <f t="shared" si="4"/>
        <v>9.1867851759824823</v>
      </c>
      <c r="N12" s="31">
        <v>7.821853383926789</v>
      </c>
      <c r="O12" s="30">
        <v>42164.251860630407</v>
      </c>
      <c r="P12" s="73">
        <f t="shared" si="5"/>
        <v>28.918154547875851</v>
      </c>
      <c r="Q12" s="31">
        <v>6.760994077660242</v>
      </c>
      <c r="R12"/>
      <c r="S12"/>
      <c r="T12"/>
      <c r="U12"/>
    </row>
    <row r="13" spans="1:21" x14ac:dyDescent="0.2">
      <c r="A13" s="64" t="s">
        <v>9</v>
      </c>
      <c r="B13" s="71">
        <f t="shared" si="0"/>
        <v>835122.28497903596</v>
      </c>
      <c r="C13" s="30">
        <v>71705.542131287468</v>
      </c>
      <c r="D13" s="73">
        <f t="shared" si="1"/>
        <v>9.3720759470639194</v>
      </c>
      <c r="E13" s="31">
        <v>7.0625540287432926</v>
      </c>
      <c r="F13" s="30">
        <v>153757.16490996716</v>
      </c>
      <c r="G13" s="73">
        <f t="shared" si="2"/>
        <v>20.096407949932757</v>
      </c>
      <c r="H13" s="31">
        <v>5.8466226154776528</v>
      </c>
      <c r="I13" s="30">
        <v>490795.59026261664</v>
      </c>
      <c r="J13" s="73">
        <f t="shared" si="3"/>
        <v>64.148089669323852</v>
      </c>
      <c r="K13" s="31">
        <v>6.1731323155850006</v>
      </c>
      <c r="L13" s="30">
        <v>8208.4629772511726</v>
      </c>
      <c r="M13" s="73">
        <f t="shared" si="4"/>
        <v>1.0728646091344896</v>
      </c>
      <c r="N13" s="31">
        <v>5.6985262245340271</v>
      </c>
      <c r="O13" s="30">
        <v>110655.52469791351</v>
      </c>
      <c r="P13" s="73">
        <f t="shared" si="5"/>
        <v>14.462926443429597</v>
      </c>
      <c r="Q13" s="31">
        <v>5.9883504999238415</v>
      </c>
      <c r="R13"/>
      <c r="S13"/>
      <c r="T13"/>
      <c r="U13"/>
    </row>
    <row r="14" spans="1:21" x14ac:dyDescent="0.2">
      <c r="A14" s="64"/>
      <c r="R14"/>
      <c r="S14"/>
      <c r="T14"/>
      <c r="U14"/>
    </row>
    <row r="15" spans="1:21" x14ac:dyDescent="0.2">
      <c r="A15" s="63" t="s">
        <v>8</v>
      </c>
      <c r="R15"/>
      <c r="S15"/>
      <c r="T15"/>
      <c r="U15"/>
    </row>
    <row r="16" spans="1:21" x14ac:dyDescent="0.2">
      <c r="A16" s="64" t="s">
        <v>7</v>
      </c>
      <c r="B16" s="71">
        <f t="shared" ref="B16" si="6">SUM(C16,F16,I16,L16,O16)</f>
        <v>145792.17666050256</v>
      </c>
      <c r="C16" s="30">
        <v>18546.03477367384</v>
      </c>
      <c r="D16" s="73">
        <f>IF(ISNUMBER(C16/$B13*100),C16/$B13*100,0)</f>
        <v>2.2207567810430784</v>
      </c>
      <c r="E16" s="31">
        <v>7.2798857053255839</v>
      </c>
      <c r="F16" s="30">
        <v>18428.617652460951</v>
      </c>
      <c r="G16" s="73">
        <f>IF(ISNUMBER(F16/$B13*100),F16/$B13*100,0)</f>
        <v>2.2066969094141182</v>
      </c>
      <c r="H16" s="31">
        <v>6.6900323973708513</v>
      </c>
      <c r="I16" s="30">
        <v>89141.773308470758</v>
      </c>
      <c r="J16" s="73">
        <f>IF(ISNUMBER(I16/$B13*100),I16/$B13*100,0)</f>
        <v>10.674098262233354</v>
      </c>
      <c r="K16" s="31">
        <v>6.3525546187469137</v>
      </c>
      <c r="L16" s="30">
        <v>2440.2851541623604</v>
      </c>
      <c r="M16" s="73">
        <f>IF(ISNUMBER(L16/$B13*100),L16/$B13*100,0)</f>
        <v>0.29220692562690009</v>
      </c>
      <c r="N16" s="31">
        <v>6.7685213857715452</v>
      </c>
      <c r="O16" s="30">
        <v>17235.465771734645</v>
      </c>
      <c r="P16" s="73">
        <f>IF(ISNUMBER(O16/$B13*100),O16/$B13*100,0)</f>
        <v>2.0638253920103815</v>
      </c>
      <c r="Q16" s="31">
        <v>6.6784102117221282</v>
      </c>
      <c r="R16"/>
      <c r="S16"/>
      <c r="T16"/>
      <c r="U16"/>
    </row>
    <row r="17" spans="1:21" x14ac:dyDescent="0.2">
      <c r="A17" s="64" t="s">
        <v>6</v>
      </c>
      <c r="B17" s="71">
        <f t="shared" ref="B17:B22" si="7">SUM(C17,F17,I17,L17,O17)</f>
        <v>365742.25719619641</v>
      </c>
      <c r="C17" s="30">
        <v>58554.013221416855</v>
      </c>
      <c r="D17" s="73">
        <f t="shared" ref="D17:D22" si="8">IF(ISNUMBER(C17/$B14*100),C17/$B14*100,0)</f>
        <v>0</v>
      </c>
      <c r="E17" s="31">
        <v>9.0138773552762874</v>
      </c>
      <c r="F17" s="30">
        <v>41783.235212554297</v>
      </c>
      <c r="G17" s="73">
        <f t="shared" ref="G17:G22" si="9">IF(ISNUMBER(F17/$B14*100),F17/$B14*100,0)</f>
        <v>0</v>
      </c>
      <c r="H17" s="31">
        <v>7.5702346649799379</v>
      </c>
      <c r="I17" s="30">
        <v>224263.47488527422</v>
      </c>
      <c r="J17" s="73">
        <f t="shared" ref="J17:J22" si="10">IF(ISNUMBER(I17/$B14*100),I17/$B14*100,0)</f>
        <v>0</v>
      </c>
      <c r="K17" s="31">
        <v>8.0007198701900606</v>
      </c>
      <c r="L17" s="30">
        <v>10377.316560801424</v>
      </c>
      <c r="M17" s="73">
        <f t="shared" ref="M17:M22" si="11">IF(ISNUMBER(L17/$B14*100),L17/$B14*100,0)</f>
        <v>0</v>
      </c>
      <c r="N17" s="31">
        <v>8.8468707994664992</v>
      </c>
      <c r="O17" s="30">
        <v>30764.217316149603</v>
      </c>
      <c r="P17" s="73">
        <f t="shared" ref="P17:P22" si="12">IF(ISNUMBER(O17/$B14*100),O17/$B14*100,0)</f>
        <v>0</v>
      </c>
      <c r="Q17" s="31">
        <v>7.8053545890620093</v>
      </c>
      <c r="R17"/>
      <c r="S17"/>
      <c r="T17"/>
      <c r="U17"/>
    </row>
    <row r="18" spans="1:21" x14ac:dyDescent="0.2">
      <c r="A18" s="64" t="s">
        <v>5</v>
      </c>
      <c r="B18" s="71">
        <f t="shared" si="7"/>
        <v>287704.77302650857</v>
      </c>
      <c r="C18" s="30">
        <v>33917.7931855508</v>
      </c>
      <c r="D18" s="73">
        <f t="shared" si="8"/>
        <v>0</v>
      </c>
      <c r="E18" s="31">
        <v>9.9061120247234467</v>
      </c>
      <c r="F18" s="30">
        <v>43276.744669554151</v>
      </c>
      <c r="G18" s="73">
        <f t="shared" si="9"/>
        <v>0</v>
      </c>
      <c r="H18" s="31">
        <v>8.5772947118274114</v>
      </c>
      <c r="I18" s="30">
        <v>184760.65910873708</v>
      </c>
      <c r="J18" s="73">
        <f t="shared" si="10"/>
        <v>0</v>
      </c>
      <c r="K18" s="31">
        <v>8.1513724624240869</v>
      </c>
      <c r="L18" s="30">
        <v>6480.4189139175442</v>
      </c>
      <c r="M18" s="73">
        <f t="shared" si="11"/>
        <v>0</v>
      </c>
      <c r="N18" s="31">
        <v>7.0717416313450681</v>
      </c>
      <c r="O18" s="30">
        <v>19269.157148748993</v>
      </c>
      <c r="P18" s="73">
        <f t="shared" si="12"/>
        <v>0</v>
      </c>
      <c r="Q18" s="31">
        <v>6.9289395891395467</v>
      </c>
      <c r="R18"/>
      <c r="S18"/>
      <c r="T18"/>
      <c r="U18"/>
    </row>
    <row r="19" spans="1:21" x14ac:dyDescent="0.2">
      <c r="A19" s="64" t="s">
        <v>81</v>
      </c>
      <c r="B19" s="71">
        <f t="shared" si="7"/>
        <v>269505.08222831099</v>
      </c>
      <c r="C19" s="30">
        <v>27913.386374027017</v>
      </c>
      <c r="D19" s="73">
        <f t="shared" si="8"/>
        <v>19.146011132701059</v>
      </c>
      <c r="E19" s="31">
        <v>8.783061077577953</v>
      </c>
      <c r="F19" s="30">
        <v>40495.238919953677</v>
      </c>
      <c r="G19" s="73">
        <f t="shared" si="9"/>
        <v>27.776002696120312</v>
      </c>
      <c r="H19" s="31">
        <v>8.3753389091668335</v>
      </c>
      <c r="I19" s="30">
        <v>179587.39812795501</v>
      </c>
      <c r="J19" s="73">
        <f t="shared" si="10"/>
        <v>123.1804080586226</v>
      </c>
      <c r="K19" s="31">
        <v>7.7257258222785019</v>
      </c>
      <c r="L19" s="30">
        <v>433.140495226665</v>
      </c>
      <c r="M19" s="73">
        <f t="shared" si="11"/>
        <v>0.29709447046345505</v>
      </c>
      <c r="N19" s="31">
        <v>6</v>
      </c>
      <c r="O19" s="30">
        <v>21075.918311148613</v>
      </c>
      <c r="P19" s="73">
        <f t="shared" si="12"/>
        <v>14.456138041087643</v>
      </c>
      <c r="Q19" s="31">
        <v>7.0172440142074288</v>
      </c>
      <c r="R19"/>
      <c r="S19"/>
      <c r="T19"/>
      <c r="U19"/>
    </row>
    <row r="20" spans="1:21" x14ac:dyDescent="0.2">
      <c r="A20" s="64" t="s">
        <v>82</v>
      </c>
      <c r="B20" s="71">
        <f t="shared" si="7"/>
        <v>364906.13884150301</v>
      </c>
      <c r="C20" s="30">
        <v>28840.846020606561</v>
      </c>
      <c r="D20" s="73">
        <f t="shared" si="8"/>
        <v>7.8855657100446468</v>
      </c>
      <c r="E20" s="31">
        <v>8.8797342840715228</v>
      </c>
      <c r="F20" s="30">
        <v>69555.441557246566</v>
      </c>
      <c r="G20" s="73">
        <f t="shared" si="9"/>
        <v>19.017611497906486</v>
      </c>
      <c r="H20" s="31">
        <v>7.0950251172704251</v>
      </c>
      <c r="I20" s="30">
        <v>233475.59189709122</v>
      </c>
      <c r="J20" s="73">
        <f t="shared" si="10"/>
        <v>63.836099685863502</v>
      </c>
      <c r="K20" s="31">
        <v>6.7853115172593013</v>
      </c>
      <c r="L20" s="30">
        <v>3116.5805822751659</v>
      </c>
      <c r="M20" s="73">
        <f t="shared" si="11"/>
        <v>0.85212482860664573</v>
      </c>
      <c r="N20" s="31">
        <v>7.223652074891719</v>
      </c>
      <c r="O20" s="30">
        <v>29917.678784283518</v>
      </c>
      <c r="P20" s="73">
        <f t="shared" si="12"/>
        <v>8.17998964998859</v>
      </c>
      <c r="Q20" s="31">
        <v>6.3260424368847596</v>
      </c>
      <c r="R20"/>
      <c r="S20"/>
      <c r="T20"/>
      <c r="U20"/>
    </row>
    <row r="21" spans="1:21" x14ac:dyDescent="0.2">
      <c r="A21" s="64" t="s">
        <v>83</v>
      </c>
      <c r="B21" s="71">
        <f t="shared" si="7"/>
        <v>409326.26448679215</v>
      </c>
      <c r="C21" s="30">
        <v>27827.164411913305</v>
      </c>
      <c r="D21" s="73">
        <f t="shared" si="8"/>
        <v>9.6721246989355176</v>
      </c>
      <c r="E21" s="31">
        <v>7.0294740227579808</v>
      </c>
      <c r="F21" s="30">
        <v>80439.081832040203</v>
      </c>
      <c r="G21" s="73">
        <f t="shared" si="9"/>
        <v>27.958897235475721</v>
      </c>
      <c r="H21" s="31">
        <v>6.2309283369643254</v>
      </c>
      <c r="I21" s="30">
        <v>257945.09010851695</v>
      </c>
      <c r="J21" s="73">
        <f t="shared" si="10"/>
        <v>89.656173373512431</v>
      </c>
      <c r="K21" s="31">
        <v>6.0592015640114951</v>
      </c>
      <c r="L21" s="30">
        <v>2775.1170590266734</v>
      </c>
      <c r="M21" s="73">
        <f t="shared" si="11"/>
        <v>0.96457108786685986</v>
      </c>
      <c r="N21" s="31">
        <v>6.0420501258876742</v>
      </c>
      <c r="O21" s="30">
        <v>40339.81107529506</v>
      </c>
      <c r="P21" s="73">
        <f t="shared" si="12"/>
        <v>14.021251942030947</v>
      </c>
      <c r="Q21" s="31">
        <v>5.8168056713000507</v>
      </c>
      <c r="R21"/>
      <c r="S21"/>
      <c r="T21"/>
      <c r="U21"/>
    </row>
    <row r="22" spans="1:21" x14ac:dyDescent="0.2">
      <c r="A22" s="64" t="s">
        <v>84</v>
      </c>
      <c r="B22" s="71">
        <f t="shared" si="7"/>
        <v>183329.70912036899</v>
      </c>
      <c r="C22" s="30">
        <v>10374.14356450967</v>
      </c>
      <c r="D22" s="73">
        <f t="shared" si="8"/>
        <v>3.849331329388892</v>
      </c>
      <c r="E22" s="31">
        <v>8.3850619472905059</v>
      </c>
      <c r="F22" s="30">
        <v>23836.418627904088</v>
      </c>
      <c r="G22" s="73">
        <f t="shared" si="9"/>
        <v>8.8445154469150555</v>
      </c>
      <c r="H22" s="31">
        <v>6.7958054245334756</v>
      </c>
      <c r="I22" s="30">
        <v>126462.88891483398</v>
      </c>
      <c r="J22" s="73">
        <f t="shared" si="10"/>
        <v>46.924120268611873</v>
      </c>
      <c r="K22" s="31">
        <v>5.0470224289403065</v>
      </c>
      <c r="L22" s="30">
        <v>1035.0192419310147</v>
      </c>
      <c r="M22" s="73">
        <f t="shared" si="11"/>
        <v>0.38404442445883047</v>
      </c>
      <c r="N22" s="31">
        <v>2</v>
      </c>
      <c r="O22" s="30">
        <v>21621.238771190256</v>
      </c>
      <c r="P22" s="73">
        <f t="shared" si="12"/>
        <v>8.0225718166137749</v>
      </c>
      <c r="Q22" s="31">
        <v>6.4361176868932928</v>
      </c>
      <c r="R22"/>
      <c r="S22"/>
      <c r="T22"/>
      <c r="U22"/>
    </row>
    <row r="23" spans="1:21" x14ac:dyDescent="0.2">
      <c r="A23" s="55"/>
      <c r="B23" s="52"/>
      <c r="C23" s="52"/>
      <c r="D23" s="56"/>
      <c r="E23" s="57"/>
      <c r="F23" s="52"/>
      <c r="G23" s="56"/>
      <c r="H23" s="57"/>
      <c r="I23" s="52"/>
      <c r="J23" s="58"/>
      <c r="K23" s="57"/>
      <c r="L23" s="52"/>
      <c r="M23" s="56"/>
      <c r="N23" s="57"/>
      <c r="O23" s="52"/>
      <c r="P23" s="56"/>
      <c r="Q23" s="56"/>
      <c r="R23"/>
      <c r="S23"/>
      <c r="T23"/>
      <c r="U23"/>
    </row>
    <row r="24" spans="1:21" x14ac:dyDescent="0.2">
      <c r="A24" s="1" t="str">
        <f>'C01'!$A$34</f>
        <v>Fuente: Instituto Nacional de Estadística (INE).  LXXXI Encuesta Permanente de Hogares de Propósitos Múltiples, Junio 2024.</v>
      </c>
      <c r="R24"/>
      <c r="S24"/>
      <c r="T24"/>
      <c r="U24"/>
    </row>
    <row r="25" spans="1:21" x14ac:dyDescent="0.2">
      <c r="A25" s="1" t="s">
        <v>0</v>
      </c>
      <c r="R25"/>
      <c r="S25"/>
      <c r="T25"/>
      <c r="U25"/>
    </row>
    <row r="26" spans="1:21" x14ac:dyDescent="0.2">
      <c r="A26" s="1" t="s">
        <v>30</v>
      </c>
      <c r="R26"/>
      <c r="S26"/>
      <c r="T26"/>
      <c r="U26"/>
    </row>
    <row r="27" spans="1:21" x14ac:dyDescent="0.2">
      <c r="A27" s="1"/>
      <c r="R27"/>
      <c r="S27"/>
      <c r="T27"/>
      <c r="U27"/>
    </row>
    <row r="28" spans="1:21" ht="9.6" customHeight="1" x14ac:dyDescent="0.2"/>
    <row r="29" spans="1:21" x14ac:dyDescent="0.2">
      <c r="A29" s="77" t="str">
        <f>A1</f>
        <v>Cuadro No. 4.  Población con problemas de empleo y Años de Estudio Promedio (AEP), según dominio, Rangos de edad, rama de actividad  y ocupación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/>
      <c r="S29"/>
      <c r="T29"/>
      <c r="U29"/>
    </row>
    <row r="30" spans="1:21" x14ac:dyDescent="0.2">
      <c r="A30" s="9" t="s">
        <v>4</v>
      </c>
      <c r="C30" s="21"/>
      <c r="R30"/>
      <c r="S30"/>
      <c r="T30"/>
      <c r="U30"/>
    </row>
    <row r="31" spans="1:21" ht="35.25" customHeight="1" x14ac:dyDescent="0.2">
      <c r="A31" s="88" t="str">
        <f>A3</f>
        <v>Categorías</v>
      </c>
      <c r="B31" s="90" t="s">
        <v>15</v>
      </c>
      <c r="C31" s="80" t="s">
        <v>24</v>
      </c>
      <c r="D31" s="80"/>
      <c r="E31" s="80"/>
      <c r="F31" s="92" t="s">
        <v>76</v>
      </c>
      <c r="G31" s="92"/>
      <c r="H31" s="92"/>
      <c r="I31" s="81" t="s">
        <v>77</v>
      </c>
      <c r="J31" s="81"/>
      <c r="K31" s="81"/>
      <c r="L31" s="80" t="str">
        <f>L3</f>
        <v>Buscador no disponible</v>
      </c>
      <c r="M31" s="80"/>
      <c r="N31" s="80"/>
      <c r="O31" s="80" t="str">
        <f>O3</f>
        <v>Disponible no buscador</v>
      </c>
      <c r="P31" s="80"/>
      <c r="Q31" s="80"/>
      <c r="R31"/>
      <c r="S31"/>
      <c r="T31"/>
      <c r="U31"/>
    </row>
    <row r="32" spans="1:21" x14ac:dyDescent="0.2">
      <c r="A32" s="89"/>
      <c r="B32" s="91"/>
      <c r="C32" s="20" t="s">
        <v>18</v>
      </c>
      <c r="D32" s="66" t="s">
        <v>29</v>
      </c>
      <c r="E32" s="20" t="s">
        <v>17</v>
      </c>
      <c r="F32" s="20" t="s">
        <v>18</v>
      </c>
      <c r="G32" s="66" t="s">
        <v>29</v>
      </c>
      <c r="H32" s="20" t="s">
        <v>17</v>
      </c>
      <c r="I32" s="20" t="s">
        <v>18</v>
      </c>
      <c r="J32" s="66" t="s">
        <v>29</v>
      </c>
      <c r="K32" s="20" t="s">
        <v>17</v>
      </c>
      <c r="L32" s="20" t="s">
        <v>18</v>
      </c>
      <c r="M32" s="66" t="s">
        <v>29</v>
      </c>
      <c r="N32" s="20" t="s">
        <v>17</v>
      </c>
      <c r="O32" s="20" t="s">
        <v>18</v>
      </c>
      <c r="P32" s="66" t="s">
        <v>29</v>
      </c>
      <c r="Q32" s="20" t="s">
        <v>17</v>
      </c>
      <c r="R32"/>
      <c r="S32"/>
      <c r="T32"/>
      <c r="U32"/>
    </row>
    <row r="34" spans="1:21" x14ac:dyDescent="0.2">
      <c r="A34" s="3" t="str">
        <f t="shared" ref="A34" si="13">A6</f>
        <v>Total Nacional</v>
      </c>
      <c r="B34" s="19"/>
      <c r="C34" s="19"/>
      <c r="D34" s="18"/>
      <c r="E34" s="75"/>
      <c r="F34" s="76"/>
      <c r="G34" s="18"/>
      <c r="H34" s="16"/>
      <c r="I34" s="19"/>
      <c r="J34" s="18"/>
      <c r="K34" s="18"/>
      <c r="L34" s="19"/>
      <c r="M34" s="18"/>
      <c r="N34" s="18"/>
      <c r="O34" s="19"/>
      <c r="P34" s="18"/>
      <c r="Q34" s="18"/>
      <c r="R34"/>
      <c r="S34"/>
      <c r="T34"/>
      <c r="U34"/>
    </row>
    <row r="35" spans="1:21" x14ac:dyDescent="0.2">
      <c r="A35" s="17"/>
      <c r="B35" s="13"/>
      <c r="C35" s="13"/>
      <c r="D35" s="16"/>
      <c r="E35" s="18"/>
      <c r="F35" s="19"/>
      <c r="H35" s="16"/>
      <c r="I35" s="13"/>
      <c r="J35" s="16"/>
      <c r="K35" s="16"/>
      <c r="L35" s="13"/>
      <c r="M35" s="16"/>
      <c r="N35" s="16"/>
      <c r="O35" s="13"/>
      <c r="P35" s="16"/>
      <c r="Q35" s="16"/>
      <c r="R35"/>
      <c r="S35"/>
      <c r="T35"/>
      <c r="U35"/>
    </row>
    <row r="36" spans="1:21" x14ac:dyDescent="0.2">
      <c r="A36" s="3" t="s">
        <v>3</v>
      </c>
      <c r="B36" s="67"/>
      <c r="C36" s="67"/>
      <c r="D36" s="72"/>
      <c r="E36" s="68"/>
      <c r="F36" s="67"/>
      <c r="G36" s="72"/>
      <c r="H36" s="68"/>
      <c r="I36" s="67"/>
      <c r="J36" s="72"/>
      <c r="K36" s="68"/>
      <c r="L36" s="67"/>
      <c r="M36" s="72"/>
      <c r="N36" s="68"/>
      <c r="O36" s="67"/>
      <c r="P36" s="72"/>
      <c r="Q36" s="68"/>
      <c r="R36"/>
      <c r="S36"/>
      <c r="T36"/>
      <c r="U36"/>
    </row>
    <row r="37" spans="1:21" x14ac:dyDescent="0.2">
      <c r="A37" s="2" t="s">
        <v>32</v>
      </c>
      <c r="B37" s="71">
        <f t="shared" ref="B37" si="14">SUM(C37,F37,I37,L37,O37)</f>
        <v>278920.78082113829</v>
      </c>
      <c r="C37" s="30">
        <v>0</v>
      </c>
      <c r="D37" s="73">
        <f>IF(ISNUMBER(C37/$B37*100),C37/$B37*100,0)</f>
        <v>0</v>
      </c>
      <c r="E37" s="31">
        <v>0</v>
      </c>
      <c r="F37" s="30">
        <v>97654.538305015245</v>
      </c>
      <c r="G37" s="73">
        <f>IF(ISNUMBER(F37/$B37*100),F37/$B37*100,0)</f>
        <v>35.011567807003068</v>
      </c>
      <c r="H37" s="31">
        <v>5.1602821721016312</v>
      </c>
      <c r="I37" s="30">
        <v>181266.24251612302</v>
      </c>
      <c r="J37" s="73">
        <f>IF(ISNUMBER(I37/$B37*100),I37/$B37*100,0)</f>
        <v>64.988432192996925</v>
      </c>
      <c r="K37" s="31">
        <v>5.6129871210464728</v>
      </c>
      <c r="L37" s="30">
        <v>0</v>
      </c>
      <c r="M37" s="73">
        <f t="shared" ref="M37:M59" si="15">IF(ISNUMBER(L37/$B34*100),L37/$B34*100,0)</f>
        <v>0</v>
      </c>
      <c r="N37" s="31">
        <v>0</v>
      </c>
      <c r="O37" s="30">
        <v>0</v>
      </c>
      <c r="P37" s="73">
        <f t="shared" ref="P37" si="16">IF(ISNUMBER(O37/$B34*100),O37/$B34*100,0)</f>
        <v>0</v>
      </c>
      <c r="Q37" s="31">
        <v>0</v>
      </c>
      <c r="R37"/>
      <c r="S37"/>
      <c r="T37"/>
      <c r="U37"/>
    </row>
    <row r="38" spans="1:21" x14ac:dyDescent="0.2">
      <c r="A38" s="2" t="s">
        <v>33</v>
      </c>
      <c r="B38" s="71">
        <f t="shared" ref="B38:B60" si="17">SUM(C38,F38,I38,L38,O38)</f>
        <v>5573.8857916305033</v>
      </c>
      <c r="C38" s="30">
        <v>0</v>
      </c>
      <c r="D38" s="73">
        <f t="shared" ref="D38:D60" si="18">IF(ISNUMBER(C38/$B38*100),C38/$B38*100,0)</f>
        <v>0</v>
      </c>
      <c r="E38" s="31">
        <v>0</v>
      </c>
      <c r="F38" s="30">
        <v>470.977383940641</v>
      </c>
      <c r="G38" s="73">
        <f t="shared" ref="G38:G60" si="19">IF(ISNUMBER(F38/$B38*100),F38/$B38*100,0)</f>
        <v>8.4497135669309813</v>
      </c>
      <c r="H38" s="31">
        <v>8</v>
      </c>
      <c r="I38" s="30">
        <v>5102.9084076898625</v>
      </c>
      <c r="J38" s="73">
        <f t="shared" ref="J38:J60" si="20">IF(ISNUMBER(I38/$B38*100),I38/$B38*100,0)</f>
        <v>91.550286433069033</v>
      </c>
      <c r="K38" s="31">
        <v>5.928623399776221</v>
      </c>
      <c r="L38" s="30">
        <v>0</v>
      </c>
      <c r="M38" s="73">
        <f t="shared" si="15"/>
        <v>0</v>
      </c>
      <c r="N38" s="31">
        <v>0</v>
      </c>
      <c r="O38" s="30">
        <v>0</v>
      </c>
      <c r="P38" s="73">
        <f t="shared" ref="P38:P60" si="21">IF(ISNUMBER(O38/$B38*100),O38/$B38*100,0)</f>
        <v>0</v>
      </c>
      <c r="Q38" s="31">
        <v>0</v>
      </c>
      <c r="R38"/>
      <c r="S38"/>
      <c r="T38"/>
      <c r="U38"/>
    </row>
    <row r="39" spans="1:21" x14ac:dyDescent="0.2">
      <c r="A39" s="2" t="s">
        <v>2</v>
      </c>
      <c r="B39" s="71">
        <f t="shared" si="17"/>
        <v>243005.26519616734</v>
      </c>
      <c r="C39" s="30">
        <v>0</v>
      </c>
      <c r="D39" s="73">
        <f t="shared" si="18"/>
        <v>0</v>
      </c>
      <c r="E39" s="31">
        <v>0</v>
      </c>
      <c r="F39" s="30">
        <v>48763.008241420881</v>
      </c>
      <c r="G39" s="73">
        <f t="shared" si="19"/>
        <v>20.066646787285318</v>
      </c>
      <c r="H39" s="31">
        <v>7.5556331766092413</v>
      </c>
      <c r="I39" s="30">
        <v>194242.25695474647</v>
      </c>
      <c r="J39" s="73">
        <f t="shared" si="20"/>
        <v>79.933353212714692</v>
      </c>
      <c r="K39" s="31">
        <v>7.2755448461588168</v>
      </c>
      <c r="L39" s="30">
        <v>0</v>
      </c>
      <c r="M39" s="73">
        <f t="shared" si="15"/>
        <v>0</v>
      </c>
      <c r="N39" s="31">
        <v>0</v>
      </c>
      <c r="O39" s="30">
        <v>0</v>
      </c>
      <c r="P39" s="73">
        <f t="shared" si="21"/>
        <v>0</v>
      </c>
      <c r="Q39" s="31">
        <v>0</v>
      </c>
      <c r="R39"/>
      <c r="S39"/>
      <c r="T39"/>
      <c r="U39"/>
    </row>
    <row r="40" spans="1:21" x14ac:dyDescent="0.2">
      <c r="A40" s="2" t="s">
        <v>34</v>
      </c>
      <c r="B40" s="71">
        <f t="shared" si="17"/>
        <v>4319.4486629095964</v>
      </c>
      <c r="C40" s="30">
        <v>0</v>
      </c>
      <c r="D40" s="73">
        <f t="shared" si="18"/>
        <v>0</v>
      </c>
      <c r="E40" s="31">
        <v>0</v>
      </c>
      <c r="F40" s="30">
        <v>433.140495226665</v>
      </c>
      <c r="G40" s="73">
        <f t="shared" si="19"/>
        <v>10.027680128391664</v>
      </c>
      <c r="H40" s="31">
        <v>3</v>
      </c>
      <c r="I40" s="30">
        <v>3886.3081676829311</v>
      </c>
      <c r="J40" s="73">
        <f t="shared" si="20"/>
        <v>89.972319871608335</v>
      </c>
      <c r="K40" s="31">
        <v>9.7675483170445823</v>
      </c>
      <c r="L40" s="30">
        <v>0</v>
      </c>
      <c r="M40" s="73">
        <f t="shared" si="15"/>
        <v>0</v>
      </c>
      <c r="N40" s="31">
        <v>0</v>
      </c>
      <c r="O40" s="30">
        <v>0</v>
      </c>
      <c r="P40" s="73">
        <f t="shared" si="21"/>
        <v>0</v>
      </c>
      <c r="Q40" s="31">
        <v>0</v>
      </c>
      <c r="R40"/>
      <c r="S40"/>
      <c r="T40"/>
      <c r="U40"/>
    </row>
    <row r="41" spans="1:21" x14ac:dyDescent="0.2">
      <c r="A41" s="2" t="s">
        <v>35</v>
      </c>
      <c r="B41" s="71">
        <f t="shared" si="17"/>
        <v>7058.5572902140975</v>
      </c>
      <c r="C41" s="30">
        <v>0</v>
      </c>
      <c r="D41" s="73">
        <f t="shared" si="18"/>
        <v>0</v>
      </c>
      <c r="E41" s="31">
        <v>0</v>
      </c>
      <c r="F41" s="30">
        <v>1965.4236374117643</v>
      </c>
      <c r="G41" s="73">
        <f t="shared" si="19"/>
        <v>27.844551749074913</v>
      </c>
      <c r="H41" s="31">
        <v>7.6666666666666661</v>
      </c>
      <c r="I41" s="30">
        <v>5093.133652802333</v>
      </c>
      <c r="J41" s="73">
        <f t="shared" si="20"/>
        <v>72.155448250925076</v>
      </c>
      <c r="K41" s="31">
        <v>7.1418634741433014</v>
      </c>
      <c r="L41" s="30">
        <v>0</v>
      </c>
      <c r="M41" s="73">
        <f t="shared" si="15"/>
        <v>0</v>
      </c>
      <c r="N41" s="31">
        <v>0</v>
      </c>
      <c r="O41" s="30">
        <v>0</v>
      </c>
      <c r="P41" s="73">
        <f t="shared" si="21"/>
        <v>0</v>
      </c>
      <c r="Q41" s="31">
        <v>0</v>
      </c>
      <c r="R41"/>
      <c r="S41"/>
      <c r="T41"/>
      <c r="U41"/>
    </row>
    <row r="42" spans="1:21" x14ac:dyDescent="0.2">
      <c r="A42" s="2" t="s">
        <v>36</v>
      </c>
      <c r="B42" s="71">
        <f t="shared" si="17"/>
        <v>152061.99924575782</v>
      </c>
      <c r="C42" s="30">
        <v>0</v>
      </c>
      <c r="D42" s="73">
        <f t="shared" si="18"/>
        <v>0</v>
      </c>
      <c r="E42" s="31">
        <v>0</v>
      </c>
      <c r="F42" s="30">
        <v>13864.721543946593</v>
      </c>
      <c r="G42" s="73">
        <f t="shared" si="19"/>
        <v>9.1178082707822785</v>
      </c>
      <c r="H42" s="31">
        <v>6.4939717561659274</v>
      </c>
      <c r="I42" s="30">
        <v>138197.27770181122</v>
      </c>
      <c r="J42" s="73">
        <f t="shared" si="20"/>
        <v>90.882191729217723</v>
      </c>
      <c r="K42" s="31">
        <v>6.107650652148644</v>
      </c>
      <c r="L42" s="30">
        <v>0</v>
      </c>
      <c r="M42" s="73">
        <f t="shared" si="15"/>
        <v>0</v>
      </c>
      <c r="N42" s="31">
        <v>0</v>
      </c>
      <c r="O42" s="30">
        <v>0</v>
      </c>
      <c r="P42" s="73">
        <f t="shared" si="21"/>
        <v>0</v>
      </c>
      <c r="Q42" s="31">
        <v>0</v>
      </c>
      <c r="R42"/>
      <c r="S42"/>
      <c r="T42"/>
      <c r="U42"/>
    </row>
    <row r="43" spans="1:21" x14ac:dyDescent="0.2">
      <c r="A43" s="2" t="s">
        <v>37</v>
      </c>
      <c r="B43" s="71">
        <f t="shared" si="17"/>
        <v>408262.15103409434</v>
      </c>
      <c r="C43" s="30">
        <v>0</v>
      </c>
      <c r="D43" s="73">
        <f t="shared" si="18"/>
        <v>0</v>
      </c>
      <c r="E43" s="31">
        <v>0</v>
      </c>
      <c r="F43" s="30">
        <v>43377.836271102358</v>
      </c>
      <c r="G43" s="73">
        <f t="shared" si="19"/>
        <v>10.624995768339014</v>
      </c>
      <c r="H43" s="31">
        <v>7.4860471051938102</v>
      </c>
      <c r="I43" s="30">
        <v>364884.31476299197</v>
      </c>
      <c r="J43" s="73">
        <f t="shared" si="20"/>
        <v>89.375004231660981</v>
      </c>
      <c r="K43" s="31">
        <v>7.1339905838675675</v>
      </c>
      <c r="L43" s="30">
        <v>0</v>
      </c>
      <c r="M43" s="73">
        <f t="shared" si="15"/>
        <v>0</v>
      </c>
      <c r="N43" s="31">
        <v>0</v>
      </c>
      <c r="O43" s="30">
        <v>0</v>
      </c>
      <c r="P43" s="73">
        <f t="shared" si="21"/>
        <v>0</v>
      </c>
      <c r="Q43" s="31">
        <v>0</v>
      </c>
      <c r="R43"/>
      <c r="S43"/>
      <c r="T43"/>
      <c r="U43"/>
    </row>
    <row r="44" spans="1:21" x14ac:dyDescent="0.2">
      <c r="A44" s="2" t="s">
        <v>38</v>
      </c>
      <c r="B44" s="71">
        <f t="shared" si="17"/>
        <v>62547.970032979443</v>
      </c>
      <c r="C44" s="30">
        <v>0</v>
      </c>
      <c r="D44" s="73">
        <f t="shared" si="18"/>
        <v>0</v>
      </c>
      <c r="E44" s="31">
        <v>0</v>
      </c>
      <c r="F44" s="30">
        <v>8374.7051881755997</v>
      </c>
      <c r="G44" s="73">
        <f t="shared" si="19"/>
        <v>13.389251775493111</v>
      </c>
      <c r="H44" s="31">
        <v>10.966383229748242</v>
      </c>
      <c r="I44" s="30">
        <v>54173.264844803845</v>
      </c>
      <c r="J44" s="73">
        <f t="shared" si="20"/>
        <v>86.610748224506892</v>
      </c>
      <c r="K44" s="31">
        <v>6.7081613710244383</v>
      </c>
      <c r="L44" s="30">
        <v>0</v>
      </c>
      <c r="M44" s="73">
        <f t="shared" si="15"/>
        <v>0</v>
      </c>
      <c r="N44" s="31">
        <v>0</v>
      </c>
      <c r="O44" s="30">
        <v>0</v>
      </c>
      <c r="P44" s="73">
        <f t="shared" si="21"/>
        <v>0</v>
      </c>
      <c r="Q44" s="31">
        <v>0</v>
      </c>
      <c r="R44"/>
      <c r="S44"/>
      <c r="T44"/>
      <c r="U44"/>
    </row>
    <row r="45" spans="1:21" x14ac:dyDescent="0.2">
      <c r="A45" s="2" t="s">
        <v>39</v>
      </c>
      <c r="B45" s="71">
        <f t="shared" si="17"/>
        <v>99849.387081446723</v>
      </c>
      <c r="C45" s="30">
        <v>0</v>
      </c>
      <c r="D45" s="73">
        <f t="shared" si="18"/>
        <v>0</v>
      </c>
      <c r="E45" s="31">
        <v>0</v>
      </c>
      <c r="F45" s="30">
        <v>20401.778073641519</v>
      </c>
      <c r="G45" s="73">
        <f t="shared" si="19"/>
        <v>20.432552136749599</v>
      </c>
      <c r="H45" s="31">
        <v>7.2922839996014712</v>
      </c>
      <c r="I45" s="30">
        <v>79447.609007805208</v>
      </c>
      <c r="J45" s="73">
        <f t="shared" si="20"/>
        <v>79.567447863250408</v>
      </c>
      <c r="K45" s="31">
        <v>6.9566891579980279</v>
      </c>
      <c r="L45" s="30">
        <v>0</v>
      </c>
      <c r="M45" s="73">
        <f t="shared" si="15"/>
        <v>0</v>
      </c>
      <c r="N45" s="31">
        <v>0</v>
      </c>
      <c r="O45" s="30">
        <v>0</v>
      </c>
      <c r="P45" s="73">
        <f t="shared" si="21"/>
        <v>0</v>
      </c>
      <c r="Q45" s="31">
        <v>0</v>
      </c>
      <c r="R45"/>
      <c r="S45"/>
      <c r="T45"/>
      <c r="U45"/>
    </row>
    <row r="46" spans="1:21" x14ac:dyDescent="0.2">
      <c r="A46" s="2" t="s">
        <v>40</v>
      </c>
      <c r="B46" s="71">
        <f t="shared" si="17"/>
        <v>6194.5307604539848</v>
      </c>
      <c r="C46" s="30">
        <v>0</v>
      </c>
      <c r="D46" s="73">
        <f t="shared" si="18"/>
        <v>0</v>
      </c>
      <c r="E46" s="31">
        <v>0</v>
      </c>
      <c r="F46" s="30">
        <v>795.39608620279228</v>
      </c>
      <c r="G46" s="73">
        <f t="shared" si="19"/>
        <v>12.84029601209857</v>
      </c>
      <c r="H46" s="31">
        <v>10.351351351351351</v>
      </c>
      <c r="I46" s="30">
        <v>5399.1346742511923</v>
      </c>
      <c r="J46" s="73">
        <f t="shared" si="20"/>
        <v>87.159703987901423</v>
      </c>
      <c r="K46" s="31">
        <v>9.9429407038710202</v>
      </c>
      <c r="L46" s="30">
        <v>0</v>
      </c>
      <c r="M46" s="73">
        <f t="shared" si="15"/>
        <v>0</v>
      </c>
      <c r="N46" s="31">
        <v>0</v>
      </c>
      <c r="O46" s="30">
        <v>0</v>
      </c>
      <c r="P46" s="73">
        <f t="shared" si="21"/>
        <v>0</v>
      </c>
      <c r="Q46" s="31">
        <v>0</v>
      </c>
      <c r="R46"/>
      <c r="S46"/>
      <c r="T46"/>
      <c r="U46"/>
    </row>
    <row r="47" spans="1:21" x14ac:dyDescent="0.2">
      <c r="A47" s="2" t="s">
        <v>41</v>
      </c>
      <c r="B47" s="71">
        <f t="shared" si="17"/>
        <v>10622.822950447793</v>
      </c>
      <c r="C47" s="30">
        <v>0</v>
      </c>
      <c r="D47" s="73">
        <f t="shared" si="18"/>
        <v>0</v>
      </c>
      <c r="E47" s="31">
        <v>0</v>
      </c>
      <c r="F47" s="30">
        <v>1483.2080853482257</v>
      </c>
      <c r="G47" s="73">
        <f t="shared" si="19"/>
        <v>13.962466401510559</v>
      </c>
      <c r="H47" s="31">
        <v>13.333620027880473</v>
      </c>
      <c r="I47" s="30">
        <v>9139.6148650995674</v>
      </c>
      <c r="J47" s="73">
        <f t="shared" si="20"/>
        <v>86.037533598489446</v>
      </c>
      <c r="K47" s="31">
        <v>10.546165624864173</v>
      </c>
      <c r="L47" s="30">
        <v>0</v>
      </c>
      <c r="M47" s="73">
        <f t="shared" si="15"/>
        <v>0</v>
      </c>
      <c r="N47" s="31">
        <v>0</v>
      </c>
      <c r="O47" s="30">
        <v>0</v>
      </c>
      <c r="P47" s="73">
        <f t="shared" si="21"/>
        <v>0</v>
      </c>
      <c r="Q47" s="31">
        <v>0</v>
      </c>
      <c r="R47"/>
      <c r="S47"/>
      <c r="T47"/>
      <c r="U47"/>
    </row>
    <row r="48" spans="1:21" x14ac:dyDescent="0.2">
      <c r="A48" s="2" t="s">
        <v>42</v>
      </c>
      <c r="B48" s="71">
        <f t="shared" si="17"/>
        <v>3626.0407755960177</v>
      </c>
      <c r="C48" s="30">
        <v>0</v>
      </c>
      <c r="D48" s="73">
        <f t="shared" si="18"/>
        <v>0</v>
      </c>
      <c r="E48" s="31">
        <v>0</v>
      </c>
      <c r="F48" s="30">
        <v>1097.3041716402704</v>
      </c>
      <c r="G48" s="73">
        <f t="shared" si="19"/>
        <v>30.261771434710489</v>
      </c>
      <c r="H48" s="31">
        <v>9.6203862920805996</v>
      </c>
      <c r="I48" s="30">
        <v>2528.7366039557473</v>
      </c>
      <c r="J48" s="73">
        <f t="shared" si="20"/>
        <v>69.738228565289504</v>
      </c>
      <c r="K48" s="31">
        <v>10.860749221068907</v>
      </c>
      <c r="L48" s="30">
        <v>0</v>
      </c>
      <c r="M48" s="73">
        <f t="shared" si="15"/>
        <v>0</v>
      </c>
      <c r="N48" s="31">
        <v>0</v>
      </c>
      <c r="O48" s="30">
        <v>0</v>
      </c>
      <c r="P48" s="73">
        <f t="shared" si="21"/>
        <v>0</v>
      </c>
      <c r="Q48" s="31">
        <v>0</v>
      </c>
      <c r="R48"/>
      <c r="S48"/>
      <c r="T48"/>
      <c r="U48"/>
    </row>
    <row r="49" spans="1:21" x14ac:dyDescent="0.2">
      <c r="A49" s="2" t="s">
        <v>43</v>
      </c>
      <c r="B49" s="71">
        <f t="shared" si="17"/>
        <v>6510.0462552800354</v>
      </c>
      <c r="C49" s="30">
        <v>0</v>
      </c>
      <c r="D49" s="73">
        <f t="shared" si="18"/>
        <v>0</v>
      </c>
      <c r="E49" s="31">
        <v>0</v>
      </c>
      <c r="F49" s="30">
        <v>2640.8432737664248</v>
      </c>
      <c r="G49" s="73">
        <f t="shared" si="19"/>
        <v>40.565660675982805</v>
      </c>
      <c r="H49" s="31">
        <v>14.042612445944119</v>
      </c>
      <c r="I49" s="30">
        <v>3869.2029815136107</v>
      </c>
      <c r="J49" s="73">
        <f t="shared" si="20"/>
        <v>59.434339324017195</v>
      </c>
      <c r="K49" s="31">
        <v>12.251308699510023</v>
      </c>
      <c r="L49" s="30">
        <v>0</v>
      </c>
      <c r="M49" s="73">
        <f t="shared" si="15"/>
        <v>0</v>
      </c>
      <c r="N49" s="31">
        <v>0</v>
      </c>
      <c r="O49" s="30">
        <v>0</v>
      </c>
      <c r="P49" s="73">
        <f t="shared" si="21"/>
        <v>0</v>
      </c>
      <c r="Q49" s="31">
        <v>0</v>
      </c>
      <c r="R49"/>
      <c r="S49"/>
      <c r="T49"/>
      <c r="U49"/>
    </row>
    <row r="50" spans="1:21" x14ac:dyDescent="0.2">
      <c r="A50" s="2" t="s">
        <v>44</v>
      </c>
      <c r="B50" s="71">
        <f t="shared" si="17"/>
        <v>62279.30383864016</v>
      </c>
      <c r="C50" s="30">
        <v>0</v>
      </c>
      <c r="D50" s="73">
        <f t="shared" si="18"/>
        <v>0</v>
      </c>
      <c r="E50" s="31">
        <v>0</v>
      </c>
      <c r="F50" s="30">
        <v>7205.3044511075495</v>
      </c>
      <c r="G50" s="73">
        <f t="shared" si="19"/>
        <v>11.56934006484051</v>
      </c>
      <c r="H50" s="31">
        <v>7.417996616136433</v>
      </c>
      <c r="I50" s="30">
        <v>55073.999387532611</v>
      </c>
      <c r="J50" s="73">
        <f t="shared" si="20"/>
        <v>88.430659935159497</v>
      </c>
      <c r="K50" s="31">
        <v>7.4654218215604482</v>
      </c>
      <c r="L50" s="30">
        <v>0</v>
      </c>
      <c r="M50" s="73">
        <f t="shared" si="15"/>
        <v>0</v>
      </c>
      <c r="N50" s="31">
        <v>0</v>
      </c>
      <c r="O50" s="30">
        <v>0</v>
      </c>
      <c r="P50" s="73">
        <f t="shared" si="21"/>
        <v>0</v>
      </c>
      <c r="Q50" s="31">
        <v>0</v>
      </c>
      <c r="R50"/>
      <c r="S50"/>
      <c r="T50"/>
      <c r="U50"/>
    </row>
    <row r="51" spans="1:21" x14ac:dyDescent="0.2">
      <c r="A51" s="2" t="s">
        <v>45</v>
      </c>
      <c r="B51" s="71">
        <f t="shared" si="17"/>
        <v>36984.202872005742</v>
      </c>
      <c r="C51" s="30">
        <v>0</v>
      </c>
      <c r="D51" s="73">
        <f t="shared" si="18"/>
        <v>0</v>
      </c>
      <c r="E51" s="31">
        <v>0</v>
      </c>
      <c r="F51" s="30">
        <v>1270.1447937451594</v>
      </c>
      <c r="G51" s="73">
        <f t="shared" si="19"/>
        <v>3.4342900349666952</v>
      </c>
      <c r="H51" s="31">
        <v>11.176377045290906</v>
      </c>
      <c r="I51" s="30">
        <v>35714.058078260583</v>
      </c>
      <c r="J51" s="73">
        <f t="shared" si="20"/>
        <v>96.565709965033307</v>
      </c>
      <c r="K51" s="31">
        <v>8.6200140561694329</v>
      </c>
      <c r="L51" s="30">
        <v>0</v>
      </c>
      <c r="M51" s="73">
        <f t="shared" si="15"/>
        <v>0</v>
      </c>
      <c r="N51" s="31">
        <v>0</v>
      </c>
      <c r="O51" s="30">
        <v>0</v>
      </c>
      <c r="P51" s="73">
        <f t="shared" si="21"/>
        <v>0</v>
      </c>
      <c r="Q51" s="31">
        <v>0</v>
      </c>
      <c r="R51"/>
      <c r="S51"/>
      <c r="T51"/>
      <c r="U51"/>
    </row>
    <row r="52" spans="1:21" x14ac:dyDescent="0.2">
      <c r="A52" s="2" t="s">
        <v>46</v>
      </c>
      <c r="B52" s="71">
        <f t="shared" si="17"/>
        <v>29730.307508527952</v>
      </c>
      <c r="C52" s="30">
        <v>0</v>
      </c>
      <c r="D52" s="73">
        <f t="shared" si="18"/>
        <v>0</v>
      </c>
      <c r="E52" s="31">
        <v>0</v>
      </c>
      <c r="F52" s="30">
        <v>16622.458737967663</v>
      </c>
      <c r="G52" s="73">
        <f t="shared" si="19"/>
        <v>55.910820072074983</v>
      </c>
      <c r="H52" s="31">
        <v>13.001386754697062</v>
      </c>
      <c r="I52" s="30">
        <v>13107.848770560289</v>
      </c>
      <c r="J52" s="73">
        <f t="shared" si="20"/>
        <v>44.089179927925017</v>
      </c>
      <c r="K52" s="31">
        <v>10.568728210329571</v>
      </c>
      <c r="L52" s="30">
        <v>0</v>
      </c>
      <c r="M52" s="73">
        <f t="shared" si="15"/>
        <v>0</v>
      </c>
      <c r="N52" s="31">
        <v>0</v>
      </c>
      <c r="O52" s="30">
        <v>0</v>
      </c>
      <c r="P52" s="73">
        <f t="shared" si="21"/>
        <v>0</v>
      </c>
      <c r="Q52" s="31">
        <v>0</v>
      </c>
      <c r="R52"/>
      <c r="S52"/>
      <c r="T52"/>
      <c r="U52"/>
    </row>
    <row r="53" spans="1:21" x14ac:dyDescent="0.2">
      <c r="A53" s="2" t="s">
        <v>47</v>
      </c>
      <c r="B53" s="71">
        <f t="shared" si="17"/>
        <v>33979.702575577532</v>
      </c>
      <c r="C53" s="30">
        <v>0</v>
      </c>
      <c r="D53" s="73">
        <f t="shared" si="18"/>
        <v>0</v>
      </c>
      <c r="E53" s="31">
        <v>0</v>
      </c>
      <c r="F53" s="30">
        <v>4685.6389813902188</v>
      </c>
      <c r="G53" s="73">
        <f t="shared" si="19"/>
        <v>13.789523233667031</v>
      </c>
      <c r="H53" s="31">
        <v>11.38261537498523</v>
      </c>
      <c r="I53" s="30">
        <v>29294.063594187312</v>
      </c>
      <c r="J53" s="73">
        <f t="shared" si="20"/>
        <v>86.21047676633296</v>
      </c>
      <c r="K53" s="31">
        <v>10.008723294854484</v>
      </c>
      <c r="L53" s="30">
        <v>0</v>
      </c>
      <c r="M53" s="73">
        <f t="shared" si="15"/>
        <v>0</v>
      </c>
      <c r="N53" s="31">
        <v>0</v>
      </c>
      <c r="O53" s="30">
        <v>0</v>
      </c>
      <c r="P53" s="73">
        <f t="shared" si="21"/>
        <v>0</v>
      </c>
      <c r="Q53" s="31">
        <v>0</v>
      </c>
      <c r="R53"/>
      <c r="S53"/>
      <c r="T53"/>
      <c r="U53"/>
    </row>
    <row r="54" spans="1:21" x14ac:dyDescent="0.2">
      <c r="A54" s="2" t="s">
        <v>48</v>
      </c>
      <c r="B54" s="71">
        <f t="shared" si="17"/>
        <v>7994.3487378861346</v>
      </c>
      <c r="C54" s="30">
        <v>0</v>
      </c>
      <c r="D54" s="73">
        <f t="shared" si="18"/>
        <v>0</v>
      </c>
      <c r="E54" s="31">
        <v>0</v>
      </c>
      <c r="F54" s="30">
        <v>3023.7049553435545</v>
      </c>
      <c r="G54" s="73">
        <f t="shared" si="19"/>
        <v>37.823030424152883</v>
      </c>
      <c r="H54" s="31">
        <v>5.8596414225209701</v>
      </c>
      <c r="I54" s="30">
        <v>4970.6437825425801</v>
      </c>
      <c r="J54" s="73">
        <f t="shared" si="20"/>
        <v>62.176969575847117</v>
      </c>
      <c r="K54" s="31">
        <v>10.404708229554741</v>
      </c>
      <c r="L54" s="30">
        <v>0</v>
      </c>
      <c r="M54" s="73">
        <f t="shared" si="15"/>
        <v>0</v>
      </c>
      <c r="N54" s="31">
        <v>0</v>
      </c>
      <c r="O54" s="30">
        <v>0</v>
      </c>
      <c r="P54" s="73">
        <f t="shared" si="21"/>
        <v>0</v>
      </c>
      <c r="Q54" s="31">
        <v>0</v>
      </c>
      <c r="R54"/>
      <c r="S54"/>
      <c r="T54"/>
      <c r="U54"/>
    </row>
    <row r="55" spans="1:21" x14ac:dyDescent="0.2">
      <c r="A55" s="2" t="s">
        <v>49</v>
      </c>
      <c r="B55" s="71">
        <f t="shared" si="17"/>
        <v>76195.539641074924</v>
      </c>
      <c r="C55" s="30">
        <v>0</v>
      </c>
      <c r="D55" s="73">
        <f t="shared" si="18"/>
        <v>0</v>
      </c>
      <c r="E55" s="31">
        <v>0</v>
      </c>
      <c r="F55" s="30">
        <v>29558.218019060037</v>
      </c>
      <c r="G55" s="73">
        <f t="shared" si="19"/>
        <v>38.792583080710955</v>
      </c>
      <c r="H55" s="31">
        <v>7.673249642668071</v>
      </c>
      <c r="I55" s="30">
        <v>46637.321622014882</v>
      </c>
      <c r="J55" s="73">
        <f t="shared" si="20"/>
        <v>61.207416919289045</v>
      </c>
      <c r="K55" s="31">
        <v>7.3866912879170252</v>
      </c>
      <c r="L55" s="30">
        <v>0</v>
      </c>
      <c r="M55" s="73">
        <f t="shared" si="15"/>
        <v>0</v>
      </c>
      <c r="N55" s="31">
        <v>0</v>
      </c>
      <c r="O55" s="30">
        <v>0</v>
      </c>
      <c r="P55" s="73">
        <f t="shared" si="21"/>
        <v>0</v>
      </c>
      <c r="Q55" s="31">
        <v>0</v>
      </c>
      <c r="R55"/>
      <c r="S55"/>
      <c r="T55"/>
      <c r="U55"/>
    </row>
    <row r="56" spans="1:21" x14ac:dyDescent="0.2">
      <c r="A56" s="2" t="s">
        <v>50</v>
      </c>
      <c r="B56" s="71">
        <f t="shared" si="17"/>
        <v>73062.98939216591</v>
      </c>
      <c r="C56" s="30">
        <v>0</v>
      </c>
      <c r="D56" s="73">
        <f t="shared" si="18"/>
        <v>0</v>
      </c>
      <c r="E56" s="31">
        <v>0</v>
      </c>
      <c r="F56" s="30">
        <v>14126.427776260824</v>
      </c>
      <c r="G56" s="73">
        <f t="shared" si="19"/>
        <v>19.334587721886333</v>
      </c>
      <c r="H56" s="31">
        <v>6.137934223468708</v>
      </c>
      <c r="I56" s="30">
        <v>58936.561615905091</v>
      </c>
      <c r="J56" s="73">
        <f t="shared" si="20"/>
        <v>80.665412278113678</v>
      </c>
      <c r="K56" s="31">
        <v>6.1299655499875385</v>
      </c>
      <c r="L56" s="30">
        <v>0</v>
      </c>
      <c r="M56" s="73">
        <f t="shared" si="15"/>
        <v>0</v>
      </c>
      <c r="N56" s="31">
        <v>0</v>
      </c>
      <c r="O56" s="30">
        <v>0</v>
      </c>
      <c r="P56" s="73">
        <f t="shared" si="21"/>
        <v>0</v>
      </c>
      <c r="Q56" s="31">
        <v>0</v>
      </c>
      <c r="R56"/>
      <c r="S56"/>
      <c r="T56"/>
      <c r="U56"/>
    </row>
    <row r="57" spans="1:21" x14ac:dyDescent="0.2">
      <c r="A57" s="2" t="s">
        <v>51</v>
      </c>
      <c r="B57" s="71">
        <f t="shared" si="17"/>
        <v>235.4886919703205</v>
      </c>
      <c r="C57" s="30">
        <v>0</v>
      </c>
      <c r="D57" s="73">
        <f t="shared" si="18"/>
        <v>0</v>
      </c>
      <c r="E57" s="31">
        <v>0</v>
      </c>
      <c r="F57" s="30">
        <v>0</v>
      </c>
      <c r="G57" s="73">
        <f t="shared" si="19"/>
        <v>0</v>
      </c>
      <c r="H57" s="31">
        <v>0</v>
      </c>
      <c r="I57" s="30">
        <v>235.4886919703205</v>
      </c>
      <c r="J57" s="73">
        <f t="shared" si="20"/>
        <v>100</v>
      </c>
      <c r="K57" s="31">
        <v>6</v>
      </c>
      <c r="L57" s="30">
        <v>0</v>
      </c>
      <c r="M57" s="73">
        <f t="shared" si="15"/>
        <v>0</v>
      </c>
      <c r="N57" s="31">
        <v>0</v>
      </c>
      <c r="O57" s="30">
        <v>0</v>
      </c>
      <c r="P57" s="73">
        <f t="shared" si="21"/>
        <v>0</v>
      </c>
      <c r="Q57" s="31">
        <v>0</v>
      </c>
      <c r="R57"/>
      <c r="S57"/>
      <c r="T57"/>
      <c r="U57"/>
    </row>
    <row r="58" spans="1:21" x14ac:dyDescent="0.2">
      <c r="A58" s="26" t="s">
        <v>65</v>
      </c>
      <c r="B58" s="71">
        <f t="shared" si="17"/>
        <v>0</v>
      </c>
      <c r="C58" s="30">
        <v>0</v>
      </c>
      <c r="D58" s="73">
        <f t="shared" si="18"/>
        <v>0</v>
      </c>
      <c r="E58" s="31">
        <v>0</v>
      </c>
      <c r="F58" s="30">
        <v>0</v>
      </c>
      <c r="G58" s="73">
        <f t="shared" si="19"/>
        <v>0</v>
      </c>
      <c r="H58" s="31">
        <v>0</v>
      </c>
      <c r="I58" s="30">
        <v>0</v>
      </c>
      <c r="J58" s="73">
        <f t="shared" si="20"/>
        <v>0</v>
      </c>
      <c r="K58" s="31">
        <v>0</v>
      </c>
      <c r="L58" s="30">
        <v>0</v>
      </c>
      <c r="M58" s="73">
        <f t="shared" si="15"/>
        <v>0</v>
      </c>
      <c r="N58" s="31">
        <v>0</v>
      </c>
      <c r="O58" s="30">
        <v>0</v>
      </c>
      <c r="P58" s="73">
        <f t="shared" si="21"/>
        <v>0</v>
      </c>
      <c r="Q58" s="31">
        <v>0</v>
      </c>
      <c r="R58"/>
      <c r="S58"/>
      <c r="T58"/>
      <c r="U58"/>
    </row>
    <row r="59" spans="1:21" x14ac:dyDescent="0.2">
      <c r="A59" s="2" t="s">
        <v>53</v>
      </c>
      <c r="B59" s="71">
        <f>SUM(C59,F59,I59,L59,O59)</f>
        <v>594.36943161912291</v>
      </c>
      <c r="C59" s="30">
        <v>594.36943161912291</v>
      </c>
      <c r="D59" s="73">
        <f t="shared" ref="D59" si="22">IF(ISNUMBER(C59/$B59*100),C59/$B59*100,0)</f>
        <v>100</v>
      </c>
      <c r="E59" s="31">
        <v>9.7126047844226093</v>
      </c>
      <c r="F59" s="30">
        <v>0</v>
      </c>
      <c r="G59" s="73">
        <f t="shared" si="19"/>
        <v>0</v>
      </c>
      <c r="H59" s="31">
        <v>0</v>
      </c>
      <c r="I59" s="30">
        <v>0</v>
      </c>
      <c r="J59" s="73">
        <f t="shared" si="20"/>
        <v>0</v>
      </c>
      <c r="K59" s="31">
        <v>0</v>
      </c>
      <c r="L59" s="30">
        <v>0</v>
      </c>
      <c r="M59" s="73">
        <f t="shared" si="15"/>
        <v>0</v>
      </c>
      <c r="N59" s="31">
        <v>0</v>
      </c>
      <c r="O59" s="30">
        <v>0</v>
      </c>
      <c r="P59" s="73">
        <f>IF(ISNUMBER(O59/$B43*100),O59/$B43*100,0)</f>
        <v>0</v>
      </c>
      <c r="Q59" s="31">
        <v>0</v>
      </c>
      <c r="R59"/>
      <c r="S59"/>
      <c r="T59"/>
      <c r="U59"/>
    </row>
    <row r="60" spans="1:21" x14ac:dyDescent="0.2">
      <c r="A60" s="2" t="s">
        <v>54</v>
      </c>
      <c r="B60" s="71">
        <f t="shared" si="17"/>
        <v>4436.8856666274778</v>
      </c>
      <c r="C60" s="30">
        <v>0</v>
      </c>
      <c r="D60" s="73">
        <f t="shared" si="18"/>
        <v>0</v>
      </c>
      <c r="E60" s="31">
        <v>0</v>
      </c>
      <c r="F60" s="30">
        <v>0</v>
      </c>
      <c r="G60" s="73">
        <f t="shared" si="19"/>
        <v>0</v>
      </c>
      <c r="H60" s="31">
        <v>0</v>
      </c>
      <c r="I60" s="30">
        <v>4436.8856666274778</v>
      </c>
      <c r="J60" s="73">
        <f t="shared" si="20"/>
        <v>100</v>
      </c>
      <c r="K60" s="31">
        <v>8.6445950397008691</v>
      </c>
      <c r="L60" s="30">
        <v>0</v>
      </c>
      <c r="M60" s="73">
        <f>IF(ISNUMBER(L60/$B57*100),L60/$B57*100,0)</f>
        <v>0</v>
      </c>
      <c r="N60" s="31">
        <v>0</v>
      </c>
      <c r="O60" s="30">
        <v>0</v>
      </c>
      <c r="P60" s="73">
        <f t="shared" si="21"/>
        <v>0</v>
      </c>
      <c r="Q60" s="31">
        <v>0</v>
      </c>
      <c r="R60"/>
      <c r="S60"/>
      <c r="T60"/>
      <c r="U60"/>
    </row>
    <row r="61" spans="1:21" x14ac:dyDescent="0.2">
      <c r="A61" s="2"/>
      <c r="R61"/>
      <c r="S61"/>
      <c r="T61"/>
      <c r="U61"/>
    </row>
    <row r="62" spans="1:21" x14ac:dyDescent="0.2">
      <c r="A62" s="3" t="s">
        <v>1</v>
      </c>
      <c r="B62" s="15"/>
      <c r="C62" s="15"/>
      <c r="D62" s="14"/>
      <c r="E62" s="14"/>
      <c r="F62" s="15"/>
      <c r="G62" s="14"/>
      <c r="H62" s="14"/>
      <c r="I62" s="15"/>
      <c r="J62" s="14"/>
      <c r="K62" s="14"/>
      <c r="L62" s="15"/>
      <c r="M62" s="14"/>
      <c r="N62" s="14"/>
      <c r="O62" s="15"/>
      <c r="P62" s="14"/>
      <c r="Q62" s="14"/>
      <c r="R62"/>
      <c r="S62"/>
      <c r="T62"/>
      <c r="U62"/>
    </row>
    <row r="63" spans="1:21" x14ac:dyDescent="0.2">
      <c r="A63" s="2" t="s">
        <v>55</v>
      </c>
      <c r="B63" s="71">
        <f t="shared" ref="B63" si="23">SUM(C63,F63,I63,L63,O63)</f>
        <v>21957.063907526888</v>
      </c>
      <c r="C63" s="30">
        <v>0</v>
      </c>
      <c r="D63" s="73">
        <f>IF(ISNUMBER(C63/$B63*100),C63/$B63*100,0)</f>
        <v>0</v>
      </c>
      <c r="E63" s="31">
        <v>0</v>
      </c>
      <c r="F63" s="30">
        <v>4277.8464724161931</v>
      </c>
      <c r="G63" s="73">
        <f>IF(ISNUMBER(F63/$B63*100),F63/$B63*100,0)</f>
        <v>19.482780076755827</v>
      </c>
      <c r="H63" s="31">
        <v>10.34640542527363</v>
      </c>
      <c r="I63" s="30">
        <v>17679.217435110695</v>
      </c>
      <c r="J63" s="73">
        <f>IF(ISNUMBER(I63/$B63*100),I63/$B63*100,0)</f>
        <v>80.51721992324417</v>
      </c>
      <c r="K63" s="31">
        <v>10.511224402723071</v>
      </c>
      <c r="L63" s="30">
        <v>0</v>
      </c>
      <c r="M63" s="73">
        <f t="shared" ref="M63" si="24">IF(ISNUMBER(L63/$B63*100),L63/$B63*100,0)</f>
        <v>0</v>
      </c>
      <c r="N63" s="31">
        <v>0</v>
      </c>
      <c r="O63" s="30">
        <v>0</v>
      </c>
      <c r="P63" s="73">
        <f t="shared" ref="P63" si="25">IF(ISNUMBER(O63/$B63*100),O63/$B63*100,0)</f>
        <v>0</v>
      </c>
      <c r="Q63" s="31">
        <v>0</v>
      </c>
      <c r="R63"/>
      <c r="S63"/>
      <c r="T63"/>
      <c r="U63"/>
    </row>
    <row r="64" spans="1:21" x14ac:dyDescent="0.2">
      <c r="A64" s="2" t="s">
        <v>56</v>
      </c>
      <c r="B64" s="71">
        <f t="shared" ref="B64:B75" si="26">SUM(C64,F64,I64,L64,O64)</f>
        <v>22479.35004633218</v>
      </c>
      <c r="C64" s="30">
        <v>0</v>
      </c>
      <c r="D64" s="73">
        <f t="shared" ref="D64:D75" si="27">IF(ISNUMBER(C64/$B64*100),C64/$B64*100,0)</f>
        <v>0</v>
      </c>
      <c r="E64" s="31">
        <v>0</v>
      </c>
      <c r="F64" s="30">
        <v>13425.038171827306</v>
      </c>
      <c r="G64" s="73">
        <f t="shared" ref="G64:G75" si="28">IF(ISNUMBER(F64/$B64*100),F64/$B64*100,0)</f>
        <v>59.7216473970865</v>
      </c>
      <c r="H64" s="31">
        <v>16.08251733487959</v>
      </c>
      <c r="I64" s="30">
        <v>9054.3118745048741</v>
      </c>
      <c r="J64" s="73">
        <f t="shared" ref="J64:J75" si="29">IF(ISNUMBER(I64/$B64*100),I64/$B64*100,0)</f>
        <v>40.2783526029135</v>
      </c>
      <c r="K64" s="31">
        <v>15.199444421826328</v>
      </c>
      <c r="L64" s="30">
        <v>0</v>
      </c>
      <c r="M64" s="73">
        <f t="shared" ref="M64:M75" si="30">IF(ISNUMBER(L64/$B64*100),L64/$B64*100,0)</f>
        <v>0</v>
      </c>
      <c r="N64" s="31">
        <v>0</v>
      </c>
      <c r="O64" s="30">
        <v>0</v>
      </c>
      <c r="P64" s="73">
        <f t="shared" ref="P64:P75" si="31">IF(ISNUMBER(O64/$B64*100),O64/$B64*100,0)</f>
        <v>0</v>
      </c>
      <c r="Q64" s="31">
        <v>0</v>
      </c>
      <c r="R64"/>
      <c r="S64"/>
      <c r="T64"/>
      <c r="U64"/>
    </row>
    <row r="65" spans="1:21" x14ac:dyDescent="0.2">
      <c r="A65" s="2" t="s">
        <v>57</v>
      </c>
      <c r="B65" s="71">
        <f t="shared" si="26"/>
        <v>64802.918476610837</v>
      </c>
      <c r="C65" s="30">
        <v>0</v>
      </c>
      <c r="D65" s="73">
        <f t="shared" si="27"/>
        <v>0</v>
      </c>
      <c r="E65" s="31">
        <v>0</v>
      </c>
      <c r="F65" s="30">
        <v>11684.481181524809</v>
      </c>
      <c r="G65" s="73">
        <f t="shared" si="28"/>
        <v>18.030794686727049</v>
      </c>
      <c r="H65" s="31">
        <v>10.200680163901474</v>
      </c>
      <c r="I65" s="30">
        <v>53118.437295086027</v>
      </c>
      <c r="J65" s="73">
        <f t="shared" si="29"/>
        <v>81.969205313272951</v>
      </c>
      <c r="K65" s="31">
        <v>9.6563348529337993</v>
      </c>
      <c r="L65" s="30">
        <v>0</v>
      </c>
      <c r="M65" s="73">
        <f t="shared" si="30"/>
        <v>0</v>
      </c>
      <c r="N65" s="31">
        <v>0</v>
      </c>
      <c r="O65" s="30">
        <v>0</v>
      </c>
      <c r="P65" s="73">
        <f t="shared" si="31"/>
        <v>0</v>
      </c>
      <c r="Q65" s="31">
        <v>0</v>
      </c>
      <c r="R65"/>
      <c r="S65"/>
      <c r="T65"/>
      <c r="U65"/>
    </row>
    <row r="66" spans="1:21" x14ac:dyDescent="0.2">
      <c r="A66" s="2" t="s">
        <v>58</v>
      </c>
      <c r="B66" s="71">
        <f t="shared" si="26"/>
        <v>44405.409985527818</v>
      </c>
      <c r="C66" s="30">
        <v>0</v>
      </c>
      <c r="D66" s="73">
        <f t="shared" si="27"/>
        <v>0</v>
      </c>
      <c r="E66" s="31">
        <v>0</v>
      </c>
      <c r="F66" s="30">
        <v>2636.0493459233617</v>
      </c>
      <c r="G66" s="73">
        <f t="shared" si="28"/>
        <v>5.9363247558855496</v>
      </c>
      <c r="H66" s="31">
        <v>8.496672669152888</v>
      </c>
      <c r="I66" s="30">
        <v>41769.360639604456</v>
      </c>
      <c r="J66" s="73">
        <f t="shared" si="29"/>
        <v>94.063675244114449</v>
      </c>
      <c r="K66" s="31">
        <v>9.4617112490170747</v>
      </c>
      <c r="L66" s="30">
        <v>0</v>
      </c>
      <c r="M66" s="73">
        <f t="shared" si="30"/>
        <v>0</v>
      </c>
      <c r="N66" s="31">
        <v>0</v>
      </c>
      <c r="O66" s="30">
        <v>0</v>
      </c>
      <c r="P66" s="73">
        <f t="shared" si="31"/>
        <v>0</v>
      </c>
      <c r="Q66" s="31">
        <v>0</v>
      </c>
      <c r="R66"/>
      <c r="S66"/>
      <c r="T66"/>
      <c r="U66"/>
    </row>
    <row r="67" spans="1:21" x14ac:dyDescent="0.2">
      <c r="A67" s="2" t="s">
        <v>59</v>
      </c>
      <c r="B67" s="71">
        <f t="shared" si="26"/>
        <v>506524.02875592164</v>
      </c>
      <c r="C67" s="30">
        <v>0</v>
      </c>
      <c r="D67" s="73">
        <f t="shared" si="27"/>
        <v>0</v>
      </c>
      <c r="E67" s="31">
        <v>0</v>
      </c>
      <c r="F67" s="30">
        <v>69053.773631151722</v>
      </c>
      <c r="G67" s="73">
        <f t="shared" si="28"/>
        <v>13.63287222538195</v>
      </c>
      <c r="H67" s="31">
        <v>7.7386410239494667</v>
      </c>
      <c r="I67" s="30">
        <v>437470.25512476993</v>
      </c>
      <c r="J67" s="73">
        <f t="shared" si="29"/>
        <v>86.367127774618055</v>
      </c>
      <c r="K67" s="31">
        <v>7.065941119451284</v>
      </c>
      <c r="L67" s="30">
        <v>0</v>
      </c>
      <c r="M67" s="73">
        <f t="shared" si="30"/>
        <v>0</v>
      </c>
      <c r="N67" s="31">
        <v>0</v>
      </c>
      <c r="O67" s="30">
        <v>0</v>
      </c>
      <c r="P67" s="73">
        <f t="shared" si="31"/>
        <v>0</v>
      </c>
      <c r="Q67" s="31">
        <v>0</v>
      </c>
      <c r="R67"/>
      <c r="S67"/>
      <c r="T67"/>
      <c r="U67"/>
    </row>
    <row r="68" spans="1:21" x14ac:dyDescent="0.2">
      <c r="A68" s="2" t="s">
        <v>60</v>
      </c>
      <c r="B68" s="71">
        <f t="shared" si="26"/>
        <v>94903.080527108556</v>
      </c>
      <c r="C68" s="30">
        <v>0</v>
      </c>
      <c r="D68" s="73">
        <f t="shared" si="27"/>
        <v>0</v>
      </c>
      <c r="E68" s="31">
        <v>0</v>
      </c>
      <c r="F68" s="30">
        <v>36224.133838820984</v>
      </c>
      <c r="G68" s="73">
        <f t="shared" si="28"/>
        <v>38.169608022864708</v>
      </c>
      <c r="H68" s="31">
        <v>4.6345109489643006</v>
      </c>
      <c r="I68" s="30">
        <v>58678.946688287571</v>
      </c>
      <c r="J68" s="73">
        <f t="shared" si="29"/>
        <v>61.830391977135292</v>
      </c>
      <c r="K68" s="31">
        <v>5.598279501374094</v>
      </c>
      <c r="L68" s="30">
        <v>0</v>
      </c>
      <c r="M68" s="73">
        <f t="shared" si="30"/>
        <v>0</v>
      </c>
      <c r="N68" s="31">
        <v>0</v>
      </c>
      <c r="O68" s="30">
        <v>0</v>
      </c>
      <c r="P68" s="73">
        <f t="shared" si="31"/>
        <v>0</v>
      </c>
      <c r="Q68" s="31">
        <v>0</v>
      </c>
      <c r="R68"/>
      <c r="S68"/>
      <c r="T68"/>
      <c r="U68"/>
    </row>
    <row r="69" spans="1:21" x14ac:dyDescent="0.2">
      <c r="A69" s="2" t="s">
        <v>61</v>
      </c>
      <c r="B69" s="71">
        <f t="shared" si="26"/>
        <v>246417.65631534765</v>
      </c>
      <c r="C69" s="30">
        <v>0</v>
      </c>
      <c r="D69" s="73">
        <f t="shared" si="27"/>
        <v>0</v>
      </c>
      <c r="E69" s="31">
        <v>0</v>
      </c>
      <c r="F69" s="30">
        <v>50066.028123370837</v>
      </c>
      <c r="G69" s="73">
        <f t="shared" si="28"/>
        <v>20.317549023069972</v>
      </c>
      <c r="H69" s="31">
        <v>7.074404994129889</v>
      </c>
      <c r="I69" s="30">
        <v>196351.62819197681</v>
      </c>
      <c r="J69" s="73">
        <f t="shared" si="29"/>
        <v>79.682450976930028</v>
      </c>
      <c r="K69" s="31">
        <v>6.813468000617422</v>
      </c>
      <c r="L69" s="30">
        <v>0</v>
      </c>
      <c r="M69" s="73">
        <f t="shared" si="30"/>
        <v>0</v>
      </c>
      <c r="N69" s="31">
        <v>0</v>
      </c>
      <c r="O69" s="30">
        <v>0</v>
      </c>
      <c r="P69" s="73">
        <f t="shared" si="31"/>
        <v>0</v>
      </c>
      <c r="Q69" s="31">
        <v>0</v>
      </c>
      <c r="R69"/>
      <c r="S69"/>
      <c r="T69"/>
      <c r="U69"/>
    </row>
    <row r="70" spans="1:21" x14ac:dyDescent="0.2">
      <c r="A70" s="2" t="s">
        <v>62</v>
      </c>
      <c r="B70" s="71">
        <f t="shared" si="26"/>
        <v>120487.88099475592</v>
      </c>
      <c r="C70" s="30">
        <v>0</v>
      </c>
      <c r="D70" s="73">
        <f t="shared" si="27"/>
        <v>0</v>
      </c>
      <c r="E70" s="31">
        <v>0</v>
      </c>
      <c r="F70" s="30">
        <v>13888.209340792888</v>
      </c>
      <c r="G70" s="73">
        <f t="shared" si="28"/>
        <v>11.526644195358831</v>
      </c>
      <c r="H70" s="31">
        <v>8.2484941580621367</v>
      </c>
      <c r="I70" s="30">
        <v>106599.67165396303</v>
      </c>
      <c r="J70" s="73">
        <f t="shared" si="29"/>
        <v>88.473355804641159</v>
      </c>
      <c r="K70" s="31">
        <v>7.1419439649909231</v>
      </c>
      <c r="L70" s="30">
        <v>0</v>
      </c>
      <c r="M70" s="73">
        <f t="shared" si="30"/>
        <v>0</v>
      </c>
      <c r="N70" s="31">
        <v>0</v>
      </c>
      <c r="O70" s="30">
        <v>0</v>
      </c>
      <c r="P70" s="73">
        <f t="shared" si="31"/>
        <v>0</v>
      </c>
      <c r="Q70" s="31">
        <v>0</v>
      </c>
      <c r="R70"/>
      <c r="S70"/>
      <c r="T70"/>
      <c r="U70"/>
    </row>
    <row r="71" spans="1:21" x14ac:dyDescent="0.2">
      <c r="A71" s="2" t="s">
        <v>63</v>
      </c>
      <c r="B71" s="71">
        <f t="shared" si="26"/>
        <v>485027.8235686546</v>
      </c>
      <c r="C71" s="30">
        <v>0</v>
      </c>
      <c r="D71" s="73">
        <f t="shared" si="27"/>
        <v>0</v>
      </c>
      <c r="E71" s="31">
        <v>0</v>
      </c>
      <c r="F71" s="30">
        <v>115499.84103755277</v>
      </c>
      <c r="G71" s="73">
        <f t="shared" si="28"/>
        <v>23.813034103435104</v>
      </c>
      <c r="H71" s="31">
        <v>5.9137774491399657</v>
      </c>
      <c r="I71" s="30">
        <v>369527.98253110179</v>
      </c>
      <c r="J71" s="73">
        <f t="shared" si="29"/>
        <v>76.186965896564885</v>
      </c>
      <c r="K71" s="31">
        <v>6.131350764929735</v>
      </c>
      <c r="L71" s="30">
        <v>0</v>
      </c>
      <c r="M71" s="73">
        <f t="shared" si="30"/>
        <v>0</v>
      </c>
      <c r="N71" s="31">
        <v>0</v>
      </c>
      <c r="O71" s="30">
        <v>0</v>
      </c>
      <c r="P71" s="73">
        <f t="shared" si="31"/>
        <v>0</v>
      </c>
      <c r="Q71" s="31">
        <v>0</v>
      </c>
      <c r="R71"/>
      <c r="S71"/>
      <c r="T71"/>
      <c r="U71"/>
    </row>
    <row r="72" spans="1:21" x14ac:dyDescent="0.2">
      <c r="A72" s="2" t="s">
        <v>64</v>
      </c>
      <c r="B72" s="71">
        <f t="shared" si="26"/>
        <v>4327.6875881393998</v>
      </c>
      <c r="C72" s="30">
        <v>0</v>
      </c>
      <c r="D72" s="73">
        <f t="shared" si="27"/>
        <v>0</v>
      </c>
      <c r="E72" s="31">
        <v>0</v>
      </c>
      <c r="F72" s="30">
        <v>0</v>
      </c>
      <c r="G72" s="73">
        <f t="shared" si="28"/>
        <v>0</v>
      </c>
      <c r="H72" s="31">
        <v>0</v>
      </c>
      <c r="I72" s="30">
        <v>4327.6875881393998</v>
      </c>
      <c r="J72" s="73">
        <f t="shared" si="29"/>
        <v>100</v>
      </c>
      <c r="K72" s="31">
        <v>7.8643977829982807</v>
      </c>
      <c r="L72" s="30">
        <v>0</v>
      </c>
      <c r="M72" s="73">
        <f t="shared" si="30"/>
        <v>0</v>
      </c>
      <c r="N72" s="31">
        <v>0</v>
      </c>
      <c r="O72" s="30">
        <v>0</v>
      </c>
      <c r="P72" s="73">
        <f t="shared" si="31"/>
        <v>0</v>
      </c>
      <c r="Q72" s="31">
        <v>0</v>
      </c>
      <c r="R72"/>
      <c r="S72"/>
      <c r="T72"/>
      <c r="U72"/>
    </row>
    <row r="73" spans="1:21" x14ac:dyDescent="0.2">
      <c r="A73" s="2" t="s">
        <v>52</v>
      </c>
      <c r="B73" s="71">
        <f t="shared" si="26"/>
        <v>0</v>
      </c>
      <c r="C73" s="30">
        <v>0</v>
      </c>
      <c r="D73" s="73">
        <f t="shared" si="27"/>
        <v>0</v>
      </c>
      <c r="E73" s="31">
        <v>0</v>
      </c>
      <c r="F73" s="30">
        <v>0</v>
      </c>
      <c r="G73" s="73">
        <f t="shared" si="28"/>
        <v>0</v>
      </c>
      <c r="H73" s="31">
        <v>0</v>
      </c>
      <c r="I73" s="30">
        <v>0</v>
      </c>
      <c r="J73" s="73">
        <f t="shared" si="29"/>
        <v>0</v>
      </c>
      <c r="K73" s="31">
        <v>0</v>
      </c>
      <c r="L73" s="30">
        <v>0</v>
      </c>
      <c r="M73" s="73">
        <f t="shared" si="30"/>
        <v>0</v>
      </c>
      <c r="N73" s="31">
        <v>0</v>
      </c>
      <c r="O73" s="30">
        <v>0</v>
      </c>
      <c r="P73" s="73">
        <f t="shared" si="31"/>
        <v>0</v>
      </c>
      <c r="Q73" s="31">
        <v>0</v>
      </c>
      <c r="R73"/>
      <c r="S73"/>
      <c r="T73"/>
      <c r="U73"/>
    </row>
    <row r="74" spans="1:21" x14ac:dyDescent="0.2">
      <c r="A74" s="2" t="s">
        <v>53</v>
      </c>
      <c r="B74" s="71">
        <f t="shared" si="26"/>
        <v>594.36943161912291</v>
      </c>
      <c r="C74" s="30">
        <v>594.36943161912291</v>
      </c>
      <c r="D74" s="73">
        <f t="shared" si="27"/>
        <v>100</v>
      </c>
      <c r="E74" s="31">
        <v>9.7126047844226093</v>
      </c>
      <c r="F74" s="30">
        <v>0</v>
      </c>
      <c r="G74" s="73">
        <f t="shared" si="28"/>
        <v>0</v>
      </c>
      <c r="H74" s="31">
        <v>0</v>
      </c>
      <c r="I74" s="30">
        <v>0</v>
      </c>
      <c r="J74" s="73">
        <f t="shared" si="29"/>
        <v>0</v>
      </c>
      <c r="K74" s="31">
        <v>0</v>
      </c>
      <c r="L74" s="30">
        <v>0</v>
      </c>
      <c r="M74" s="73">
        <f t="shared" si="30"/>
        <v>0</v>
      </c>
      <c r="N74" s="31">
        <v>0</v>
      </c>
      <c r="O74" s="30">
        <v>0</v>
      </c>
      <c r="P74" s="73">
        <f t="shared" si="31"/>
        <v>0</v>
      </c>
      <c r="Q74" s="31">
        <v>0</v>
      </c>
      <c r="R74"/>
      <c r="S74"/>
      <c r="T74"/>
      <c r="U74"/>
    </row>
    <row r="75" spans="1:21" x14ac:dyDescent="0.2">
      <c r="A75" s="2" t="s">
        <v>54</v>
      </c>
      <c r="B75" s="71">
        <f t="shared" si="26"/>
        <v>2118.7546566662886</v>
      </c>
      <c r="C75" s="30">
        <v>0</v>
      </c>
      <c r="D75" s="73">
        <f t="shared" si="27"/>
        <v>0</v>
      </c>
      <c r="E75" s="31">
        <v>0</v>
      </c>
      <c r="F75" s="30">
        <v>1059.3773283331443</v>
      </c>
      <c r="G75" s="73">
        <f t="shared" si="28"/>
        <v>50</v>
      </c>
      <c r="H75" s="31">
        <v>17</v>
      </c>
      <c r="I75" s="30">
        <v>1059.3773283331443</v>
      </c>
      <c r="J75" s="73">
        <f t="shared" si="29"/>
        <v>50</v>
      </c>
      <c r="K75" s="31">
        <v>9</v>
      </c>
      <c r="L75" s="30">
        <v>0</v>
      </c>
      <c r="M75" s="73">
        <f t="shared" si="30"/>
        <v>0</v>
      </c>
      <c r="N75" s="31">
        <v>0</v>
      </c>
      <c r="O75" s="30">
        <v>0</v>
      </c>
      <c r="P75" s="73">
        <f t="shared" si="31"/>
        <v>0</v>
      </c>
      <c r="Q75" s="31">
        <v>0</v>
      </c>
      <c r="R75"/>
      <c r="S75"/>
      <c r="T75"/>
      <c r="U75"/>
    </row>
    <row r="76" spans="1:21" x14ac:dyDescent="0.2">
      <c r="A76" s="38"/>
      <c r="B76" s="5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/>
      <c r="S76"/>
      <c r="T76"/>
      <c r="U76"/>
    </row>
    <row r="77" spans="1:21" x14ac:dyDescent="0.2">
      <c r="A77" s="1" t="str">
        <f>A24</f>
        <v>Fuente: Instituto Nacional de Estadística (INE).  LXXXI Encuesta Permanente de Hogares de Propósitos Múltiples, Junio 2024.</v>
      </c>
      <c r="R77"/>
      <c r="S77"/>
      <c r="T77"/>
      <c r="U77"/>
    </row>
    <row r="78" spans="1:21" x14ac:dyDescent="0.2">
      <c r="A78" s="1" t="s">
        <v>0</v>
      </c>
      <c r="R78"/>
      <c r="S78"/>
      <c r="T78"/>
      <c r="U78"/>
    </row>
    <row r="79" spans="1:21" x14ac:dyDescent="0.2">
      <c r="A79" s="1" t="s">
        <v>30</v>
      </c>
      <c r="R79"/>
      <c r="S79"/>
      <c r="T79"/>
      <c r="U79"/>
    </row>
  </sheetData>
  <mergeCells count="16">
    <mergeCell ref="A1:Q1"/>
    <mergeCell ref="A3:A4"/>
    <mergeCell ref="B3:B4"/>
    <mergeCell ref="C3:E3"/>
    <mergeCell ref="F3:H3"/>
    <mergeCell ref="I3:K3"/>
    <mergeCell ref="L3:N3"/>
    <mergeCell ref="O3:Q3"/>
    <mergeCell ref="A29:Q29"/>
    <mergeCell ref="A31:A32"/>
    <mergeCell ref="B31:B32"/>
    <mergeCell ref="C31:E31"/>
    <mergeCell ref="F31:H31"/>
    <mergeCell ref="I31:K31"/>
    <mergeCell ref="L31:N31"/>
    <mergeCell ref="O31:Q31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2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U78"/>
  <sheetViews>
    <sheetView topLeftCell="A37" zoomScaleNormal="100" workbookViewId="0">
      <selection sqref="A1:Q1"/>
    </sheetView>
  </sheetViews>
  <sheetFormatPr baseColWidth="10" defaultRowHeight="10.199999999999999" x14ac:dyDescent="0.2"/>
  <cols>
    <col min="1" max="1" width="51.28515625" customWidth="1"/>
    <col min="2" max="2" width="11.7109375" style="9" bestFit="1" customWidth="1"/>
    <col min="3" max="3" width="10.7109375" style="9" bestFit="1" customWidth="1"/>
    <col min="4" max="5" width="7.7109375" style="9" bestFit="1" customWidth="1"/>
    <col min="6" max="6" width="9.7109375" style="9" bestFit="1" customWidth="1"/>
    <col min="7" max="7" width="7.7109375" style="9" bestFit="1" customWidth="1"/>
    <col min="8" max="8" width="6.42578125" style="9" bestFit="1" customWidth="1"/>
    <col min="9" max="9" width="10.7109375" style="9" bestFit="1" customWidth="1"/>
    <col min="10" max="10" width="7.7109375" style="9" bestFit="1" customWidth="1"/>
    <col min="11" max="11" width="6.42578125" style="9" bestFit="1" customWidth="1"/>
    <col min="12" max="12" width="10.7109375" style="9" customWidth="1"/>
    <col min="13" max="13" width="7" style="9" bestFit="1" customWidth="1"/>
    <col min="14" max="14" width="7.7109375" style="9" bestFit="1" customWidth="1"/>
    <col min="15" max="15" width="9.7109375" style="9" bestFit="1" customWidth="1"/>
    <col min="16" max="16" width="7.7109375" style="9" bestFit="1" customWidth="1"/>
    <col min="17" max="17" width="6.42578125" style="9" bestFit="1" customWidth="1"/>
    <col min="18" max="18" width="12.7109375" style="9" customWidth="1"/>
    <col min="19" max="19" width="10.42578125" style="9" bestFit="1" customWidth="1"/>
    <col min="20" max="20" width="10.7109375" style="9" bestFit="1" customWidth="1"/>
    <col min="21" max="21" width="6" style="9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21" x14ac:dyDescent="0.2">
      <c r="A1" s="77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/>
      <c r="S1"/>
      <c r="T1"/>
      <c r="U1"/>
    </row>
    <row r="2" spans="1:21" ht="26.25" customHeight="1" x14ac:dyDescent="0.4">
      <c r="A2" s="93" t="s">
        <v>25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/>
      <c r="S2"/>
      <c r="T2"/>
      <c r="U2"/>
    </row>
    <row r="3" spans="1:21" ht="36" customHeight="1" x14ac:dyDescent="0.2">
      <c r="A3" s="78" t="s">
        <v>21</v>
      </c>
      <c r="B3" s="90" t="s">
        <v>15</v>
      </c>
      <c r="C3" s="80" t="s">
        <v>24</v>
      </c>
      <c r="D3" s="80"/>
      <c r="E3" s="80"/>
      <c r="F3" s="92" t="s">
        <v>76</v>
      </c>
      <c r="G3" s="92"/>
      <c r="H3" s="92"/>
      <c r="I3" s="81" t="s">
        <v>77</v>
      </c>
      <c r="J3" s="81"/>
      <c r="K3" s="81"/>
      <c r="L3" s="80" t="str">
        <f>'C04'!L3:N3</f>
        <v>Buscador no disponible</v>
      </c>
      <c r="M3" s="80"/>
      <c r="N3" s="80"/>
      <c r="O3" s="80" t="str">
        <f>'C04'!O3:Q3</f>
        <v>Disponible no buscador</v>
      </c>
      <c r="P3" s="80"/>
      <c r="Q3" s="80"/>
      <c r="R3"/>
      <c r="S3"/>
      <c r="T3"/>
      <c r="U3"/>
    </row>
    <row r="4" spans="1:21" x14ac:dyDescent="0.2">
      <c r="A4" s="79"/>
      <c r="B4" s="91"/>
      <c r="C4" s="20" t="s">
        <v>18</v>
      </c>
      <c r="D4" s="66" t="s">
        <v>29</v>
      </c>
      <c r="E4" s="20" t="s">
        <v>17</v>
      </c>
      <c r="F4" s="20" t="s">
        <v>18</v>
      </c>
      <c r="G4" s="66" t="s">
        <v>29</v>
      </c>
      <c r="H4" s="20" t="s">
        <v>17</v>
      </c>
      <c r="I4" s="20" t="s">
        <v>18</v>
      </c>
      <c r="J4" s="66" t="s">
        <v>29</v>
      </c>
      <c r="K4" s="20" t="s">
        <v>17</v>
      </c>
      <c r="L4" s="20" t="s">
        <v>18</v>
      </c>
      <c r="M4" s="66" t="s">
        <v>29</v>
      </c>
      <c r="N4" s="20" t="s">
        <v>17</v>
      </c>
      <c r="O4" s="20" t="s">
        <v>18</v>
      </c>
      <c r="P4" s="66" t="s">
        <v>29</v>
      </c>
      <c r="Q4" s="20" t="s">
        <v>17</v>
      </c>
      <c r="R4"/>
      <c r="S4"/>
      <c r="T4"/>
      <c r="U4"/>
    </row>
    <row r="5" spans="1:21" x14ac:dyDescent="0.2">
      <c r="A5" s="23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/>
      <c r="S5"/>
      <c r="T5"/>
      <c r="U5"/>
    </row>
    <row r="6" spans="1:21" x14ac:dyDescent="0.2">
      <c r="A6" s="3" t="s">
        <v>27</v>
      </c>
      <c r="B6" s="35">
        <f>SUM(C6,F6,I6,L6,O6)</f>
        <v>1127350.9224136169</v>
      </c>
      <c r="C6" s="35">
        <v>102447.22204047073</v>
      </c>
      <c r="D6" s="72">
        <f>IF(ISNUMBER(C6/$B6*100),C6/$B6*100,0)</f>
        <v>9.0874296551010918</v>
      </c>
      <c r="E6" s="36">
        <v>7.8754628998763154</v>
      </c>
      <c r="F6" s="35">
        <v>161532.39890526806</v>
      </c>
      <c r="G6" s="72">
        <f>IF(ISNUMBER(F6/$B6*100),F6/$B6*100,0)</f>
        <v>14.328493079992619</v>
      </c>
      <c r="H6" s="36">
        <v>6.8047060022096959</v>
      </c>
      <c r="I6" s="35">
        <v>795229.71102106047</v>
      </c>
      <c r="J6" s="72">
        <f>IF(ISNUMBER(I6/$B6*100),I6/$B6*100,0)</f>
        <v>70.539678037296753</v>
      </c>
      <c r="K6" s="36">
        <v>6.8391532620703197</v>
      </c>
      <c r="L6" s="35">
        <v>10726.86192023418</v>
      </c>
      <c r="M6" s="72">
        <f>IF(ISNUMBER(L6/$B6*100),L6/$B6*100,0)</f>
        <v>0.95151045756616437</v>
      </c>
      <c r="N6" s="36">
        <v>7.1349740556561176</v>
      </c>
      <c r="O6" s="35">
        <v>57414.728526583436</v>
      </c>
      <c r="P6" s="72">
        <f>IF(ISNUMBER(O6/$B6*100),O6/$B6*100,0)</f>
        <v>5.0928887700433698</v>
      </c>
      <c r="Q6" s="36">
        <v>6.5975871665065018</v>
      </c>
      <c r="R6"/>
      <c r="S6"/>
      <c r="T6"/>
      <c r="U6"/>
    </row>
    <row r="7" spans="1:21" x14ac:dyDescent="0.2">
      <c r="A7" s="3"/>
      <c r="R7"/>
      <c r="S7"/>
      <c r="T7"/>
      <c r="U7"/>
    </row>
    <row r="8" spans="1:21" x14ac:dyDescent="0.2">
      <c r="A8" s="3" t="s">
        <v>14</v>
      </c>
      <c r="R8"/>
      <c r="S8"/>
      <c r="T8"/>
      <c r="U8"/>
    </row>
    <row r="9" spans="1:21" x14ac:dyDescent="0.2">
      <c r="A9" s="2" t="s">
        <v>13</v>
      </c>
      <c r="B9" s="13">
        <f>SUM(C9,F9,I9,L9,O9)</f>
        <v>624921.4526822312</v>
      </c>
      <c r="C9" s="13">
        <v>63293.786418866301</v>
      </c>
      <c r="D9" s="73">
        <f>IF(ISNUMBER(C9/$B9*100),C9/$B9*100,0)</f>
        <v>10.128278705620113</v>
      </c>
      <c r="E9" s="16">
        <v>8.6481893254847506</v>
      </c>
      <c r="F9" s="13">
        <v>66288.013845387482</v>
      </c>
      <c r="G9" s="73">
        <f>IF(ISNUMBER(F9/$B9*100),F9/$B9*100,0)</f>
        <v>10.607415309695655</v>
      </c>
      <c r="H9" s="16">
        <v>8.8012205049466079</v>
      </c>
      <c r="I9" s="13">
        <v>469454.9021405158</v>
      </c>
      <c r="J9" s="73">
        <f>IF(ISNUMBER(I9/$B9*100),I9/$B9*100,0)</f>
        <v>75.122225381376168</v>
      </c>
      <c r="K9" s="16">
        <v>7.3800512851127573</v>
      </c>
      <c r="L9" s="13">
        <v>5870.7486793890739</v>
      </c>
      <c r="M9" s="73">
        <f>IF(ISNUMBER(L9/$B9*100),L9/$B9*100,0)</f>
        <v>0.93943785321998119</v>
      </c>
      <c r="N9" s="16">
        <v>8.4566990500854811</v>
      </c>
      <c r="O9" s="13">
        <v>20014.001598072475</v>
      </c>
      <c r="P9" s="73">
        <f>IF(ISNUMBER(O9/$B9*100),O9/$B9*100,0)</f>
        <v>3.2026427500880619</v>
      </c>
      <c r="Q9" s="16">
        <v>7.9282178680697601</v>
      </c>
      <c r="R9"/>
      <c r="S9"/>
      <c r="T9"/>
      <c r="U9"/>
    </row>
    <row r="10" spans="1:21" x14ac:dyDescent="0.2">
      <c r="A10" s="11" t="s">
        <v>12</v>
      </c>
      <c r="B10" s="13">
        <f>SUM(C10,F10,I10,L10,O10)</f>
        <v>143155.94037970327</v>
      </c>
      <c r="C10" s="13">
        <v>20509.856222800583</v>
      </c>
      <c r="D10" s="73">
        <f>IF(ISNUMBER(C10/$B10*100),C10/$B10*100,0)</f>
        <v>14.326933390539539</v>
      </c>
      <c r="E10" s="16">
        <v>9.4216239576977827</v>
      </c>
      <c r="F10" s="13">
        <v>23211.848461580856</v>
      </c>
      <c r="G10" s="73">
        <f>IF(ISNUMBER(F10/$B10*100),F10/$B10*100,0)</f>
        <v>16.214380206657385</v>
      </c>
      <c r="H10" s="16">
        <v>10.632962385933675</v>
      </c>
      <c r="I10" s="13">
        <v>90950.522613718684</v>
      </c>
      <c r="J10" s="73">
        <f>IF(ISNUMBER(I10/$B10*100),I10/$B10*100,0)</f>
        <v>63.532482391218814</v>
      </c>
      <c r="K10" s="16">
        <v>7.8338836078659009</v>
      </c>
      <c r="L10" s="13">
        <v>1248.3726217816027</v>
      </c>
      <c r="M10" s="73">
        <f>IF(ISNUMBER(L10/$B10*100),L10/$B10*100,0)</f>
        <v>0.87203689799420836</v>
      </c>
      <c r="N10" s="16">
        <v>11.587945879458795</v>
      </c>
      <c r="O10" s="13">
        <v>7235.3404598215384</v>
      </c>
      <c r="P10" s="73">
        <f>IF(ISNUMBER(O10/$B10*100),O10/$B10*100,0)</f>
        <v>5.0541671135900472</v>
      </c>
      <c r="Q10" s="16">
        <v>10.25382003395586</v>
      </c>
      <c r="R10"/>
      <c r="S10"/>
      <c r="T10"/>
      <c r="U10"/>
    </row>
    <row r="11" spans="1:21" x14ac:dyDescent="0.2">
      <c r="A11" s="11" t="s">
        <v>11</v>
      </c>
      <c r="B11" s="13">
        <f t="shared" ref="B11:B13" si="0">SUM(C11,F11,I11,L11,O11)</f>
        <v>78382.146352819735</v>
      </c>
      <c r="C11" s="13">
        <v>4334.5940119579336</v>
      </c>
      <c r="D11" s="73">
        <f t="shared" ref="D11:D13" si="1">IF(ISNUMBER(C11/$B11*100),C11/$B11*100,0)</f>
        <v>5.5300782303749711</v>
      </c>
      <c r="E11" s="16">
        <v>6.7317073170731714</v>
      </c>
      <c r="F11" s="13">
        <v>4641.1872469500795</v>
      </c>
      <c r="G11" s="73">
        <f t="shared" ref="G11:G13" si="2">IF(ISNUMBER(F11/$B11*100),F11/$B11*100,0)</f>
        <v>5.9212301052063712</v>
      </c>
      <c r="H11" s="16">
        <v>8.6856492027334848</v>
      </c>
      <c r="I11" s="13">
        <v>67566.805683958839</v>
      </c>
      <c r="J11" s="73">
        <f t="shared" ref="J11:J13" si="3">IF(ISNUMBER(I11/$B11*100),I11/$B11*100,0)</f>
        <v>86.20178041543025</v>
      </c>
      <c r="K11" s="16">
        <v>8.2503248862898015</v>
      </c>
      <c r="L11" s="13">
        <v>253.73233240729363</v>
      </c>
      <c r="M11" s="73">
        <f t="shared" ref="M11:M13" si="4">IF(ISNUMBER(L11/$B11*100),L11/$B11*100,0)</f>
        <v>0.32371189641219333</v>
      </c>
      <c r="N11" s="16">
        <v>9</v>
      </c>
      <c r="O11" s="13">
        <v>1585.8270775455853</v>
      </c>
      <c r="P11" s="73">
        <f t="shared" ref="P11:P13" si="5">IF(ISNUMBER(O11/$B11*100),O11/$B11*100,0)</f>
        <v>2.0231993525762086</v>
      </c>
      <c r="Q11" s="16">
        <v>8.8000000000000007</v>
      </c>
      <c r="R11"/>
      <c r="S11"/>
      <c r="T11"/>
      <c r="U11"/>
    </row>
    <row r="12" spans="1:21" x14ac:dyDescent="0.2">
      <c r="A12" s="11" t="s">
        <v>10</v>
      </c>
      <c r="B12" s="13">
        <f t="shared" si="0"/>
        <v>403383.36594970734</v>
      </c>
      <c r="C12" s="13">
        <v>38449.336184107837</v>
      </c>
      <c r="D12" s="73">
        <f t="shared" si="1"/>
        <v>9.5317108809344386</v>
      </c>
      <c r="E12" s="16">
        <v>8.4496998991554708</v>
      </c>
      <c r="F12" s="13">
        <v>38434.978136856545</v>
      </c>
      <c r="G12" s="73">
        <f t="shared" si="2"/>
        <v>9.5281514760448776</v>
      </c>
      <c r="H12" s="16">
        <v>7.4516731138845467</v>
      </c>
      <c r="I12" s="13">
        <v>310937.57384283748</v>
      </c>
      <c r="J12" s="73">
        <f t="shared" si="3"/>
        <v>77.082398554233961</v>
      </c>
      <c r="K12" s="16">
        <v>7.0486269444505769</v>
      </c>
      <c r="L12" s="13">
        <v>4368.643725200177</v>
      </c>
      <c r="M12" s="73">
        <f t="shared" si="4"/>
        <v>1.0830004640659494</v>
      </c>
      <c r="N12" s="16">
        <v>7.3199896860594409</v>
      </c>
      <c r="O12" s="13">
        <v>11192.834060705349</v>
      </c>
      <c r="P12" s="73">
        <f t="shared" si="5"/>
        <v>2.7747386247207921</v>
      </c>
      <c r="Q12" s="16">
        <v>6.3013717041704869</v>
      </c>
      <c r="R12"/>
      <c r="S12"/>
      <c r="T12"/>
      <c r="U12"/>
    </row>
    <row r="13" spans="1:21" x14ac:dyDescent="0.2">
      <c r="A13" s="2" t="s">
        <v>9</v>
      </c>
      <c r="B13" s="13">
        <f t="shared" si="0"/>
        <v>502429.46973137982</v>
      </c>
      <c r="C13" s="13">
        <v>39153.435621604323</v>
      </c>
      <c r="D13" s="73">
        <f t="shared" si="1"/>
        <v>7.7928222726539946</v>
      </c>
      <c r="E13" s="16">
        <v>6.5858608441287094</v>
      </c>
      <c r="F13" s="13">
        <v>95244.385059880704</v>
      </c>
      <c r="G13" s="73">
        <f t="shared" si="2"/>
        <v>18.956767227607568</v>
      </c>
      <c r="H13" s="16">
        <v>5.3822904604924098</v>
      </c>
      <c r="I13" s="13">
        <v>325774.80888053874</v>
      </c>
      <c r="J13" s="73">
        <f t="shared" si="3"/>
        <v>64.839908585519836</v>
      </c>
      <c r="K13" s="16">
        <v>6.0034888645585482</v>
      </c>
      <c r="L13" s="13">
        <v>4856.1132408451103</v>
      </c>
      <c r="M13" s="73">
        <f t="shared" si="4"/>
        <v>0.96652635512033069</v>
      </c>
      <c r="N13" s="16">
        <v>5.6869311976701846</v>
      </c>
      <c r="O13" s="13">
        <v>37400.726928510943</v>
      </c>
      <c r="P13" s="73">
        <f t="shared" si="5"/>
        <v>7.4439755590982672</v>
      </c>
      <c r="Q13" s="16">
        <v>5.7904468163006149</v>
      </c>
      <c r="R13"/>
      <c r="S13"/>
      <c r="T13"/>
      <c r="U13"/>
    </row>
    <row r="14" spans="1:21" x14ac:dyDescent="0.2">
      <c r="A14" s="2"/>
      <c r="R14"/>
      <c r="S14"/>
      <c r="T14"/>
      <c r="U14"/>
    </row>
    <row r="15" spans="1:21" x14ac:dyDescent="0.2">
      <c r="A15" s="3" t="s">
        <v>8</v>
      </c>
      <c r="R15"/>
      <c r="S15"/>
      <c r="T15"/>
      <c r="U15"/>
    </row>
    <row r="16" spans="1:21" x14ac:dyDescent="0.2">
      <c r="A16" s="2" t="s">
        <v>7</v>
      </c>
      <c r="B16" s="13">
        <f>SUM(C16,F16,I16,L16,O16)</f>
        <v>101195.33939337634</v>
      </c>
      <c r="C16" s="13">
        <v>10762.516388567388</v>
      </c>
      <c r="D16" s="73">
        <f>IF(ISNUMBER(C16/$B16*100),C16/$B16*100,0)</f>
        <v>10.635387413179465</v>
      </c>
      <c r="E16" s="16">
        <v>6.966840149263188</v>
      </c>
      <c r="F16" s="13">
        <v>14423.743594315234</v>
      </c>
      <c r="G16" s="73">
        <f>IF(ISNUMBER(F16/$B16*100),F16/$B16*100,0)</f>
        <v>14.253367477968384</v>
      </c>
      <c r="H16" s="16">
        <v>6.6229758868520348</v>
      </c>
      <c r="I16" s="13">
        <v>65778.218120522666</v>
      </c>
      <c r="J16" s="73">
        <f>IF(ISNUMBER(I16/$B16*100),I16/$B16*100,0)</f>
        <v>65.001232778935787</v>
      </c>
      <c r="K16" s="16">
        <v>6.3181100984822534</v>
      </c>
      <c r="L16" s="13">
        <v>2279.056217769903</v>
      </c>
      <c r="M16" s="73">
        <f>IF(ISNUMBER(L16/$B16*100),L16/$B16*100,0)</f>
        <v>2.2521355542971544</v>
      </c>
      <c r="N16" s="16">
        <v>6.39842707824398</v>
      </c>
      <c r="O16" s="13">
        <v>7951.8050722011612</v>
      </c>
      <c r="P16" s="73">
        <f>IF(ISNUMBER(O16/$B16*100),O16/$B16*100,0)</f>
        <v>7.8578767756192143</v>
      </c>
      <c r="Q16" s="16">
        <v>6.1195066650276386</v>
      </c>
      <c r="S16"/>
      <c r="T16"/>
      <c r="U16"/>
    </row>
    <row r="17" spans="1:21" x14ac:dyDescent="0.2">
      <c r="A17" s="2" t="s">
        <v>6</v>
      </c>
      <c r="B17" s="13">
        <f t="shared" ref="B17:B22" si="6">SUM(C17,F17,I17,L17,O17)</f>
        <v>197994.11515173124</v>
      </c>
      <c r="C17" s="13">
        <v>28460.310668341997</v>
      </c>
      <c r="D17" s="73">
        <f t="shared" ref="D17:D22" si="7">IF(ISNUMBER(C17/$B17*100),C17/$B17*100,0)</f>
        <v>14.374321502703078</v>
      </c>
      <c r="E17" s="16">
        <v>8.158049377607048</v>
      </c>
      <c r="F17" s="13">
        <v>23317.263701635733</v>
      </c>
      <c r="G17" s="73">
        <f t="shared" ref="G17:G22" si="8">IF(ISNUMBER(F17/$B17*100),F17/$B17*100,0)</f>
        <v>11.776745830938829</v>
      </c>
      <c r="H17" s="16">
        <v>7.0856462932391269</v>
      </c>
      <c r="I17" s="13">
        <v>133390.64595162967</v>
      </c>
      <c r="J17" s="73">
        <f t="shared" ref="J17:J22" si="9">IF(ISNUMBER(I17/$B17*100),I17/$B17*100,0)</f>
        <v>67.371015471549143</v>
      </c>
      <c r="K17" s="16">
        <v>7.5236903656592764</v>
      </c>
      <c r="L17" s="13">
        <v>3650.4143704947364</v>
      </c>
      <c r="M17" s="73">
        <f t="shared" ref="M17:M22" si="10">IF(ISNUMBER(L17/$B17*100),L17/$B17*100,0)</f>
        <v>1.8436984188632426</v>
      </c>
      <c r="N17" s="16">
        <v>8.7662561595244473</v>
      </c>
      <c r="O17" s="13">
        <v>9175.4804596290996</v>
      </c>
      <c r="P17" s="73">
        <f t="shared" ref="P17:P22" si="11">IF(ISNUMBER(O17/$B17*100),O17/$B17*100,0)</f>
        <v>4.6342187759457101</v>
      </c>
      <c r="Q17" s="16">
        <v>8.0746766330058559</v>
      </c>
      <c r="R17"/>
      <c r="S17"/>
      <c r="T17"/>
      <c r="U17"/>
    </row>
    <row r="18" spans="1:21" x14ac:dyDescent="0.2">
      <c r="A18" s="2" t="s">
        <v>5</v>
      </c>
      <c r="B18" s="13">
        <f t="shared" si="6"/>
        <v>154185.25511511235</v>
      </c>
      <c r="C18" s="13">
        <v>11360.771454936359</v>
      </c>
      <c r="D18" s="73">
        <f t="shared" si="7"/>
        <v>7.3682606332587257</v>
      </c>
      <c r="E18" s="16">
        <v>8.2167677779007686</v>
      </c>
      <c r="F18" s="13">
        <v>18150.348761289642</v>
      </c>
      <c r="G18" s="73">
        <f t="shared" si="8"/>
        <v>11.771779829231317</v>
      </c>
      <c r="H18" s="16">
        <v>7.9698968284278751</v>
      </c>
      <c r="I18" s="13">
        <v>119702.77101892317</v>
      </c>
      <c r="J18" s="73">
        <f t="shared" si="9"/>
        <v>77.635679838227674</v>
      </c>
      <c r="K18" s="16">
        <v>7.9969646572310937</v>
      </c>
      <c r="L18" s="13">
        <v>2331.5283295339814</v>
      </c>
      <c r="M18" s="73">
        <f t="shared" si="10"/>
        <v>1.512160373437329</v>
      </c>
      <c r="N18" s="16">
        <v>7.11943049260206</v>
      </c>
      <c r="O18" s="13">
        <v>2639.835550429194</v>
      </c>
      <c r="P18" s="73">
        <f t="shared" si="11"/>
        <v>1.7121193258449605</v>
      </c>
      <c r="Q18" s="16">
        <v>6.3479026936109459</v>
      </c>
      <c r="R18"/>
      <c r="S18"/>
      <c r="T18"/>
      <c r="U18"/>
    </row>
    <row r="19" spans="1:21" x14ac:dyDescent="0.2">
      <c r="A19" s="2" t="s">
        <v>81</v>
      </c>
      <c r="B19" s="13">
        <f t="shared" si="6"/>
        <v>142777.2459745082</v>
      </c>
      <c r="C19" s="13">
        <v>13574.860561472333</v>
      </c>
      <c r="D19" s="73">
        <f t="shared" si="7"/>
        <v>9.507719853271313</v>
      </c>
      <c r="E19" s="16">
        <v>8.4038922317671272</v>
      </c>
      <c r="F19" s="13">
        <v>20168.916454987459</v>
      </c>
      <c r="G19" s="73">
        <f t="shared" si="8"/>
        <v>14.126141961435835</v>
      </c>
      <c r="H19" s="16">
        <v>7.9114288878191932</v>
      </c>
      <c r="I19" s="13">
        <v>102786.52560654275</v>
      </c>
      <c r="J19" s="73">
        <f t="shared" si="9"/>
        <v>71.990830825308478</v>
      </c>
      <c r="K19" s="16">
        <v>7.6500054533958837</v>
      </c>
      <c r="L19" s="13">
        <v>0</v>
      </c>
      <c r="M19" s="73">
        <f t="shared" si="10"/>
        <v>0</v>
      </c>
      <c r="N19" s="16">
        <v>0</v>
      </c>
      <c r="O19" s="13">
        <v>6246.9433515056535</v>
      </c>
      <c r="P19" s="73">
        <f t="shared" si="11"/>
        <v>4.3753073599843759</v>
      </c>
      <c r="Q19" s="16">
        <v>7.5347057566909088</v>
      </c>
      <c r="R19"/>
      <c r="S19"/>
      <c r="T19"/>
      <c r="U19"/>
    </row>
    <row r="20" spans="1:21" x14ac:dyDescent="0.2">
      <c r="A20" s="2" t="s">
        <v>82</v>
      </c>
      <c r="B20" s="13">
        <f t="shared" si="6"/>
        <v>190138.67341404114</v>
      </c>
      <c r="C20" s="13">
        <v>13462.873050497285</v>
      </c>
      <c r="D20" s="73">
        <f t="shared" si="7"/>
        <v>7.0805548438748565</v>
      </c>
      <c r="E20" s="16">
        <v>8.1111865177142768</v>
      </c>
      <c r="F20" s="13">
        <v>33306.42562459466</v>
      </c>
      <c r="G20" s="73">
        <f t="shared" si="8"/>
        <v>17.516912801882988</v>
      </c>
      <c r="H20" s="16">
        <v>6.9582059719883684</v>
      </c>
      <c r="I20" s="13">
        <v>138522.01183558139</v>
      </c>
      <c r="J20" s="73">
        <f t="shared" si="9"/>
        <v>72.853149413712046</v>
      </c>
      <c r="K20" s="16">
        <v>6.5758481447124071</v>
      </c>
      <c r="L20" s="13">
        <v>0</v>
      </c>
      <c r="M20" s="73">
        <f t="shared" si="10"/>
        <v>0</v>
      </c>
      <c r="N20" s="16">
        <v>0</v>
      </c>
      <c r="O20" s="13">
        <v>4847.3629033678253</v>
      </c>
      <c r="P20" s="73">
        <f t="shared" si="11"/>
        <v>2.5493829405301103</v>
      </c>
      <c r="Q20" s="16">
        <v>6.5566893402101769</v>
      </c>
      <c r="R20"/>
      <c r="S20"/>
      <c r="T20"/>
      <c r="U20"/>
    </row>
    <row r="21" spans="1:21" x14ac:dyDescent="0.2">
      <c r="A21" s="2" t="s">
        <v>83</v>
      </c>
      <c r="B21" s="13">
        <f t="shared" si="6"/>
        <v>222130.09632564854</v>
      </c>
      <c r="C21" s="13">
        <v>15519.549318394282</v>
      </c>
      <c r="D21" s="73">
        <f t="shared" si="7"/>
        <v>6.9866936426490431</v>
      </c>
      <c r="E21" s="16">
        <v>7.0390310133413676</v>
      </c>
      <c r="F21" s="13">
        <v>36075.868430257389</v>
      </c>
      <c r="G21" s="73">
        <f t="shared" si="8"/>
        <v>16.24087371635099</v>
      </c>
      <c r="H21" s="16">
        <v>5.2888774029856505</v>
      </c>
      <c r="I21" s="13">
        <v>156241.64043656061</v>
      </c>
      <c r="J21" s="73">
        <f t="shared" si="9"/>
        <v>70.337897935048971</v>
      </c>
      <c r="K21" s="16">
        <v>5.9617833693017772</v>
      </c>
      <c r="L21" s="13">
        <v>1430.8437605045469</v>
      </c>
      <c r="M21" s="73">
        <f t="shared" si="10"/>
        <v>0.64414673390628374</v>
      </c>
      <c r="N21" s="16">
        <v>6.2771169634543682</v>
      </c>
      <c r="O21" s="13">
        <v>12862.194379931723</v>
      </c>
      <c r="P21" s="73">
        <f t="shared" si="11"/>
        <v>5.7903879720447291</v>
      </c>
      <c r="Q21" s="16">
        <v>5.436004247617416</v>
      </c>
      <c r="R21"/>
      <c r="S21"/>
      <c r="T21"/>
      <c r="U21"/>
    </row>
    <row r="22" spans="1:21" x14ac:dyDescent="0.2">
      <c r="A22" s="2" t="s">
        <v>84</v>
      </c>
      <c r="B22" s="13">
        <f t="shared" si="6"/>
        <v>118930.19703919379</v>
      </c>
      <c r="C22" s="13">
        <v>9306.3405982610166</v>
      </c>
      <c r="D22" s="73">
        <f t="shared" si="7"/>
        <v>7.8250442948430363</v>
      </c>
      <c r="E22" s="16">
        <v>8.0562040663751464</v>
      </c>
      <c r="F22" s="13">
        <v>16089.832338187955</v>
      </c>
      <c r="G22" s="73">
        <f t="shared" si="8"/>
        <v>13.528803229751233</v>
      </c>
      <c r="H22" s="16">
        <v>6.4579347968044729</v>
      </c>
      <c r="I22" s="13">
        <v>78807.898051295066</v>
      </c>
      <c r="J22" s="73">
        <f t="shared" si="9"/>
        <v>66.263993513206486</v>
      </c>
      <c r="K22" s="16">
        <v>4.8068541795932038</v>
      </c>
      <c r="L22" s="13">
        <v>1035.0192419310147</v>
      </c>
      <c r="M22" s="73">
        <f t="shared" si="10"/>
        <v>0.87027455406461751</v>
      </c>
      <c r="N22" s="16">
        <v>2</v>
      </c>
      <c r="O22" s="13">
        <v>13691.106809518737</v>
      </c>
      <c r="P22" s="73">
        <f t="shared" si="11"/>
        <v>11.511884408134623</v>
      </c>
      <c r="Q22" s="16">
        <v>6.484096697440906</v>
      </c>
      <c r="R22"/>
      <c r="S22"/>
      <c r="T22"/>
      <c r="U22"/>
    </row>
    <row r="23" spans="1:21" x14ac:dyDescent="0.2">
      <c r="A23" s="55"/>
      <c r="B23" s="52"/>
      <c r="C23" s="52"/>
      <c r="D23" s="56"/>
      <c r="E23" s="57"/>
      <c r="F23" s="52"/>
      <c r="G23" s="56"/>
      <c r="H23" s="57"/>
      <c r="I23" s="52"/>
      <c r="J23" s="58"/>
      <c r="K23" s="57"/>
      <c r="L23" s="52"/>
      <c r="M23" s="56"/>
      <c r="N23" s="57"/>
      <c r="O23" s="52"/>
      <c r="P23" s="56"/>
      <c r="Q23" s="56"/>
      <c r="R23"/>
      <c r="S23"/>
      <c r="T23"/>
      <c r="U23"/>
    </row>
    <row r="24" spans="1:21" x14ac:dyDescent="0.2">
      <c r="A24" s="1" t="str">
        <f>'C01'!$A$34</f>
        <v>Fuente: Instituto Nacional de Estadística (INE).  LXXXI Encuesta Permanente de Hogares de Propósitos Múltiples, Junio 2024.</v>
      </c>
      <c r="R24"/>
      <c r="S24"/>
      <c r="T24"/>
      <c r="U24"/>
    </row>
    <row r="25" spans="1:21" x14ac:dyDescent="0.2">
      <c r="A25" s="1" t="s">
        <v>0</v>
      </c>
      <c r="R25"/>
      <c r="S25"/>
      <c r="T25"/>
      <c r="U25"/>
    </row>
    <row r="26" spans="1:21" x14ac:dyDescent="0.2">
      <c r="A26" s="1" t="s">
        <v>30</v>
      </c>
      <c r="R26"/>
      <c r="S26"/>
      <c r="T26"/>
      <c r="U26"/>
    </row>
    <row r="28" spans="1:21" x14ac:dyDescent="0.2">
      <c r="A28" s="77" t="str">
        <f>A1</f>
        <v>Cuadro No. 5  Población con problemas de empleo y Años de Estudio Promedio (AEP), según dominio, Rangos de edad, rama de actividad  y ocupación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/>
      <c r="S28"/>
      <c r="T28"/>
      <c r="U28"/>
    </row>
    <row r="29" spans="1:21" ht="26.25" customHeight="1" x14ac:dyDescent="0.4">
      <c r="A29" s="93" t="s">
        <v>25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/>
      <c r="S29"/>
      <c r="T29"/>
      <c r="U29"/>
    </row>
    <row r="30" spans="1:21" x14ac:dyDescent="0.2">
      <c r="A30" s="9" t="s">
        <v>4</v>
      </c>
      <c r="C30" s="21"/>
      <c r="R30"/>
      <c r="S30"/>
      <c r="T30"/>
      <c r="U30"/>
    </row>
    <row r="31" spans="1:21" ht="36.75" customHeight="1" x14ac:dyDescent="0.2">
      <c r="A31" s="88" t="str">
        <f>A3</f>
        <v>Categorías</v>
      </c>
      <c r="B31" s="90" t="s">
        <v>15</v>
      </c>
      <c r="C31" s="80" t="s">
        <v>24</v>
      </c>
      <c r="D31" s="80"/>
      <c r="E31" s="80"/>
      <c r="F31" s="81" t="s">
        <v>76</v>
      </c>
      <c r="G31" s="81"/>
      <c r="H31" s="81"/>
      <c r="I31" s="81" t="s">
        <v>77</v>
      </c>
      <c r="J31" s="81"/>
      <c r="K31" s="81"/>
      <c r="L31" s="80" t="str">
        <f>L3</f>
        <v>Buscador no disponible</v>
      </c>
      <c r="M31" s="80"/>
      <c r="N31" s="80"/>
      <c r="O31" s="80" t="str">
        <f>O3</f>
        <v>Disponible no buscador</v>
      </c>
      <c r="P31" s="80"/>
      <c r="Q31" s="80"/>
      <c r="R31"/>
      <c r="S31"/>
      <c r="T31"/>
      <c r="U31"/>
    </row>
    <row r="32" spans="1:21" x14ac:dyDescent="0.2">
      <c r="A32" s="89"/>
      <c r="B32" s="91"/>
      <c r="C32" s="20" t="s">
        <v>18</v>
      </c>
      <c r="D32" s="66" t="s">
        <v>29</v>
      </c>
      <c r="E32" s="20" t="s">
        <v>17</v>
      </c>
      <c r="F32" s="20" t="s">
        <v>18</v>
      </c>
      <c r="G32" s="66" t="s">
        <v>29</v>
      </c>
      <c r="H32" s="20" t="s">
        <v>17</v>
      </c>
      <c r="I32" s="20" t="s">
        <v>18</v>
      </c>
      <c r="J32" s="66" t="s">
        <v>29</v>
      </c>
      <c r="K32" s="20" t="s">
        <v>17</v>
      </c>
      <c r="L32" s="20" t="s">
        <v>18</v>
      </c>
      <c r="M32" s="66" t="s">
        <v>29</v>
      </c>
      <c r="N32" s="20" t="s">
        <v>17</v>
      </c>
      <c r="O32" s="20" t="s">
        <v>18</v>
      </c>
      <c r="P32" s="66" t="s">
        <v>29</v>
      </c>
      <c r="Q32" s="20" t="s">
        <v>17</v>
      </c>
      <c r="R32"/>
      <c r="S32"/>
      <c r="T32"/>
      <c r="U32"/>
    </row>
    <row r="34" spans="1:21" x14ac:dyDescent="0.2">
      <c r="A34" s="3" t="str">
        <f>A6</f>
        <v>Total Nacional</v>
      </c>
      <c r="B34" s="19"/>
      <c r="C34" s="69"/>
      <c r="D34" s="18"/>
      <c r="E34" s="18"/>
      <c r="F34" s="19"/>
      <c r="G34" s="18"/>
      <c r="H34" s="18"/>
      <c r="I34" s="19"/>
      <c r="J34" s="18"/>
      <c r="K34" s="18"/>
      <c r="L34" s="19"/>
      <c r="M34" s="18"/>
      <c r="N34" s="18"/>
      <c r="O34" s="19"/>
      <c r="P34" s="18"/>
      <c r="Q34" s="18"/>
      <c r="R34"/>
      <c r="S34"/>
      <c r="T34"/>
      <c r="U34"/>
    </row>
    <row r="35" spans="1:21" x14ac:dyDescent="0.2">
      <c r="A35" s="17"/>
      <c r="B35" s="71"/>
      <c r="C35" s="71"/>
      <c r="D35" s="73"/>
      <c r="E35" s="73"/>
      <c r="F35" s="71"/>
      <c r="G35" s="73"/>
      <c r="H35" s="73"/>
      <c r="I35" s="71"/>
      <c r="J35" s="73"/>
      <c r="K35" s="73"/>
      <c r="L35" s="71"/>
      <c r="M35" s="73"/>
      <c r="N35" s="73"/>
      <c r="O35" s="71"/>
      <c r="P35" s="73"/>
      <c r="Q35" s="73"/>
      <c r="R35"/>
      <c r="S35"/>
      <c r="T35"/>
      <c r="U35"/>
    </row>
    <row r="36" spans="1:21" x14ac:dyDescent="0.2">
      <c r="A36" s="3" t="s">
        <v>3</v>
      </c>
      <c r="B36" s="67"/>
      <c r="C36" s="67"/>
      <c r="D36" s="72"/>
      <c r="E36" s="68"/>
      <c r="F36" s="67"/>
      <c r="G36" s="72"/>
      <c r="H36" s="68"/>
      <c r="I36" s="67"/>
      <c r="J36" s="72"/>
      <c r="K36" s="68"/>
      <c r="L36" s="67"/>
      <c r="M36" s="72"/>
      <c r="N36" s="68"/>
      <c r="O36" s="67"/>
      <c r="P36" s="72"/>
      <c r="Q36" s="68"/>
      <c r="R36"/>
      <c r="S36"/>
      <c r="T36"/>
      <c r="U36"/>
    </row>
    <row r="37" spans="1:21" x14ac:dyDescent="0.2">
      <c r="A37" s="2" t="s">
        <v>32</v>
      </c>
      <c r="B37" s="13">
        <f>SUM(C37,F37,I37,L37,O37)</f>
        <v>258760.70346977375</v>
      </c>
      <c r="C37" s="30">
        <v>0</v>
      </c>
      <c r="D37" s="73">
        <f>IF(ISNUMBER(C37/$B37*100),C37/$B37*100,0)</f>
        <v>0</v>
      </c>
      <c r="E37" s="31">
        <v>0</v>
      </c>
      <c r="F37" s="30">
        <v>87148.538734642192</v>
      </c>
      <c r="G37" s="73">
        <f>IF(ISNUMBER(F37/$B37*100),F37/$B37*100,0)</f>
        <v>33.679201503957167</v>
      </c>
      <c r="H37" s="16">
        <v>5.0547892461840691</v>
      </c>
      <c r="I37" s="30">
        <v>171612.16473513155</v>
      </c>
      <c r="J37" s="73">
        <f>IF(ISNUMBER(I37/$B37*100),I37/$B37*100,0)</f>
        <v>66.320798496042826</v>
      </c>
      <c r="K37" s="16">
        <v>5.5967520041573815</v>
      </c>
      <c r="L37" s="30">
        <v>0</v>
      </c>
      <c r="M37" s="73">
        <f>IF(ISNUMBER(L37/$B37*100),L37/$B37*100,0)</f>
        <v>0</v>
      </c>
      <c r="N37" s="31">
        <v>0</v>
      </c>
      <c r="O37" s="30">
        <v>0</v>
      </c>
      <c r="P37" s="73">
        <f>IF(ISNUMBER(O37/$B37*100),O37/$B37*100,0)</f>
        <v>0</v>
      </c>
      <c r="Q37" s="31">
        <v>0</v>
      </c>
      <c r="R37"/>
      <c r="S37"/>
      <c r="T37"/>
      <c r="U37"/>
    </row>
    <row r="38" spans="1:21" x14ac:dyDescent="0.2">
      <c r="A38" s="2" t="s">
        <v>33</v>
      </c>
      <c r="B38" s="13">
        <f t="shared" ref="B38:B57" si="12">SUM(C38,F38,I38,L38,O38)</f>
        <v>5573.8857916305033</v>
      </c>
      <c r="C38" s="30">
        <v>0</v>
      </c>
      <c r="D38" s="73">
        <f t="shared" ref="D38:D74" si="13">IF(ISNUMBER(C38/$B38*100),C38/$B38*100,0)</f>
        <v>0</v>
      </c>
      <c r="E38" s="31">
        <v>0</v>
      </c>
      <c r="F38" s="30">
        <v>470.977383940641</v>
      </c>
      <c r="G38" s="73">
        <f t="shared" ref="G38:G57" si="14">IF(ISNUMBER(F38/$B38*100),F38/$B38*100,0)</f>
        <v>8.4497135669309813</v>
      </c>
      <c r="H38" s="16">
        <v>8</v>
      </c>
      <c r="I38" s="30">
        <v>5102.9084076898625</v>
      </c>
      <c r="J38" s="73">
        <f t="shared" ref="J38:J57" si="15">IF(ISNUMBER(I38/$B38*100),I38/$B38*100,0)</f>
        <v>91.550286433069033</v>
      </c>
      <c r="K38" s="16">
        <v>5.928623399776221</v>
      </c>
      <c r="L38" s="30">
        <v>0</v>
      </c>
      <c r="M38" s="73">
        <f t="shared" ref="M38:M74" si="16">IF(ISNUMBER(L38/$B38*100),L38/$B38*100,0)</f>
        <v>0</v>
      </c>
      <c r="N38" s="31">
        <v>0</v>
      </c>
      <c r="O38" s="30">
        <v>0</v>
      </c>
      <c r="P38" s="73">
        <f t="shared" ref="P38:P74" si="17">IF(ISNUMBER(O38/$B38*100),O38/$B38*100,0)</f>
        <v>0</v>
      </c>
      <c r="Q38" s="31">
        <v>0</v>
      </c>
      <c r="R38"/>
      <c r="S38"/>
      <c r="T38"/>
      <c r="U38"/>
    </row>
    <row r="39" spans="1:21" x14ac:dyDescent="0.2">
      <c r="A39" s="2" t="s">
        <v>2</v>
      </c>
      <c r="B39" s="13">
        <f t="shared" si="12"/>
        <v>123954.29868722755</v>
      </c>
      <c r="C39" s="30">
        <v>0</v>
      </c>
      <c r="D39" s="73">
        <f t="shared" si="13"/>
        <v>0</v>
      </c>
      <c r="E39" s="31">
        <v>0</v>
      </c>
      <c r="F39" s="30">
        <v>10853.57220208636</v>
      </c>
      <c r="G39" s="73">
        <f t="shared" si="14"/>
        <v>8.756107950296304</v>
      </c>
      <c r="H39" s="16">
        <v>8.5127970620707138</v>
      </c>
      <c r="I39" s="30">
        <v>113100.72648514119</v>
      </c>
      <c r="J39" s="73">
        <f t="shared" si="15"/>
        <v>91.243892049703689</v>
      </c>
      <c r="K39" s="16">
        <v>7.2928422838887021</v>
      </c>
      <c r="L39" s="30">
        <v>0</v>
      </c>
      <c r="M39" s="73">
        <f t="shared" si="16"/>
        <v>0</v>
      </c>
      <c r="N39" s="31">
        <v>0</v>
      </c>
      <c r="O39" s="30">
        <v>0</v>
      </c>
      <c r="P39" s="73">
        <f t="shared" si="17"/>
        <v>0</v>
      </c>
      <c r="Q39" s="31">
        <v>0</v>
      </c>
      <c r="R39"/>
      <c r="S39"/>
      <c r="T39"/>
      <c r="U39"/>
    </row>
    <row r="40" spans="1:21" x14ac:dyDescent="0.2">
      <c r="A40" s="2" t="s">
        <v>34</v>
      </c>
      <c r="B40" s="13">
        <f t="shared" si="12"/>
        <v>3241.3924221130992</v>
      </c>
      <c r="C40" s="30">
        <v>0</v>
      </c>
      <c r="D40" s="73">
        <f t="shared" si="13"/>
        <v>0</v>
      </c>
      <c r="E40" s="31">
        <v>0</v>
      </c>
      <c r="F40" s="30">
        <v>0</v>
      </c>
      <c r="G40" s="73">
        <f t="shared" si="14"/>
        <v>0</v>
      </c>
      <c r="H40" s="16">
        <v>0</v>
      </c>
      <c r="I40" s="30">
        <v>3241.3924221130992</v>
      </c>
      <c r="J40" s="73">
        <f t="shared" si="15"/>
        <v>100</v>
      </c>
      <c r="K40" s="16">
        <v>8.8591280258748242</v>
      </c>
      <c r="L40" s="30">
        <v>0</v>
      </c>
      <c r="M40" s="73">
        <f t="shared" si="16"/>
        <v>0</v>
      </c>
      <c r="N40" s="31">
        <v>0</v>
      </c>
      <c r="O40" s="30">
        <v>0</v>
      </c>
      <c r="P40" s="73">
        <f t="shared" si="17"/>
        <v>0</v>
      </c>
      <c r="Q40" s="31">
        <v>0</v>
      </c>
      <c r="R40"/>
      <c r="S40"/>
      <c r="T40"/>
      <c r="U40"/>
    </row>
    <row r="41" spans="1:21" x14ac:dyDescent="0.2">
      <c r="A41" s="2" t="s">
        <v>35</v>
      </c>
      <c r="B41" s="13">
        <f t="shared" si="12"/>
        <v>4747.3171898481933</v>
      </c>
      <c r="C41" s="30">
        <v>0</v>
      </c>
      <c r="D41" s="73">
        <f t="shared" si="13"/>
        <v>0</v>
      </c>
      <c r="E41" s="31">
        <v>0</v>
      </c>
      <c r="F41" s="30">
        <v>928.85456610224685</v>
      </c>
      <c r="G41" s="73">
        <f t="shared" si="14"/>
        <v>19.565883823573817</v>
      </c>
      <c r="H41" s="16">
        <v>9</v>
      </c>
      <c r="I41" s="30">
        <v>3818.4626237459461</v>
      </c>
      <c r="J41" s="73">
        <f t="shared" si="15"/>
        <v>80.434116176426173</v>
      </c>
      <c r="K41" s="16">
        <v>6.5215843118406758</v>
      </c>
      <c r="L41" s="30">
        <v>0</v>
      </c>
      <c r="M41" s="73">
        <f t="shared" si="16"/>
        <v>0</v>
      </c>
      <c r="N41" s="31">
        <v>0</v>
      </c>
      <c r="O41" s="30">
        <v>0</v>
      </c>
      <c r="P41" s="73">
        <f t="shared" si="17"/>
        <v>0</v>
      </c>
      <c r="Q41" s="31">
        <v>0</v>
      </c>
      <c r="R41"/>
      <c r="S41"/>
      <c r="T41"/>
      <c r="U41"/>
    </row>
    <row r="42" spans="1:21" x14ac:dyDescent="0.2">
      <c r="A42" s="2" t="s">
        <v>36</v>
      </c>
      <c r="B42" s="13">
        <f t="shared" si="12"/>
        <v>151267.46624950797</v>
      </c>
      <c r="C42" s="30">
        <v>0</v>
      </c>
      <c r="D42" s="73">
        <f t="shared" si="13"/>
        <v>0</v>
      </c>
      <c r="E42" s="31">
        <v>0</v>
      </c>
      <c r="F42" s="30">
        <v>13864.721543946593</v>
      </c>
      <c r="G42" s="73">
        <f t="shared" si="14"/>
        <v>9.1656995966848829</v>
      </c>
      <c r="H42" s="16">
        <v>6.4939717561659274</v>
      </c>
      <c r="I42" s="30">
        <v>137402.74470556137</v>
      </c>
      <c r="J42" s="73">
        <f t="shared" si="15"/>
        <v>90.834300403315112</v>
      </c>
      <c r="K42" s="16">
        <v>6.0986653005069007</v>
      </c>
      <c r="L42" s="30">
        <v>0</v>
      </c>
      <c r="M42" s="73">
        <f t="shared" si="16"/>
        <v>0</v>
      </c>
      <c r="N42" s="31">
        <v>0</v>
      </c>
      <c r="O42" s="30">
        <v>0</v>
      </c>
      <c r="P42" s="73">
        <f t="shared" si="17"/>
        <v>0</v>
      </c>
      <c r="Q42" s="31">
        <v>0</v>
      </c>
      <c r="R42"/>
      <c r="S42"/>
      <c r="T42"/>
      <c r="U42"/>
    </row>
    <row r="43" spans="1:21" x14ac:dyDescent="0.2">
      <c r="A43" s="2" t="s">
        <v>37</v>
      </c>
      <c r="B43" s="13">
        <f t="shared" si="12"/>
        <v>192418.09102937774</v>
      </c>
      <c r="C43" s="30">
        <v>0</v>
      </c>
      <c r="D43" s="73">
        <f t="shared" si="13"/>
        <v>0</v>
      </c>
      <c r="E43" s="31">
        <v>0</v>
      </c>
      <c r="F43" s="30">
        <v>15546.430890998996</v>
      </c>
      <c r="G43" s="73">
        <f t="shared" si="14"/>
        <v>8.0795058343164925</v>
      </c>
      <c r="H43" s="16">
        <v>6.6523335200991411</v>
      </c>
      <c r="I43" s="30">
        <v>176871.66013837873</v>
      </c>
      <c r="J43" s="73">
        <f t="shared" si="15"/>
        <v>91.920494165683493</v>
      </c>
      <c r="K43" s="16">
        <v>7.1323710085884668</v>
      </c>
      <c r="L43" s="30">
        <v>0</v>
      </c>
      <c r="M43" s="73">
        <f t="shared" si="16"/>
        <v>0</v>
      </c>
      <c r="N43" s="31">
        <v>0</v>
      </c>
      <c r="O43" s="30">
        <v>0</v>
      </c>
      <c r="P43" s="73">
        <f t="shared" si="17"/>
        <v>0</v>
      </c>
      <c r="Q43" s="31">
        <v>0</v>
      </c>
      <c r="R43"/>
      <c r="S43"/>
      <c r="T43"/>
      <c r="U43"/>
    </row>
    <row r="44" spans="1:21" x14ac:dyDescent="0.2">
      <c r="A44" s="2" t="s">
        <v>38</v>
      </c>
      <c r="B44" s="13">
        <f t="shared" si="12"/>
        <v>58651.905404762074</v>
      </c>
      <c r="C44" s="30">
        <v>0</v>
      </c>
      <c r="D44" s="73">
        <f t="shared" si="13"/>
        <v>0</v>
      </c>
      <c r="E44" s="31">
        <v>0</v>
      </c>
      <c r="F44" s="30">
        <v>7951.8179674967769</v>
      </c>
      <c r="G44" s="73">
        <f t="shared" si="14"/>
        <v>13.55764644408492</v>
      </c>
      <c r="H44" s="16">
        <v>10.671388794072914</v>
      </c>
      <c r="I44" s="30">
        <v>50700.087437265298</v>
      </c>
      <c r="J44" s="73">
        <f t="shared" si="15"/>
        <v>86.442353555915091</v>
      </c>
      <c r="K44" s="16">
        <v>6.5865019779586218</v>
      </c>
      <c r="L44" s="30">
        <v>0</v>
      </c>
      <c r="M44" s="73">
        <f t="shared" si="16"/>
        <v>0</v>
      </c>
      <c r="N44" s="31">
        <v>0</v>
      </c>
      <c r="O44" s="30">
        <v>0</v>
      </c>
      <c r="P44" s="73">
        <f t="shared" si="17"/>
        <v>0</v>
      </c>
      <c r="Q44" s="31">
        <v>0</v>
      </c>
      <c r="R44"/>
      <c r="S44"/>
      <c r="T44"/>
      <c r="U44"/>
    </row>
    <row r="45" spans="1:21" x14ac:dyDescent="0.2">
      <c r="A45" s="2" t="s">
        <v>39</v>
      </c>
      <c r="B45" s="13">
        <f t="shared" si="12"/>
        <v>22698.203178102249</v>
      </c>
      <c r="C45" s="30">
        <v>0</v>
      </c>
      <c r="D45" s="73">
        <f t="shared" si="13"/>
        <v>0</v>
      </c>
      <c r="E45" s="31">
        <v>0</v>
      </c>
      <c r="F45" s="30">
        <v>2241.7200986041876</v>
      </c>
      <c r="G45" s="73">
        <f t="shared" si="14"/>
        <v>9.8762006887261169</v>
      </c>
      <c r="H45" s="16">
        <v>7.2842359246508659</v>
      </c>
      <c r="I45" s="30">
        <v>20456.483079498063</v>
      </c>
      <c r="J45" s="73">
        <f t="shared" si="15"/>
        <v>90.123799311273885</v>
      </c>
      <c r="K45" s="16">
        <v>7.3179304835858634</v>
      </c>
      <c r="L45" s="30">
        <v>0</v>
      </c>
      <c r="M45" s="73">
        <f t="shared" si="16"/>
        <v>0</v>
      </c>
      <c r="N45" s="31">
        <v>0</v>
      </c>
      <c r="O45" s="30">
        <v>0</v>
      </c>
      <c r="P45" s="73">
        <f t="shared" si="17"/>
        <v>0</v>
      </c>
      <c r="Q45" s="31">
        <v>0</v>
      </c>
      <c r="R45"/>
      <c r="S45"/>
      <c r="T45"/>
      <c r="U45"/>
    </row>
    <row r="46" spans="1:21" x14ac:dyDescent="0.2">
      <c r="A46" s="2" t="s">
        <v>40</v>
      </c>
      <c r="B46" s="13">
        <f t="shared" si="12"/>
        <v>5021.9322363312021</v>
      </c>
      <c r="C46" s="30">
        <v>0</v>
      </c>
      <c r="D46" s="73">
        <f t="shared" si="13"/>
        <v>0</v>
      </c>
      <c r="E46" s="31">
        <v>0</v>
      </c>
      <c r="F46" s="30">
        <v>795.39608620279228</v>
      </c>
      <c r="G46" s="73">
        <f t="shared" si="14"/>
        <v>15.83844721058747</v>
      </c>
      <c r="H46" s="16">
        <v>10.351351351351351</v>
      </c>
      <c r="I46" s="30">
        <v>4226.5361501284096</v>
      </c>
      <c r="J46" s="73">
        <f t="shared" si="15"/>
        <v>84.161552789412525</v>
      </c>
      <c r="K46" s="16">
        <v>10.338511130601931</v>
      </c>
      <c r="L46" s="30">
        <v>0</v>
      </c>
      <c r="M46" s="73">
        <f t="shared" si="16"/>
        <v>0</v>
      </c>
      <c r="N46" s="31">
        <v>0</v>
      </c>
      <c r="O46" s="30">
        <v>0</v>
      </c>
      <c r="P46" s="73">
        <f t="shared" si="17"/>
        <v>0</v>
      </c>
      <c r="Q46" s="31">
        <v>0</v>
      </c>
      <c r="R46"/>
      <c r="S46"/>
      <c r="T46"/>
      <c r="U46"/>
    </row>
    <row r="47" spans="1:21" x14ac:dyDescent="0.2">
      <c r="A47" s="2" t="s">
        <v>41</v>
      </c>
      <c r="B47" s="13">
        <f t="shared" si="12"/>
        <v>5476.6144290682114</v>
      </c>
      <c r="C47" s="30">
        <v>0</v>
      </c>
      <c r="D47" s="73">
        <f t="shared" si="13"/>
        <v>0</v>
      </c>
      <c r="E47" s="31">
        <v>0</v>
      </c>
      <c r="F47" s="30">
        <v>737.86299188448709</v>
      </c>
      <c r="G47" s="73">
        <f t="shared" si="14"/>
        <v>13.472976807863882</v>
      </c>
      <c r="H47" s="16">
        <v>13.778040703885857</v>
      </c>
      <c r="I47" s="30">
        <v>4738.7514371837242</v>
      </c>
      <c r="J47" s="73">
        <f t="shared" si="15"/>
        <v>86.527023192136127</v>
      </c>
      <c r="K47" s="16">
        <v>10.869385300753887</v>
      </c>
      <c r="L47" s="30">
        <v>0</v>
      </c>
      <c r="M47" s="73">
        <f t="shared" si="16"/>
        <v>0</v>
      </c>
      <c r="N47" s="31">
        <v>0</v>
      </c>
      <c r="O47" s="30">
        <v>0</v>
      </c>
      <c r="P47" s="73">
        <f t="shared" si="17"/>
        <v>0</v>
      </c>
      <c r="Q47" s="31">
        <v>0</v>
      </c>
      <c r="R47"/>
      <c r="S47"/>
      <c r="T47"/>
      <c r="U47"/>
    </row>
    <row r="48" spans="1:21" x14ac:dyDescent="0.2">
      <c r="A48" s="2" t="s">
        <v>42</v>
      </c>
      <c r="B48" s="13">
        <f t="shared" si="12"/>
        <v>2073.5119126994955</v>
      </c>
      <c r="C48" s="30">
        <v>0</v>
      </c>
      <c r="D48" s="73">
        <f t="shared" si="13"/>
        <v>0</v>
      </c>
      <c r="E48" s="31">
        <v>0</v>
      </c>
      <c r="F48" s="30">
        <v>302.77117539041205</v>
      </c>
      <c r="G48" s="73">
        <f t="shared" si="14"/>
        <v>14.601853673280116</v>
      </c>
      <c r="H48" s="16">
        <v>6</v>
      </c>
      <c r="I48" s="30">
        <v>1770.7407373090834</v>
      </c>
      <c r="J48" s="73">
        <f t="shared" si="15"/>
        <v>85.398146326719882</v>
      </c>
      <c r="K48" s="16">
        <v>11.657274759064727</v>
      </c>
      <c r="L48" s="30">
        <v>0</v>
      </c>
      <c r="M48" s="73">
        <f t="shared" si="16"/>
        <v>0</v>
      </c>
      <c r="N48" s="31">
        <v>0</v>
      </c>
      <c r="O48" s="30">
        <v>0</v>
      </c>
      <c r="P48" s="73">
        <f t="shared" si="17"/>
        <v>0</v>
      </c>
      <c r="Q48" s="31">
        <v>0</v>
      </c>
      <c r="R48"/>
      <c r="S48"/>
      <c r="T48"/>
      <c r="U48"/>
    </row>
    <row r="49" spans="1:21" x14ac:dyDescent="0.2">
      <c r="A49" s="2" t="s">
        <v>43</v>
      </c>
      <c r="B49" s="13">
        <f t="shared" si="12"/>
        <v>3901.1995771630864</v>
      </c>
      <c r="C49" s="30">
        <v>0</v>
      </c>
      <c r="D49" s="73">
        <f t="shared" si="13"/>
        <v>0</v>
      </c>
      <c r="E49" s="31">
        <v>0</v>
      </c>
      <c r="F49" s="30">
        <v>1310.3482679200399</v>
      </c>
      <c r="G49" s="73">
        <f t="shared" si="14"/>
        <v>33.588342303495075</v>
      </c>
      <c r="H49" s="16">
        <v>13.546625840498189</v>
      </c>
      <c r="I49" s="30">
        <v>2590.8513092430467</v>
      </c>
      <c r="J49" s="73">
        <f t="shared" si="15"/>
        <v>66.411657696504932</v>
      </c>
      <c r="K49" s="16">
        <v>12.502159198971359</v>
      </c>
      <c r="L49" s="30">
        <v>0</v>
      </c>
      <c r="M49" s="73">
        <f t="shared" si="16"/>
        <v>0</v>
      </c>
      <c r="N49" s="31">
        <v>0</v>
      </c>
      <c r="O49" s="30">
        <v>0</v>
      </c>
      <c r="P49" s="73">
        <f t="shared" si="17"/>
        <v>0</v>
      </c>
      <c r="Q49" s="31">
        <v>0</v>
      </c>
      <c r="R49"/>
      <c r="S49"/>
      <c r="T49"/>
      <c r="U49"/>
    </row>
    <row r="50" spans="1:21" x14ac:dyDescent="0.2">
      <c r="A50" s="2" t="s">
        <v>44</v>
      </c>
      <c r="B50" s="13">
        <f t="shared" si="12"/>
        <v>41184.748260771419</v>
      </c>
      <c r="C50" s="30">
        <v>0</v>
      </c>
      <c r="D50" s="73">
        <f t="shared" si="13"/>
        <v>0</v>
      </c>
      <c r="E50" s="31">
        <v>0</v>
      </c>
      <c r="F50" s="30">
        <v>4095.3496854986843</v>
      </c>
      <c r="G50" s="73">
        <f t="shared" si="14"/>
        <v>9.9438502320518385</v>
      </c>
      <c r="H50" s="16">
        <v>8.4383182842181856</v>
      </c>
      <c r="I50" s="30">
        <v>37089.398575272739</v>
      </c>
      <c r="J50" s="73">
        <f t="shared" si="15"/>
        <v>90.05614976794817</v>
      </c>
      <c r="K50" s="16">
        <v>7.325419675561518</v>
      </c>
      <c r="L50" s="30">
        <v>0</v>
      </c>
      <c r="M50" s="73">
        <f t="shared" si="16"/>
        <v>0</v>
      </c>
      <c r="N50" s="31">
        <v>0</v>
      </c>
      <c r="O50" s="30">
        <v>0</v>
      </c>
      <c r="P50" s="73">
        <f t="shared" si="17"/>
        <v>0</v>
      </c>
      <c r="Q50" s="31">
        <v>0</v>
      </c>
      <c r="R50"/>
      <c r="S50"/>
      <c r="T50"/>
      <c r="U50"/>
    </row>
    <row r="51" spans="1:21" x14ac:dyDescent="0.2">
      <c r="A51" s="2" t="s">
        <v>45</v>
      </c>
      <c r="B51" s="13">
        <f t="shared" si="12"/>
        <v>25475.916307561238</v>
      </c>
      <c r="C51" s="30">
        <v>0</v>
      </c>
      <c r="D51" s="73">
        <f t="shared" si="13"/>
        <v>0</v>
      </c>
      <c r="E51" s="31">
        <v>0</v>
      </c>
      <c r="F51" s="30">
        <v>0</v>
      </c>
      <c r="G51" s="73">
        <f t="shared" si="14"/>
        <v>0</v>
      </c>
      <c r="H51" s="16">
        <v>0</v>
      </c>
      <c r="I51" s="30">
        <v>25475.916307561238</v>
      </c>
      <c r="J51" s="73">
        <f t="shared" si="15"/>
        <v>100</v>
      </c>
      <c r="K51" s="16">
        <v>8.7469132777388072</v>
      </c>
      <c r="L51" s="30">
        <v>0</v>
      </c>
      <c r="M51" s="73">
        <f t="shared" si="16"/>
        <v>0</v>
      </c>
      <c r="N51" s="31">
        <v>0</v>
      </c>
      <c r="O51" s="30">
        <v>0</v>
      </c>
      <c r="P51" s="73">
        <f t="shared" si="17"/>
        <v>0</v>
      </c>
      <c r="Q51" s="31">
        <v>0</v>
      </c>
      <c r="R51"/>
      <c r="S51"/>
      <c r="T51"/>
      <c r="U51"/>
    </row>
    <row r="52" spans="1:21" x14ac:dyDescent="0.2">
      <c r="A52" s="2" t="s">
        <v>46</v>
      </c>
      <c r="B52" s="13">
        <f t="shared" si="12"/>
        <v>9742.5283756868739</v>
      </c>
      <c r="C52" s="30">
        <v>0</v>
      </c>
      <c r="D52" s="73">
        <f t="shared" si="13"/>
        <v>0</v>
      </c>
      <c r="E52" s="31">
        <v>0</v>
      </c>
      <c r="F52" s="30">
        <v>4925.9306764717012</v>
      </c>
      <c r="G52" s="73">
        <f t="shared" si="14"/>
        <v>50.56111192618836</v>
      </c>
      <c r="H52" s="16">
        <v>15.913438709232089</v>
      </c>
      <c r="I52" s="30">
        <v>4816.5976992151718</v>
      </c>
      <c r="J52" s="73">
        <f t="shared" si="15"/>
        <v>49.438888073811633</v>
      </c>
      <c r="K52" s="16">
        <v>7.3067270384251248</v>
      </c>
      <c r="L52" s="30">
        <v>0</v>
      </c>
      <c r="M52" s="73">
        <f t="shared" si="16"/>
        <v>0</v>
      </c>
      <c r="N52" s="31">
        <v>0</v>
      </c>
      <c r="O52" s="30">
        <v>0</v>
      </c>
      <c r="P52" s="73">
        <f t="shared" si="17"/>
        <v>0</v>
      </c>
      <c r="Q52" s="31">
        <v>0</v>
      </c>
      <c r="R52"/>
      <c r="S52"/>
      <c r="T52"/>
      <c r="U52"/>
    </row>
    <row r="53" spans="1:21" x14ac:dyDescent="0.2">
      <c r="A53" s="2" t="s">
        <v>47</v>
      </c>
      <c r="B53" s="13">
        <f t="shared" si="12"/>
        <v>8943.6409433088484</v>
      </c>
      <c r="C53" s="30">
        <v>0</v>
      </c>
      <c r="D53" s="73">
        <f t="shared" si="13"/>
        <v>0</v>
      </c>
      <c r="E53" s="31">
        <v>0</v>
      </c>
      <c r="F53" s="30">
        <v>1500.9990721608197</v>
      </c>
      <c r="G53" s="73">
        <f t="shared" si="14"/>
        <v>16.78286373161913</v>
      </c>
      <c r="H53" s="16">
        <v>14.822697109443673</v>
      </c>
      <c r="I53" s="30">
        <v>7442.6418711480283</v>
      </c>
      <c r="J53" s="73">
        <f t="shared" si="15"/>
        <v>83.21713626838087</v>
      </c>
      <c r="K53" s="16">
        <v>9.648452390771288</v>
      </c>
      <c r="L53" s="30">
        <v>0</v>
      </c>
      <c r="M53" s="73">
        <f t="shared" si="16"/>
        <v>0</v>
      </c>
      <c r="N53" s="31">
        <v>0</v>
      </c>
      <c r="O53" s="30">
        <v>0</v>
      </c>
      <c r="P53" s="73">
        <f t="shared" si="17"/>
        <v>0</v>
      </c>
      <c r="Q53" s="31">
        <v>0</v>
      </c>
      <c r="R53"/>
      <c r="S53"/>
      <c r="T53"/>
      <c r="U53"/>
    </row>
    <row r="54" spans="1:21" x14ac:dyDescent="0.2">
      <c r="A54" s="2" t="s">
        <v>48</v>
      </c>
      <c r="B54" s="13">
        <f t="shared" si="12"/>
        <v>3870.0362235967141</v>
      </c>
      <c r="C54" s="30">
        <v>0</v>
      </c>
      <c r="D54" s="73">
        <f t="shared" si="13"/>
        <v>0</v>
      </c>
      <c r="E54" s="31">
        <v>0</v>
      </c>
      <c r="F54" s="30">
        <v>639.62328829403282</v>
      </c>
      <c r="G54" s="73">
        <f t="shared" si="14"/>
        <v>16.527578847817168</v>
      </c>
      <c r="H54" s="16">
        <v>6.9917256651334343</v>
      </c>
      <c r="I54" s="30">
        <v>3230.412935302681</v>
      </c>
      <c r="J54" s="73">
        <f t="shared" si="15"/>
        <v>83.472421152182832</v>
      </c>
      <c r="K54" s="16">
        <v>11.161427770183334</v>
      </c>
      <c r="L54" s="30">
        <v>0</v>
      </c>
      <c r="M54" s="73">
        <f t="shared" si="16"/>
        <v>0</v>
      </c>
      <c r="N54" s="31">
        <v>0</v>
      </c>
      <c r="O54" s="30">
        <v>0</v>
      </c>
      <c r="P54" s="73">
        <f t="shared" si="17"/>
        <v>0</v>
      </c>
      <c r="Q54" s="31">
        <v>0</v>
      </c>
      <c r="R54"/>
      <c r="S54"/>
      <c r="T54"/>
      <c r="U54"/>
    </row>
    <row r="55" spans="1:21" x14ac:dyDescent="0.2">
      <c r="A55" s="2" t="s">
        <v>49</v>
      </c>
      <c r="B55" s="13">
        <f t="shared" si="12"/>
        <v>25029.086432169071</v>
      </c>
      <c r="C55" s="30">
        <v>0</v>
      </c>
      <c r="D55" s="73">
        <f t="shared" si="13"/>
        <v>0</v>
      </c>
      <c r="E55" s="31">
        <v>0</v>
      </c>
      <c r="F55" s="30">
        <v>7687.7956094605906</v>
      </c>
      <c r="G55" s="73">
        <f t="shared" si="14"/>
        <v>30.715446327995881</v>
      </c>
      <c r="H55" s="16">
        <v>8.5955292913267805</v>
      </c>
      <c r="I55" s="30">
        <v>17341.290822708481</v>
      </c>
      <c r="J55" s="73">
        <f t="shared" si="15"/>
        <v>69.284553672004122</v>
      </c>
      <c r="K55" s="16">
        <v>7.3913717554610292</v>
      </c>
      <c r="L55" s="30">
        <v>0</v>
      </c>
      <c r="M55" s="73">
        <f t="shared" si="16"/>
        <v>0</v>
      </c>
      <c r="N55" s="31">
        <v>0</v>
      </c>
      <c r="O55" s="30">
        <v>0</v>
      </c>
      <c r="P55" s="73">
        <f t="shared" si="17"/>
        <v>0</v>
      </c>
      <c r="Q55" s="31">
        <v>0</v>
      </c>
      <c r="R55"/>
      <c r="S55"/>
      <c r="T55"/>
      <c r="U55"/>
    </row>
    <row r="56" spans="1:21" x14ac:dyDescent="0.2">
      <c r="A56" s="2" t="s">
        <v>50</v>
      </c>
      <c r="B56" s="13">
        <f t="shared" si="12"/>
        <v>1729.6097302757869</v>
      </c>
      <c r="C56" s="30">
        <v>0</v>
      </c>
      <c r="D56" s="73">
        <f t="shared" si="13"/>
        <v>0</v>
      </c>
      <c r="E56" s="31">
        <v>0</v>
      </c>
      <c r="F56" s="30">
        <v>529.68866416657215</v>
      </c>
      <c r="G56" s="73">
        <f t="shared" si="14"/>
        <v>30.624750479526565</v>
      </c>
      <c r="H56" s="16">
        <v>6</v>
      </c>
      <c r="I56" s="30">
        <v>1199.9210661092147</v>
      </c>
      <c r="J56" s="73">
        <f t="shared" si="15"/>
        <v>69.375249520473432</v>
      </c>
      <c r="K56" s="16">
        <v>5.3373996204672265</v>
      </c>
      <c r="L56" s="30">
        <v>0</v>
      </c>
      <c r="M56" s="73">
        <f t="shared" si="16"/>
        <v>0</v>
      </c>
      <c r="N56" s="31">
        <v>0</v>
      </c>
      <c r="O56" s="30">
        <v>0</v>
      </c>
      <c r="P56" s="73">
        <f t="shared" si="17"/>
        <v>0</v>
      </c>
      <c r="Q56" s="31">
        <v>0</v>
      </c>
      <c r="R56"/>
      <c r="S56"/>
      <c r="T56"/>
      <c r="U56"/>
    </row>
    <row r="57" spans="1:21" x14ac:dyDescent="0.2">
      <c r="A57" s="2" t="s">
        <v>51</v>
      </c>
      <c r="B57" s="13">
        <f t="shared" si="12"/>
        <v>235.4886919703205</v>
      </c>
      <c r="C57" s="30">
        <v>0</v>
      </c>
      <c r="D57" s="73">
        <f t="shared" si="13"/>
        <v>0</v>
      </c>
      <c r="E57" s="31">
        <v>0</v>
      </c>
      <c r="F57" s="30">
        <v>0</v>
      </c>
      <c r="G57" s="73">
        <f t="shared" si="14"/>
        <v>0</v>
      </c>
      <c r="H57" s="16">
        <v>0</v>
      </c>
      <c r="I57" s="30">
        <v>235.4886919703205</v>
      </c>
      <c r="J57" s="73">
        <f t="shared" si="15"/>
        <v>100</v>
      </c>
      <c r="K57" s="16">
        <v>6</v>
      </c>
      <c r="L57" s="30">
        <v>0</v>
      </c>
      <c r="M57" s="73">
        <f t="shared" si="16"/>
        <v>0</v>
      </c>
      <c r="N57" s="31">
        <v>0</v>
      </c>
      <c r="O57" s="30">
        <v>0</v>
      </c>
      <c r="P57" s="73">
        <f t="shared" si="17"/>
        <v>0</v>
      </c>
      <c r="Q57" s="31">
        <v>0</v>
      </c>
      <c r="R57"/>
      <c r="S57"/>
      <c r="T57"/>
      <c r="U57"/>
    </row>
    <row r="58" spans="1:21" x14ac:dyDescent="0.2">
      <c r="A58" s="26" t="s">
        <v>65</v>
      </c>
      <c r="B58" s="13">
        <f t="shared" ref="B58:B60" si="18">SUM(C58,F58,I58,L58,O58)</f>
        <v>0</v>
      </c>
      <c r="C58" s="30">
        <v>0</v>
      </c>
      <c r="D58" s="73">
        <f t="shared" si="13"/>
        <v>0</v>
      </c>
      <c r="E58" s="31">
        <v>0</v>
      </c>
      <c r="F58" s="30">
        <v>0</v>
      </c>
      <c r="G58" s="73">
        <f t="shared" ref="G58:G60" si="19">IF(ISNUMBER(F58/$B58*100),F58/$B58*100,0)</f>
        <v>0</v>
      </c>
      <c r="H58" s="16">
        <v>0</v>
      </c>
      <c r="I58" s="30">
        <v>0</v>
      </c>
      <c r="J58" s="73">
        <f t="shared" ref="J58:J60" si="20">IF(ISNUMBER(I58/$B58*100),I58/$B58*100,0)</f>
        <v>0</v>
      </c>
      <c r="K58" s="16">
        <v>0</v>
      </c>
      <c r="L58" s="30">
        <v>0</v>
      </c>
      <c r="M58" s="73">
        <f t="shared" si="16"/>
        <v>0</v>
      </c>
      <c r="N58" s="31">
        <v>0</v>
      </c>
      <c r="O58" s="30">
        <v>0</v>
      </c>
      <c r="P58" s="73">
        <f t="shared" si="17"/>
        <v>0</v>
      </c>
      <c r="Q58" s="31">
        <v>0</v>
      </c>
      <c r="R58"/>
      <c r="S58"/>
      <c r="T58"/>
      <c r="U58"/>
    </row>
    <row r="59" spans="1:21" x14ac:dyDescent="0.2">
      <c r="A59" s="2" t="s">
        <v>53</v>
      </c>
      <c r="B59" s="13">
        <f t="shared" si="18"/>
        <v>433.140495226665</v>
      </c>
      <c r="C59" s="30">
        <v>433.140495226665</v>
      </c>
      <c r="D59" s="73">
        <f t="shared" si="13"/>
        <v>100</v>
      </c>
      <c r="E59" s="31">
        <v>7</v>
      </c>
      <c r="F59" s="30">
        <v>0</v>
      </c>
      <c r="G59" s="73">
        <f t="shared" si="19"/>
        <v>0</v>
      </c>
      <c r="H59" s="16">
        <v>0</v>
      </c>
      <c r="I59" s="30">
        <v>0</v>
      </c>
      <c r="J59" s="73">
        <f t="shared" si="20"/>
        <v>0</v>
      </c>
      <c r="K59" s="16">
        <v>0</v>
      </c>
      <c r="L59" s="30">
        <v>0</v>
      </c>
      <c r="M59" s="73">
        <f t="shared" si="16"/>
        <v>0</v>
      </c>
      <c r="N59" s="31">
        <v>0</v>
      </c>
      <c r="O59" s="30">
        <v>0</v>
      </c>
      <c r="P59" s="73">
        <f t="shared" si="17"/>
        <v>0</v>
      </c>
      <c r="Q59" s="31">
        <v>0</v>
      </c>
      <c r="R59"/>
      <c r="S59"/>
      <c r="T59"/>
      <c r="U59"/>
    </row>
    <row r="60" spans="1:21" x14ac:dyDescent="0.2">
      <c r="A60" s="2" t="s">
        <v>54</v>
      </c>
      <c r="B60" s="13">
        <f t="shared" si="18"/>
        <v>2764.5333833778882</v>
      </c>
      <c r="C60" s="30">
        <v>0</v>
      </c>
      <c r="D60" s="73">
        <f t="shared" si="13"/>
        <v>0</v>
      </c>
      <c r="E60" s="31">
        <v>0</v>
      </c>
      <c r="F60" s="30">
        <v>0</v>
      </c>
      <c r="G60" s="73">
        <f t="shared" si="19"/>
        <v>0</v>
      </c>
      <c r="H60" s="16">
        <v>0</v>
      </c>
      <c r="I60" s="30">
        <v>2764.5333833778882</v>
      </c>
      <c r="J60" s="73">
        <f t="shared" si="20"/>
        <v>100</v>
      </c>
      <c r="K60" s="16">
        <v>7.9272443229096554</v>
      </c>
      <c r="L60" s="30">
        <v>0</v>
      </c>
      <c r="M60" s="73">
        <f t="shared" si="16"/>
        <v>0</v>
      </c>
      <c r="N60" s="31">
        <v>0</v>
      </c>
      <c r="O60" s="30">
        <v>0</v>
      </c>
      <c r="P60" s="73">
        <f t="shared" si="17"/>
        <v>0</v>
      </c>
      <c r="Q60" s="31">
        <v>0</v>
      </c>
      <c r="R60"/>
      <c r="S60"/>
      <c r="T60"/>
      <c r="U60"/>
    </row>
    <row r="61" spans="1:21" x14ac:dyDescent="0.2">
      <c r="A61" s="3" t="s">
        <v>1</v>
      </c>
      <c r="L61" s="13"/>
      <c r="M61" s="73"/>
      <c r="N61" s="16"/>
      <c r="O61" s="13"/>
      <c r="P61" s="73"/>
      <c r="Q61" s="16"/>
      <c r="R61"/>
      <c r="S61"/>
      <c r="T61"/>
      <c r="U61"/>
    </row>
    <row r="62" spans="1:21" x14ac:dyDescent="0.2">
      <c r="A62" s="2" t="s">
        <v>55</v>
      </c>
      <c r="B62" s="13">
        <f>SUM(C62,F62,I62,L62,O62)</f>
        <v>10121.409258532367</v>
      </c>
      <c r="C62" s="30">
        <v>0</v>
      </c>
      <c r="D62" s="73">
        <f t="shared" si="13"/>
        <v>0</v>
      </c>
      <c r="E62" s="31">
        <v>0</v>
      </c>
      <c r="F62" s="30">
        <v>2515.0767678586535</v>
      </c>
      <c r="G62" s="73">
        <f>IF(ISNUMBER(F62/$B62*100),F62/$B62*100,0)</f>
        <v>24.849076878681089</v>
      </c>
      <c r="H62" s="31">
        <v>10.469531809270435</v>
      </c>
      <c r="I62" s="30">
        <v>7606.3324906737125</v>
      </c>
      <c r="J62" s="73">
        <f>IF(ISNUMBER(I62/$B62*100),I62/$B62*100,0)</f>
        <v>75.150923121318897</v>
      </c>
      <c r="K62" s="31">
        <v>9.3502225163189205</v>
      </c>
      <c r="L62" s="30">
        <v>0</v>
      </c>
      <c r="M62" s="73">
        <f t="shared" si="16"/>
        <v>0</v>
      </c>
      <c r="N62" s="31">
        <v>0</v>
      </c>
      <c r="O62" s="30">
        <v>0</v>
      </c>
      <c r="P62" s="73">
        <f t="shared" si="17"/>
        <v>0</v>
      </c>
      <c r="Q62" s="31">
        <v>0</v>
      </c>
      <c r="R62"/>
      <c r="S62"/>
      <c r="T62"/>
      <c r="U62"/>
    </row>
    <row r="63" spans="1:21" x14ac:dyDescent="0.2">
      <c r="A63" s="2" t="s">
        <v>56</v>
      </c>
      <c r="B63" s="13">
        <f t="shared" ref="B63:B74" si="21">SUM(C63,F63,I63,L63,O63)</f>
        <v>12207.213201450941</v>
      </c>
      <c r="C63" s="30">
        <v>0</v>
      </c>
      <c r="D63" s="73">
        <f t="shared" si="13"/>
        <v>0</v>
      </c>
      <c r="E63" s="31">
        <v>0</v>
      </c>
      <c r="F63" s="30">
        <v>6240.0398076301681</v>
      </c>
      <c r="G63" s="73">
        <f t="shared" ref="G63:G74" si="22">IF(ISNUMBER(F63/$B63*100),F63/$B63*100,0)</f>
        <v>51.117644171959583</v>
      </c>
      <c r="H63" s="31">
        <v>16.456354566097879</v>
      </c>
      <c r="I63" s="30">
        <v>5967.1733938207717</v>
      </c>
      <c r="J63" s="73">
        <f t="shared" ref="J63:J74" si="23">IF(ISNUMBER(I63/$B63*100),I63/$B63*100,0)</f>
        <v>48.88235582804041</v>
      </c>
      <c r="K63" s="31">
        <v>15.066972918186032</v>
      </c>
      <c r="L63" s="30">
        <v>0</v>
      </c>
      <c r="M63" s="73">
        <f t="shared" si="16"/>
        <v>0</v>
      </c>
      <c r="N63" s="31">
        <v>0</v>
      </c>
      <c r="O63" s="30">
        <v>0</v>
      </c>
      <c r="P63" s="73">
        <f t="shared" si="17"/>
        <v>0</v>
      </c>
      <c r="Q63" s="31">
        <v>0</v>
      </c>
      <c r="R63"/>
      <c r="S63"/>
      <c r="T63"/>
      <c r="U63"/>
    </row>
    <row r="64" spans="1:21" x14ac:dyDescent="0.2">
      <c r="A64" s="2" t="s">
        <v>57</v>
      </c>
      <c r="B64" s="13">
        <f t="shared" si="21"/>
        <v>38516.11137069307</v>
      </c>
      <c r="C64" s="30">
        <v>0</v>
      </c>
      <c r="D64" s="73">
        <f t="shared" si="13"/>
        <v>0</v>
      </c>
      <c r="E64" s="31">
        <v>0</v>
      </c>
      <c r="F64" s="30">
        <v>5771.1624190337416</v>
      </c>
      <c r="G64" s="73">
        <f t="shared" si="22"/>
        <v>14.983761895093654</v>
      </c>
      <c r="H64" s="31">
        <v>11.222189278076229</v>
      </c>
      <c r="I64" s="30">
        <v>32744.948951659328</v>
      </c>
      <c r="J64" s="73">
        <f t="shared" si="23"/>
        <v>85.01623810490635</v>
      </c>
      <c r="K64" s="31">
        <v>9.0671692040644789</v>
      </c>
      <c r="L64" s="30">
        <v>0</v>
      </c>
      <c r="M64" s="73">
        <f t="shared" si="16"/>
        <v>0</v>
      </c>
      <c r="N64" s="31">
        <v>0</v>
      </c>
      <c r="O64" s="30">
        <v>0</v>
      </c>
      <c r="P64" s="73">
        <f t="shared" si="17"/>
        <v>0</v>
      </c>
      <c r="Q64" s="31">
        <v>0</v>
      </c>
      <c r="R64"/>
      <c r="S64"/>
      <c r="T64"/>
      <c r="U64"/>
    </row>
    <row r="65" spans="1:21" x14ac:dyDescent="0.2">
      <c r="A65" s="2" t="s">
        <v>58</v>
      </c>
      <c r="B65" s="13">
        <f t="shared" si="21"/>
        <v>23612.067069397192</v>
      </c>
      <c r="C65" s="30">
        <v>0</v>
      </c>
      <c r="D65" s="73">
        <f t="shared" si="13"/>
        <v>0</v>
      </c>
      <c r="E65" s="31">
        <v>0</v>
      </c>
      <c r="F65" s="30">
        <v>2213.1621252445389</v>
      </c>
      <c r="G65" s="73">
        <f t="shared" si="22"/>
        <v>9.3730130392224069</v>
      </c>
      <c r="H65" s="31">
        <v>8.4004977465813635</v>
      </c>
      <c r="I65" s="30">
        <v>21398.904944152651</v>
      </c>
      <c r="J65" s="73">
        <f t="shared" si="23"/>
        <v>90.626986960777586</v>
      </c>
      <c r="K65" s="31">
        <v>9.4498287131309517</v>
      </c>
      <c r="L65" s="30">
        <v>0</v>
      </c>
      <c r="M65" s="73">
        <f t="shared" si="16"/>
        <v>0</v>
      </c>
      <c r="N65" s="31">
        <v>0</v>
      </c>
      <c r="O65" s="30">
        <v>0</v>
      </c>
      <c r="P65" s="73">
        <f t="shared" si="17"/>
        <v>0</v>
      </c>
      <c r="Q65" s="31">
        <v>0</v>
      </c>
      <c r="R65"/>
      <c r="S65"/>
      <c r="T65"/>
      <c r="U65"/>
    </row>
    <row r="66" spans="1:21" x14ac:dyDescent="0.2">
      <c r="A66" s="2" t="s">
        <v>59</v>
      </c>
      <c r="B66" s="13">
        <f t="shared" si="21"/>
        <v>185816.02562906122</v>
      </c>
      <c r="C66" s="30">
        <v>0</v>
      </c>
      <c r="D66" s="73">
        <f t="shared" si="13"/>
        <v>0</v>
      </c>
      <c r="E66" s="31">
        <v>0</v>
      </c>
      <c r="F66" s="30">
        <v>13733.412850195924</v>
      </c>
      <c r="G66" s="73">
        <f t="shared" si="22"/>
        <v>7.3908656714095855</v>
      </c>
      <c r="H66" s="31">
        <v>7.5113254351258085</v>
      </c>
      <c r="I66" s="30">
        <v>172082.6127788653</v>
      </c>
      <c r="J66" s="73">
        <f t="shared" si="23"/>
        <v>92.609134328590414</v>
      </c>
      <c r="K66" s="31">
        <v>7.0321559007748711</v>
      </c>
      <c r="L66" s="30">
        <v>0</v>
      </c>
      <c r="M66" s="73">
        <f t="shared" si="16"/>
        <v>0</v>
      </c>
      <c r="N66" s="31">
        <v>0</v>
      </c>
      <c r="O66" s="30">
        <v>0</v>
      </c>
      <c r="P66" s="73">
        <f t="shared" si="17"/>
        <v>0</v>
      </c>
      <c r="Q66" s="31">
        <v>0</v>
      </c>
      <c r="R66"/>
      <c r="S66"/>
      <c r="T66"/>
      <c r="U66"/>
    </row>
    <row r="67" spans="1:21" x14ac:dyDescent="0.2">
      <c r="A67" s="2" t="s">
        <v>60</v>
      </c>
      <c r="B67" s="13">
        <f t="shared" si="21"/>
        <v>86647.873098457552</v>
      </c>
      <c r="C67" s="30">
        <v>0</v>
      </c>
      <c r="D67" s="73">
        <f t="shared" si="13"/>
        <v>0</v>
      </c>
      <c r="E67" s="31">
        <v>0</v>
      </c>
      <c r="F67" s="30">
        <v>29861.053185040073</v>
      </c>
      <c r="G67" s="73">
        <f t="shared" si="22"/>
        <v>34.462534528815389</v>
      </c>
      <c r="H67" s="31">
        <v>4.4918008451859688</v>
      </c>
      <c r="I67" s="30">
        <v>56786.819913417472</v>
      </c>
      <c r="J67" s="73">
        <f t="shared" si="23"/>
        <v>65.537465471184603</v>
      </c>
      <c r="K67" s="31">
        <v>5.6428014509203646</v>
      </c>
      <c r="L67" s="30">
        <v>0</v>
      </c>
      <c r="M67" s="73">
        <f t="shared" si="16"/>
        <v>0</v>
      </c>
      <c r="N67" s="31">
        <v>0</v>
      </c>
      <c r="O67" s="30">
        <v>0</v>
      </c>
      <c r="P67" s="73">
        <f t="shared" si="17"/>
        <v>0</v>
      </c>
      <c r="Q67" s="31">
        <v>0</v>
      </c>
      <c r="R67"/>
      <c r="S67"/>
      <c r="T67"/>
      <c r="U67"/>
    </row>
    <row r="68" spans="1:21" x14ac:dyDescent="0.2">
      <c r="A68" s="2" t="s">
        <v>61</v>
      </c>
      <c r="B68" s="13">
        <f t="shared" si="21"/>
        <v>173371.83153640022</v>
      </c>
      <c r="C68" s="30">
        <v>0</v>
      </c>
      <c r="D68" s="73">
        <f t="shared" si="13"/>
        <v>0</v>
      </c>
      <c r="E68" s="31">
        <v>0</v>
      </c>
      <c r="F68" s="30">
        <v>17373.897316703591</v>
      </c>
      <c r="G68" s="73">
        <f t="shared" si="22"/>
        <v>10.021176544504499</v>
      </c>
      <c r="H68" s="31">
        <v>7.4133296676161482</v>
      </c>
      <c r="I68" s="30">
        <v>155997.93421969662</v>
      </c>
      <c r="J68" s="73">
        <f t="shared" si="23"/>
        <v>89.978823455495487</v>
      </c>
      <c r="K68" s="31">
        <v>6.8679091514710935</v>
      </c>
      <c r="L68" s="30">
        <v>0</v>
      </c>
      <c r="M68" s="73">
        <f t="shared" si="16"/>
        <v>0</v>
      </c>
      <c r="N68" s="31">
        <v>0</v>
      </c>
      <c r="O68" s="30">
        <v>0</v>
      </c>
      <c r="P68" s="73">
        <f t="shared" si="17"/>
        <v>0</v>
      </c>
      <c r="Q68" s="31">
        <v>0</v>
      </c>
      <c r="R68"/>
      <c r="S68"/>
      <c r="T68"/>
      <c r="U68"/>
    </row>
    <row r="69" spans="1:21" x14ac:dyDescent="0.2">
      <c r="A69" s="2" t="s">
        <v>62</v>
      </c>
      <c r="B69" s="13">
        <f t="shared" si="21"/>
        <v>89519.49388314689</v>
      </c>
      <c r="C69" s="30">
        <v>0</v>
      </c>
      <c r="D69" s="73">
        <f t="shared" si="13"/>
        <v>0</v>
      </c>
      <c r="E69" s="31">
        <v>0</v>
      </c>
      <c r="F69" s="30">
        <v>8320.7726153017411</v>
      </c>
      <c r="G69" s="73">
        <f t="shared" si="22"/>
        <v>9.2949281261164796</v>
      </c>
      <c r="H69" s="31">
        <v>8.3464075175485224</v>
      </c>
      <c r="I69" s="30">
        <v>81198.721267845147</v>
      </c>
      <c r="J69" s="73">
        <f t="shared" si="23"/>
        <v>90.705071873883512</v>
      </c>
      <c r="K69" s="31">
        <v>7.0369147234392582</v>
      </c>
      <c r="L69" s="30">
        <v>0</v>
      </c>
      <c r="M69" s="73">
        <f t="shared" si="16"/>
        <v>0</v>
      </c>
      <c r="N69" s="31">
        <v>0</v>
      </c>
      <c r="O69" s="30">
        <v>0</v>
      </c>
      <c r="P69" s="73">
        <f t="shared" si="17"/>
        <v>0</v>
      </c>
      <c r="Q69" s="31">
        <v>0</v>
      </c>
      <c r="R69"/>
      <c r="S69"/>
      <c r="T69"/>
      <c r="U69"/>
    </row>
    <row r="70" spans="1:21" x14ac:dyDescent="0.2">
      <c r="A70" s="2" t="s">
        <v>63</v>
      </c>
      <c r="B70" s="13">
        <f t="shared" si="21"/>
        <v>332622.39729104453</v>
      </c>
      <c r="C70" s="30">
        <v>0</v>
      </c>
      <c r="D70" s="73">
        <f t="shared" si="13"/>
        <v>0</v>
      </c>
      <c r="E70" s="31">
        <v>0</v>
      </c>
      <c r="F70" s="30">
        <v>75503.821818259632</v>
      </c>
      <c r="G70" s="73">
        <f t="shared" si="22"/>
        <v>22.699560352273512</v>
      </c>
      <c r="H70" s="31">
        <v>5.6254247031404674</v>
      </c>
      <c r="I70" s="30">
        <v>257118.5754727849</v>
      </c>
      <c r="J70" s="73">
        <f t="shared" si="23"/>
        <v>77.300439647726478</v>
      </c>
      <c r="K70" s="31">
        <v>5.9373713956078076</v>
      </c>
      <c r="L70" s="30">
        <v>0</v>
      </c>
      <c r="M70" s="73">
        <f t="shared" si="16"/>
        <v>0</v>
      </c>
      <c r="N70" s="31">
        <v>0</v>
      </c>
      <c r="O70" s="30">
        <v>0</v>
      </c>
      <c r="P70" s="73">
        <f t="shared" si="17"/>
        <v>0</v>
      </c>
      <c r="Q70" s="31">
        <v>0</v>
      </c>
      <c r="R70"/>
      <c r="S70"/>
      <c r="T70"/>
      <c r="U70"/>
    </row>
    <row r="71" spans="1:21" x14ac:dyDescent="0.2">
      <c r="A71" s="2" t="s">
        <v>64</v>
      </c>
      <c r="B71" s="13">
        <f t="shared" si="21"/>
        <v>4327.6875881393998</v>
      </c>
      <c r="C71" s="30">
        <v>0</v>
      </c>
      <c r="D71" s="73">
        <f t="shared" si="13"/>
        <v>0</v>
      </c>
      <c r="E71" s="31">
        <v>0</v>
      </c>
      <c r="F71" s="30">
        <v>0</v>
      </c>
      <c r="G71" s="73">
        <f t="shared" si="22"/>
        <v>0</v>
      </c>
      <c r="H71" s="31">
        <v>0</v>
      </c>
      <c r="I71" s="30">
        <v>4327.6875881393998</v>
      </c>
      <c r="J71" s="73">
        <f t="shared" si="23"/>
        <v>100</v>
      </c>
      <c r="K71" s="31">
        <v>7.8643977829982807</v>
      </c>
      <c r="L71" s="30">
        <v>0</v>
      </c>
      <c r="M71" s="73">
        <f t="shared" si="16"/>
        <v>0</v>
      </c>
      <c r="N71" s="31">
        <v>0</v>
      </c>
      <c r="O71" s="30">
        <v>0</v>
      </c>
      <c r="P71" s="73">
        <f t="shared" si="17"/>
        <v>0</v>
      </c>
      <c r="Q71" s="31">
        <v>0</v>
      </c>
      <c r="R71"/>
      <c r="S71"/>
      <c r="T71"/>
      <c r="U71"/>
    </row>
    <row r="72" spans="1:21" x14ac:dyDescent="0.2">
      <c r="A72" s="2" t="s">
        <v>52</v>
      </c>
      <c r="B72" s="13">
        <f t="shared" si="21"/>
        <v>0</v>
      </c>
      <c r="C72" s="30">
        <v>0</v>
      </c>
      <c r="D72" s="73">
        <f t="shared" si="13"/>
        <v>0</v>
      </c>
      <c r="E72" s="31">
        <v>0</v>
      </c>
      <c r="F72" s="30">
        <v>0</v>
      </c>
      <c r="G72" s="73">
        <f t="shared" si="22"/>
        <v>0</v>
      </c>
      <c r="H72" s="31">
        <v>0</v>
      </c>
      <c r="I72" s="30">
        <v>0</v>
      </c>
      <c r="J72" s="73">
        <f t="shared" si="23"/>
        <v>0</v>
      </c>
      <c r="K72" s="31">
        <v>0</v>
      </c>
      <c r="L72" s="30">
        <v>0</v>
      </c>
      <c r="M72" s="73">
        <f t="shared" si="16"/>
        <v>0</v>
      </c>
      <c r="N72" s="31">
        <v>0</v>
      </c>
      <c r="O72" s="30">
        <v>0</v>
      </c>
      <c r="P72" s="73">
        <f t="shared" si="17"/>
        <v>0</v>
      </c>
      <c r="Q72" s="31">
        <v>0</v>
      </c>
      <c r="R72"/>
      <c r="S72"/>
      <c r="T72"/>
      <c r="U72"/>
    </row>
    <row r="73" spans="1:21" x14ac:dyDescent="0.2">
      <c r="A73" s="2" t="s">
        <v>53</v>
      </c>
      <c r="B73" s="13">
        <f t="shared" si="21"/>
        <v>433.140495226665</v>
      </c>
      <c r="C73" s="30">
        <v>433.140495226665</v>
      </c>
      <c r="D73" s="73">
        <f t="shared" si="13"/>
        <v>100</v>
      </c>
      <c r="E73" s="31">
        <v>7</v>
      </c>
      <c r="F73" s="30">
        <v>0</v>
      </c>
      <c r="G73" s="73">
        <f t="shared" si="22"/>
        <v>0</v>
      </c>
      <c r="H73" s="31">
        <v>0</v>
      </c>
      <c r="I73" s="30">
        <v>0</v>
      </c>
      <c r="J73" s="73">
        <f t="shared" si="23"/>
        <v>0</v>
      </c>
      <c r="K73" s="31">
        <v>0</v>
      </c>
      <c r="L73" s="30">
        <v>0</v>
      </c>
      <c r="M73" s="73">
        <f t="shared" si="16"/>
        <v>0</v>
      </c>
      <c r="N73" s="31">
        <v>0</v>
      </c>
      <c r="O73" s="30">
        <v>0</v>
      </c>
      <c r="P73" s="73">
        <f t="shared" si="17"/>
        <v>0</v>
      </c>
      <c r="Q73" s="31">
        <v>0</v>
      </c>
      <c r="R73"/>
      <c r="S73"/>
      <c r="T73"/>
      <c r="U73"/>
    </row>
    <row r="74" spans="1:21" x14ac:dyDescent="0.2">
      <c r="A74" s="2" t="s">
        <v>54</v>
      </c>
      <c r="B74" s="13">
        <f t="shared" si="21"/>
        <v>0</v>
      </c>
      <c r="C74" s="30">
        <v>0</v>
      </c>
      <c r="D74" s="73">
        <f t="shared" si="13"/>
        <v>0</v>
      </c>
      <c r="E74" s="31">
        <v>0</v>
      </c>
      <c r="F74" s="30">
        <v>0</v>
      </c>
      <c r="G74" s="73">
        <f t="shared" si="22"/>
        <v>0</v>
      </c>
      <c r="H74" s="31">
        <v>0</v>
      </c>
      <c r="I74" s="30">
        <v>0</v>
      </c>
      <c r="J74" s="73">
        <f t="shared" si="23"/>
        <v>0</v>
      </c>
      <c r="K74" s="31">
        <v>0</v>
      </c>
      <c r="L74" s="30">
        <v>0</v>
      </c>
      <c r="M74" s="73">
        <f t="shared" si="16"/>
        <v>0</v>
      </c>
      <c r="N74" s="31">
        <v>0</v>
      </c>
      <c r="O74" s="30">
        <v>0</v>
      </c>
      <c r="P74" s="73">
        <f t="shared" si="17"/>
        <v>0</v>
      </c>
      <c r="Q74" s="31">
        <v>0</v>
      </c>
      <c r="R74"/>
      <c r="S74"/>
      <c r="T74"/>
      <c r="U74"/>
    </row>
    <row r="75" spans="1:21" x14ac:dyDescent="0.2">
      <c r="A75" s="38"/>
      <c r="B75" s="52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/>
      <c r="S75"/>
      <c r="T75"/>
      <c r="U75"/>
    </row>
    <row r="76" spans="1:21" x14ac:dyDescent="0.2">
      <c r="A76" s="1" t="str">
        <f>A24</f>
        <v>Fuente: Instituto Nacional de Estadística (INE).  LXXXI Encuesta Permanente de Hogares de Propósitos Múltiples, Junio 2024.</v>
      </c>
      <c r="R76"/>
      <c r="S76"/>
      <c r="T76"/>
      <c r="U76"/>
    </row>
    <row r="77" spans="1:21" x14ac:dyDescent="0.2">
      <c r="A77" s="1" t="s">
        <v>0</v>
      </c>
      <c r="R77"/>
      <c r="S77"/>
      <c r="T77"/>
      <c r="U77"/>
    </row>
    <row r="78" spans="1:21" x14ac:dyDescent="0.2">
      <c r="A78" s="1" t="s">
        <v>30</v>
      </c>
      <c r="R78"/>
      <c r="S78"/>
      <c r="T78"/>
      <c r="U78"/>
    </row>
  </sheetData>
  <mergeCells count="18">
    <mergeCell ref="A1:Q1"/>
    <mergeCell ref="A3:A4"/>
    <mergeCell ref="B3:B4"/>
    <mergeCell ref="C3:E3"/>
    <mergeCell ref="F3:H3"/>
    <mergeCell ref="I3:K3"/>
    <mergeCell ref="L3:N3"/>
    <mergeCell ref="O3:Q3"/>
    <mergeCell ref="A2:Q2"/>
    <mergeCell ref="A28:Q28"/>
    <mergeCell ref="A31:A32"/>
    <mergeCell ref="B31:B32"/>
    <mergeCell ref="C31:E31"/>
    <mergeCell ref="F31:H31"/>
    <mergeCell ref="I31:K31"/>
    <mergeCell ref="L31:N31"/>
    <mergeCell ref="O31:Q31"/>
    <mergeCell ref="A29:Q29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Q80"/>
  <sheetViews>
    <sheetView topLeftCell="A22" zoomScaleNormal="100" workbookViewId="0">
      <selection sqref="A1:Q1"/>
    </sheetView>
  </sheetViews>
  <sheetFormatPr baseColWidth="10" defaultColWidth="12" defaultRowHeight="10.199999999999999" x14ac:dyDescent="0.2"/>
  <cols>
    <col min="1" max="1" width="46.140625" style="24" customWidth="1"/>
    <col min="2" max="2" width="11.7109375" style="24" bestFit="1" customWidth="1"/>
    <col min="3" max="3" width="10.7109375" style="24" bestFit="1" customWidth="1"/>
    <col min="4" max="5" width="7.7109375" style="24" bestFit="1" customWidth="1"/>
    <col min="6" max="6" width="9.7109375" style="24" bestFit="1" customWidth="1"/>
    <col min="7" max="7" width="7.7109375" style="24" bestFit="1" customWidth="1"/>
    <col min="8" max="8" width="6.42578125" style="24" bestFit="1" customWidth="1"/>
    <col min="9" max="9" width="10.7109375" style="24" bestFit="1" customWidth="1"/>
    <col min="10" max="10" width="7.7109375" style="24" bestFit="1" customWidth="1"/>
    <col min="11" max="11" width="6.42578125" style="24" bestFit="1" customWidth="1"/>
    <col min="12" max="12" width="10.7109375" style="24" customWidth="1"/>
    <col min="13" max="13" width="7" style="24" bestFit="1" customWidth="1"/>
    <col min="14" max="14" width="7.7109375" style="24" bestFit="1" customWidth="1"/>
    <col min="15" max="15" width="10.28515625" style="24" bestFit="1" customWidth="1"/>
    <col min="16" max="16" width="7.7109375" style="24" bestFit="1" customWidth="1"/>
    <col min="17" max="17" width="6.42578125" style="24" bestFit="1" customWidth="1"/>
    <col min="18" max="18" width="48.42578125" style="24" bestFit="1" customWidth="1"/>
    <col min="19" max="19" width="10.42578125" style="24" bestFit="1" customWidth="1"/>
    <col min="20" max="20" width="10.7109375" style="24" bestFit="1" customWidth="1"/>
    <col min="21" max="21" width="6" style="24" bestFit="1" customWidth="1"/>
    <col min="22" max="22" width="7" style="24" bestFit="1" customWidth="1"/>
    <col min="23" max="23" width="9" style="24" bestFit="1" customWidth="1"/>
    <col min="24" max="24" width="6" style="24" bestFit="1" customWidth="1"/>
    <col min="25" max="25" width="7" style="24" bestFit="1" customWidth="1"/>
    <col min="26" max="26" width="9" style="24" bestFit="1" customWidth="1"/>
    <col min="27" max="27" width="6" style="24" bestFit="1" customWidth="1"/>
    <col min="28" max="28" width="7" style="24" bestFit="1" customWidth="1"/>
    <col min="29" max="29" width="9" style="24" bestFit="1" customWidth="1"/>
    <col min="30" max="30" width="6" style="24" bestFit="1" customWidth="1"/>
    <col min="31" max="31" width="7" style="24" bestFit="1" customWidth="1"/>
    <col min="32" max="32" width="8" style="24" bestFit="1" customWidth="1"/>
    <col min="33" max="33" width="6" style="24" bestFit="1" customWidth="1"/>
    <col min="34" max="34" width="7" style="24" bestFit="1" customWidth="1"/>
    <col min="35" max="16384" width="12" style="24"/>
  </cols>
  <sheetData>
    <row r="1" spans="1:17" x14ac:dyDescent="0.2">
      <c r="A1" s="84" t="s">
        <v>74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7" ht="26.25" customHeight="1" x14ac:dyDescent="0.4">
      <c r="A2" s="85" t="s">
        <v>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ht="37.5" customHeight="1" x14ac:dyDescent="0.2">
      <c r="A3" s="86" t="s">
        <v>21</v>
      </c>
      <c r="B3" s="94" t="s">
        <v>15</v>
      </c>
      <c r="C3" s="96" t="s">
        <v>24</v>
      </c>
      <c r="D3" s="96"/>
      <c r="E3" s="96"/>
      <c r="F3" s="81" t="s">
        <v>76</v>
      </c>
      <c r="G3" s="81"/>
      <c r="H3" s="81"/>
      <c r="I3" s="81" t="s">
        <v>77</v>
      </c>
      <c r="J3" s="81"/>
      <c r="K3" s="81"/>
      <c r="L3" s="96" t="str">
        <f>'C04'!L3:N3</f>
        <v>Buscador no disponible</v>
      </c>
      <c r="M3" s="96"/>
      <c r="N3" s="96"/>
      <c r="O3" s="96" t="str">
        <f>'C04'!O3:Q3</f>
        <v>Disponible no buscador</v>
      </c>
      <c r="P3" s="96"/>
      <c r="Q3" s="96"/>
    </row>
    <row r="4" spans="1:17" x14ac:dyDescent="0.2">
      <c r="A4" s="87"/>
      <c r="B4" s="95"/>
      <c r="C4" s="33" t="s">
        <v>18</v>
      </c>
      <c r="D4" s="33" t="s">
        <v>23</v>
      </c>
      <c r="E4" s="33" t="s">
        <v>17</v>
      </c>
      <c r="F4" s="33" t="s">
        <v>18</v>
      </c>
      <c r="G4" s="33" t="s">
        <v>23</v>
      </c>
      <c r="H4" s="33" t="s">
        <v>17</v>
      </c>
      <c r="I4" s="33" t="s">
        <v>18</v>
      </c>
      <c r="J4" s="33" t="s">
        <v>23</v>
      </c>
      <c r="K4" s="33" t="s">
        <v>17</v>
      </c>
      <c r="L4" s="33" t="s">
        <v>18</v>
      </c>
      <c r="M4" s="33" t="s">
        <v>23</v>
      </c>
      <c r="N4" s="33" t="s">
        <v>17</v>
      </c>
      <c r="O4" s="33" t="s">
        <v>18</v>
      </c>
      <c r="P4" s="33" t="s">
        <v>23</v>
      </c>
      <c r="Q4" s="33" t="s">
        <v>17</v>
      </c>
    </row>
    <row r="5" spans="1:17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7" x14ac:dyDescent="0.2">
      <c r="A6" s="3" t="s">
        <v>31</v>
      </c>
      <c r="B6" s="74">
        <f>SUM(C6,F6,I6,L6,O6)</f>
        <v>898955.47914656973</v>
      </c>
      <c r="C6" s="67">
        <v>103526.15951122732</v>
      </c>
      <c r="D6" s="72">
        <f>IF(ISNUMBER(C6/$B6*100),C6/$B6*100,0)</f>
        <v>11.516272152822369</v>
      </c>
      <c r="E6" s="68">
        <v>9.4360616795283025</v>
      </c>
      <c r="F6" s="67">
        <v>156282.37956644589</v>
      </c>
      <c r="G6" s="72">
        <f>IF(ISNUMBER(F6/$B6*100),F6/$B6*100,0)</f>
        <v>17.38488536882981</v>
      </c>
      <c r="H6" s="68">
        <v>7.7428558869940787</v>
      </c>
      <c r="I6" s="67">
        <v>500407.16532982257</v>
      </c>
      <c r="J6" s="72">
        <f>IF(ISNUMBER(I6/$B6*100),I6/$B6*100,0)</f>
        <v>55.665400227037708</v>
      </c>
      <c r="K6" s="68">
        <v>7.3417769193011084</v>
      </c>
      <c r="L6" s="67">
        <v>15931.016087106669</v>
      </c>
      <c r="M6" s="72">
        <f>IF(ISNUMBER(L6/$B6*100),L6/$B6*100,0)</f>
        <v>1.7721696409516188</v>
      </c>
      <c r="N6" s="68">
        <v>7.8427949007020974</v>
      </c>
      <c r="O6" s="67">
        <v>122808.75865196723</v>
      </c>
      <c r="P6" s="72">
        <f>IF(ISNUMBER(O6/$B6*100),O6/$B6*100,0)</f>
        <v>13.661272610358488</v>
      </c>
      <c r="Q6" s="68">
        <v>6.7084254375326511</v>
      </c>
    </row>
    <row r="7" spans="1:17" x14ac:dyDescent="0.2">
      <c r="A7" s="3"/>
    </row>
    <row r="8" spans="1:17" x14ac:dyDescent="0.2">
      <c r="A8" s="3" t="s">
        <v>14</v>
      </c>
      <c r="B8" s="67"/>
      <c r="C8" s="67"/>
      <c r="D8" s="72"/>
      <c r="E8" s="68"/>
      <c r="F8" s="67"/>
      <c r="G8" s="72"/>
      <c r="H8" s="68"/>
      <c r="I8" s="67"/>
      <c r="J8" s="72"/>
      <c r="K8" s="68"/>
      <c r="L8" s="67"/>
      <c r="M8" s="72"/>
      <c r="N8" s="68"/>
      <c r="O8" s="67"/>
      <c r="P8" s="72"/>
      <c r="Q8" s="68"/>
    </row>
    <row r="9" spans="1:17" x14ac:dyDescent="0.2">
      <c r="A9" s="26" t="s">
        <v>13</v>
      </c>
      <c r="B9" s="71">
        <f>SUM(C9,F9,I9,L9,O9)</f>
        <v>566262.66389891168</v>
      </c>
      <c r="C9" s="30">
        <v>70974.053001544278</v>
      </c>
      <c r="D9" s="73">
        <f>IF(ISNUMBER(C9/$B9*100),C9/$B9*100,0)</f>
        <v>12.533768783706082</v>
      </c>
      <c r="E9" s="31">
        <v>10.264938089702893</v>
      </c>
      <c r="F9" s="30">
        <v>97769.599716359211</v>
      </c>
      <c r="G9" s="73">
        <f>IF(ISNUMBER(F9/$B9*100),F9/$B9*100,0)</f>
        <v>17.265768334995311</v>
      </c>
      <c r="H9" s="31">
        <v>8.3838136329614059</v>
      </c>
      <c r="I9" s="30">
        <v>335386.38394774287</v>
      </c>
      <c r="J9" s="73">
        <f>IF(ISNUMBER(I9/$B9*100),I9/$B9*100,0)</f>
        <v>59.228058872625141</v>
      </c>
      <c r="K9" s="31">
        <v>7.748955444191683</v>
      </c>
      <c r="L9" s="30">
        <v>12578.666350700605</v>
      </c>
      <c r="M9" s="73">
        <f>IF(ISNUMBER(L9/$B9*100),L9/$B9*100,0)</f>
        <v>2.2213483516805073</v>
      </c>
      <c r="N9" s="31">
        <v>8.3899061266245738</v>
      </c>
      <c r="O9" s="30">
        <v>49553.960882564737</v>
      </c>
      <c r="P9" s="73">
        <f>IF(ISNUMBER(O9/$B9*100),O9/$B9*100,0)</f>
        <v>8.7510556569929587</v>
      </c>
      <c r="Q9" s="31">
        <v>7.5481927905241024</v>
      </c>
    </row>
    <row r="10" spans="1:17" x14ac:dyDescent="0.2">
      <c r="A10" s="29" t="s">
        <v>12</v>
      </c>
      <c r="B10" s="71">
        <f>SUM(C10,F10,I10,L10,O10)</f>
        <v>137124.9544828388</v>
      </c>
      <c r="C10" s="30">
        <v>21122.014343198611</v>
      </c>
      <c r="D10" s="73">
        <f>IF(ISNUMBER(C10/$B10*100),C10/$B10*100,0)</f>
        <v>15.40347956567018</v>
      </c>
      <c r="E10" s="31">
        <v>11.199917046868517</v>
      </c>
      <c r="F10" s="30">
        <v>30213.279004159998</v>
      </c>
      <c r="G10" s="73">
        <f>IF(ISNUMBER(F10/$B10*100),F10/$B10*100,0)</f>
        <v>22.033392184601375</v>
      </c>
      <c r="H10" s="31">
        <v>9.2037498431590485</v>
      </c>
      <c r="I10" s="30">
        <v>69999.462126885483</v>
      </c>
      <c r="J10" s="73">
        <f>IF(ISNUMBER(I10/$B10*100),I10/$B10*100,0)</f>
        <v>51.047938277088669</v>
      </c>
      <c r="K10" s="31">
        <v>8.0767703858596462</v>
      </c>
      <c r="L10" s="30">
        <v>2314.0191156517531</v>
      </c>
      <c r="M10" s="73">
        <f>IF(ISNUMBER(L10/$B10*100),L10/$B10*100,0)</f>
        <v>1.6875258951800438</v>
      </c>
      <c r="N10" s="31">
        <v>11.116022099447514</v>
      </c>
      <c r="O10" s="30">
        <v>13476.179892942935</v>
      </c>
      <c r="P10" s="73">
        <f>IF(ISNUMBER(O10/$B10*100),O10/$B10*100,0)</f>
        <v>9.8276640774597155</v>
      </c>
      <c r="Q10" s="31">
        <v>8.5440009115424083</v>
      </c>
    </row>
    <row r="11" spans="1:17" x14ac:dyDescent="0.2">
      <c r="A11" s="29" t="s">
        <v>11</v>
      </c>
      <c r="B11" s="71">
        <f t="shared" ref="B11:B13" si="0">SUM(C11,F11,I11,L11,O11)</f>
        <v>67423.326091228562</v>
      </c>
      <c r="C11" s="30">
        <v>9018.0699809758953</v>
      </c>
      <c r="D11" s="73">
        <f t="shared" ref="D11:D13" si="1">IF(ISNUMBER(C11/$B11*100),C11/$B11*100,0)</f>
        <v>13.375296805698675</v>
      </c>
      <c r="E11" s="31">
        <v>10.427901524032828</v>
      </c>
      <c r="F11" s="30">
        <v>9070.9308835607462</v>
      </c>
      <c r="G11" s="73">
        <f t="shared" ref="G11:G13" si="2">IF(ISNUMBER(F11/$B11*100),F11/$B11*100,0)</f>
        <v>13.453698311007575</v>
      </c>
      <c r="H11" s="31">
        <v>8.5011655011655041</v>
      </c>
      <c r="I11" s="30">
        <v>42989.506605007155</v>
      </c>
      <c r="J11" s="73">
        <f t="shared" ref="J11:J13" si="3">IF(ISNUMBER(I11/$B11*100),I11/$B11*100,0)</f>
        <v>63.760584203216688</v>
      </c>
      <c r="K11" s="31">
        <v>7.7857847976307992</v>
      </c>
      <c r="L11" s="30">
        <v>1238.455431987981</v>
      </c>
      <c r="M11" s="73">
        <f t="shared" ref="M11:M13" si="4">IF(ISNUMBER(L11/$B11*100),L11/$B11*100,0)</f>
        <v>1.836835267237132</v>
      </c>
      <c r="N11" s="31">
        <v>6.8048780487804876</v>
      </c>
      <c r="O11" s="30">
        <v>5106.3631896967845</v>
      </c>
      <c r="P11" s="73">
        <f t="shared" ref="P11:P13" si="5">IF(ISNUMBER(O11/$B11*100),O11/$B11*100,0)</f>
        <v>7.5735854128399298</v>
      </c>
      <c r="Q11" s="31">
        <v>8.2939958592132506</v>
      </c>
    </row>
    <row r="12" spans="1:17" x14ac:dyDescent="0.2">
      <c r="A12" s="29" t="s">
        <v>10</v>
      </c>
      <c r="B12" s="71">
        <f t="shared" si="0"/>
        <v>361714.38332484465</v>
      </c>
      <c r="C12" s="30">
        <v>40833.968677369805</v>
      </c>
      <c r="D12" s="73">
        <f t="shared" si="1"/>
        <v>11.289008831229712</v>
      </c>
      <c r="E12" s="31">
        <v>9.7198816134140795</v>
      </c>
      <c r="F12" s="30">
        <v>58485.389828638508</v>
      </c>
      <c r="G12" s="73">
        <f t="shared" si="2"/>
        <v>16.168942271812998</v>
      </c>
      <c r="H12" s="31">
        <v>7.9483248888904487</v>
      </c>
      <c r="I12" s="30">
        <v>222397.41521585046</v>
      </c>
      <c r="J12" s="73">
        <f t="shared" si="3"/>
        <v>61.484260916470703</v>
      </c>
      <c r="K12" s="31">
        <v>7.6364167266096876</v>
      </c>
      <c r="L12" s="30">
        <v>9026.1918030608686</v>
      </c>
      <c r="M12" s="73">
        <f t="shared" si="4"/>
        <v>2.4953920051762832</v>
      </c>
      <c r="N12" s="31">
        <v>8.019798698820761</v>
      </c>
      <c r="O12" s="30">
        <v>30971.417799925042</v>
      </c>
      <c r="P12" s="73">
        <f t="shared" si="5"/>
        <v>8.56239597531032</v>
      </c>
      <c r="Q12" s="31">
        <v>6.9420075652147988</v>
      </c>
    </row>
    <row r="13" spans="1:17" x14ac:dyDescent="0.2">
      <c r="A13" s="26" t="s">
        <v>9</v>
      </c>
      <c r="B13" s="71">
        <f t="shared" si="0"/>
        <v>332692.81524765899</v>
      </c>
      <c r="C13" s="30">
        <v>32552.106509683061</v>
      </c>
      <c r="D13" s="73">
        <f t="shared" si="1"/>
        <v>9.7844332723118868</v>
      </c>
      <c r="E13" s="31">
        <v>7.6192559587717446</v>
      </c>
      <c r="F13" s="30">
        <v>58512.779850086648</v>
      </c>
      <c r="G13" s="73">
        <f t="shared" si="2"/>
        <v>17.587629539438446</v>
      </c>
      <c r="H13" s="31">
        <v>6.5819717876761388</v>
      </c>
      <c r="I13" s="30">
        <v>165020.78138208066</v>
      </c>
      <c r="J13" s="73">
        <f t="shared" si="3"/>
        <v>49.601546477412796</v>
      </c>
      <c r="K13" s="31">
        <v>6.4880189200455867</v>
      </c>
      <c r="L13" s="30">
        <v>3352.3497364060622</v>
      </c>
      <c r="M13" s="73">
        <f t="shared" si="4"/>
        <v>1.0076411580786764</v>
      </c>
      <c r="N13" s="31">
        <v>5.7155865024102841</v>
      </c>
      <c r="O13" s="30">
        <v>73254.797769402532</v>
      </c>
      <c r="P13" s="73">
        <f t="shared" si="5"/>
        <v>22.018749552758184</v>
      </c>
      <c r="Q13" s="31">
        <v>6.0905629937610035</v>
      </c>
    </row>
    <row r="14" spans="1:17" x14ac:dyDescent="0.2">
      <c r="A14" s="26"/>
      <c r="B14" s="71"/>
      <c r="C14" s="30"/>
      <c r="D14" s="73"/>
      <c r="E14" s="31"/>
      <c r="F14" s="30"/>
      <c r="G14" s="73"/>
      <c r="H14" s="31"/>
      <c r="I14" s="30"/>
      <c r="J14" s="73"/>
      <c r="K14" s="31"/>
      <c r="L14" s="30"/>
      <c r="M14" s="73"/>
      <c r="N14" s="31"/>
      <c r="O14" s="30"/>
      <c r="P14" s="73"/>
      <c r="Q14" s="31"/>
    </row>
    <row r="15" spans="1:17" x14ac:dyDescent="0.2">
      <c r="A15" s="3" t="s">
        <v>8</v>
      </c>
    </row>
    <row r="16" spans="1:17" x14ac:dyDescent="0.2">
      <c r="A16" s="26" t="s">
        <v>7</v>
      </c>
      <c r="B16" s="71">
        <f>SUM(C16,F16,I16,L16,O16)</f>
        <v>44596.837267126219</v>
      </c>
      <c r="C16" s="30">
        <v>7783.5183851064467</v>
      </c>
      <c r="D16" s="73">
        <f>IF(ISNUMBER(C16/$B16*100),C16/$B16*100,0)</f>
        <v>17.453072599038162</v>
      </c>
      <c r="E16" s="31">
        <v>7.7547685471097445</v>
      </c>
      <c r="F16" s="30">
        <v>4004.8740581457105</v>
      </c>
      <c r="G16" s="73">
        <f>IF(ISNUMBER(F16/$B16*100),F16/$B16*100,0)</f>
        <v>8.9801750607499553</v>
      </c>
      <c r="H16" s="31">
        <v>6.9271037681740975</v>
      </c>
      <c r="I16" s="30">
        <v>23363.555187948125</v>
      </c>
      <c r="J16" s="73">
        <f>IF(ISNUMBER(I16/$B16*100),I16/$B16*100,0)</f>
        <v>52.38836791946715</v>
      </c>
      <c r="K16" s="31">
        <v>6.453647138804298</v>
      </c>
      <c r="L16" s="30">
        <v>161.22893639245791</v>
      </c>
      <c r="M16" s="73">
        <f>IF(ISNUMBER(L16/$B16*100),L16/$B16*100,0)</f>
        <v>0.36152549434554859</v>
      </c>
      <c r="N16" s="31">
        <v>12</v>
      </c>
      <c r="O16" s="30">
        <v>9283.6606995334805</v>
      </c>
      <c r="P16" s="73">
        <f>IF(ISNUMBER(O16/$B16*100),O16/$B16*100,0)</f>
        <v>20.816858926399181</v>
      </c>
      <c r="Q16" s="31">
        <v>7.1594873585275574</v>
      </c>
    </row>
    <row r="17" spans="1:17" x14ac:dyDescent="0.2">
      <c r="A17" s="26" t="s">
        <v>6</v>
      </c>
      <c r="B17" s="71">
        <f t="shared" ref="B17:B22" si="6">SUM(C17,F17,I17,L17,O17)</f>
        <v>167748.14204446503</v>
      </c>
      <c r="C17" s="30">
        <v>30093.702553074829</v>
      </c>
      <c r="D17" s="73">
        <f t="shared" ref="D17:D22" si="7">IF(ISNUMBER(C17/$B17*100),C17/$B17*100,0)</f>
        <v>17.939812737298684</v>
      </c>
      <c r="E17" s="31">
        <v>9.8121126454978569</v>
      </c>
      <c r="F17" s="30">
        <v>18465.971510918556</v>
      </c>
      <c r="G17" s="73">
        <f t="shared" ref="G17:G22" si="8">IF(ISNUMBER(F17/$B17*100),F17/$B17*100,0)</f>
        <v>11.008152630402176</v>
      </c>
      <c r="H17" s="31">
        <v>8.2019992045700274</v>
      </c>
      <c r="I17" s="30">
        <v>90872.828933644458</v>
      </c>
      <c r="J17" s="73">
        <f t="shared" ref="J17:J22" si="9">IF(ISNUMBER(I17/$B17*100),I17/$B17*100,0)</f>
        <v>54.172182073740515</v>
      </c>
      <c r="K17" s="31">
        <v>8.6782281025925077</v>
      </c>
      <c r="L17" s="30">
        <v>6726.902190306685</v>
      </c>
      <c r="M17" s="73">
        <f t="shared" ref="M17:M22" si="10">IF(ISNUMBER(L17/$B17*100),L17/$B17*100,0)</f>
        <v>4.0101202363979596</v>
      </c>
      <c r="N17" s="31">
        <v>8.8869835596845146</v>
      </c>
      <c r="O17" s="30">
        <v>21588.736856520496</v>
      </c>
      <c r="P17" s="73">
        <f t="shared" ref="P17:P22" si="11">IF(ISNUMBER(O17/$B17*100),O17/$B17*100,0)</f>
        <v>12.869732322160662</v>
      </c>
      <c r="Q17" s="31">
        <v>7.6878735490406109</v>
      </c>
    </row>
    <row r="18" spans="1:17" x14ac:dyDescent="0.2">
      <c r="A18" s="26" t="s">
        <v>5</v>
      </c>
      <c r="B18" s="71">
        <f t="shared" si="6"/>
        <v>133519.51791139637</v>
      </c>
      <c r="C18" s="30">
        <v>22557.021730614437</v>
      </c>
      <c r="D18" s="73">
        <f t="shared" si="7"/>
        <v>16.894175535881793</v>
      </c>
      <c r="E18" s="31">
        <v>10.619820918035243</v>
      </c>
      <c r="F18" s="30">
        <v>25126.395908264501</v>
      </c>
      <c r="G18" s="73">
        <f t="shared" si="8"/>
        <v>18.818519045985767</v>
      </c>
      <c r="H18" s="31">
        <v>9.012794737758588</v>
      </c>
      <c r="I18" s="30">
        <v>65057.888089814056</v>
      </c>
      <c r="J18" s="73">
        <f t="shared" si="9"/>
        <v>48.725376714576299</v>
      </c>
      <c r="K18" s="31">
        <v>8.4341104442277395</v>
      </c>
      <c r="L18" s="30">
        <v>4148.8905843835637</v>
      </c>
      <c r="M18" s="73">
        <f t="shared" si="10"/>
        <v>3.1073289128685815</v>
      </c>
      <c r="N18" s="31">
        <v>7.0449421945408286</v>
      </c>
      <c r="O18" s="30">
        <v>16629.321598319795</v>
      </c>
      <c r="P18" s="73">
        <f t="shared" si="11"/>
        <v>12.454599790687549</v>
      </c>
      <c r="Q18" s="31">
        <v>7.0414999307605362</v>
      </c>
    </row>
    <row r="19" spans="1:17" x14ac:dyDescent="0.2">
      <c r="A19" s="26" t="s">
        <v>81</v>
      </c>
      <c r="B19" s="71">
        <f t="shared" si="6"/>
        <v>126727.83625380255</v>
      </c>
      <c r="C19" s="30">
        <v>14338.525812554679</v>
      </c>
      <c r="D19" s="73">
        <f t="shared" si="7"/>
        <v>11.314424862299692</v>
      </c>
      <c r="E19" s="31">
        <v>9.1294252767711264</v>
      </c>
      <c r="F19" s="30">
        <v>20326.322464966201</v>
      </c>
      <c r="G19" s="73">
        <f t="shared" si="8"/>
        <v>16.039350994881595</v>
      </c>
      <c r="H19" s="31">
        <v>8.8339113392018458</v>
      </c>
      <c r="I19" s="30">
        <v>76800.87252141205</v>
      </c>
      <c r="J19" s="73">
        <f t="shared" si="9"/>
        <v>60.603001512311849</v>
      </c>
      <c r="K19" s="31">
        <v>7.8233648589366505</v>
      </c>
      <c r="L19" s="30">
        <v>433.140495226665</v>
      </c>
      <c r="M19" s="73">
        <f t="shared" si="10"/>
        <v>0.34178796705658132</v>
      </c>
      <c r="N19" s="31">
        <v>6</v>
      </c>
      <c r="O19" s="30">
        <v>14828.974959642959</v>
      </c>
      <c r="P19" s="73">
        <f t="shared" si="11"/>
        <v>11.701434663450277</v>
      </c>
      <c r="Q19" s="31">
        <v>6.77385587392898</v>
      </c>
    </row>
    <row r="20" spans="1:17" x14ac:dyDescent="0.2">
      <c r="A20" s="26" t="s">
        <v>82</v>
      </c>
      <c r="B20" s="71">
        <f t="shared" si="6"/>
        <v>174767.46542746207</v>
      </c>
      <c r="C20" s="30">
        <v>15377.972970109284</v>
      </c>
      <c r="D20" s="73">
        <f t="shared" si="7"/>
        <v>8.7991051037425336</v>
      </c>
      <c r="E20" s="31">
        <v>9.5650189797120859</v>
      </c>
      <c r="F20" s="30">
        <v>36249.015932651899</v>
      </c>
      <c r="G20" s="73">
        <f t="shared" si="8"/>
        <v>20.741283764681704</v>
      </c>
      <c r="H20" s="31">
        <v>7.2046111850516947</v>
      </c>
      <c r="I20" s="30">
        <v>94953.580061510016</v>
      </c>
      <c r="J20" s="73">
        <f t="shared" si="9"/>
        <v>54.331382462556157</v>
      </c>
      <c r="K20" s="31">
        <v>7.0722562792137067</v>
      </c>
      <c r="L20" s="30">
        <v>3116.5805822751659</v>
      </c>
      <c r="M20" s="73">
        <f t="shared" si="10"/>
        <v>1.7832727473917134</v>
      </c>
      <c r="N20" s="31">
        <v>7.223652074891719</v>
      </c>
      <c r="O20" s="30">
        <v>25070.315880915696</v>
      </c>
      <c r="P20" s="73">
        <f t="shared" si="11"/>
        <v>14.344955921627889</v>
      </c>
      <c r="Q20" s="31">
        <v>6.2786267210260602</v>
      </c>
    </row>
    <row r="21" spans="1:17" x14ac:dyDescent="0.2">
      <c r="A21" s="26" t="s">
        <v>83</v>
      </c>
      <c r="B21" s="71">
        <f t="shared" si="6"/>
        <v>187196.16816114329</v>
      </c>
      <c r="C21" s="30">
        <v>12307.615093519011</v>
      </c>
      <c r="D21" s="73">
        <f t="shared" si="7"/>
        <v>6.5747152916742921</v>
      </c>
      <c r="E21" s="31">
        <v>7.0153044513846954</v>
      </c>
      <c r="F21" s="30">
        <v>44363.213401782821</v>
      </c>
      <c r="G21" s="73">
        <f t="shared" si="8"/>
        <v>23.698782853073052</v>
      </c>
      <c r="H21" s="31">
        <v>6.8918760772340963</v>
      </c>
      <c r="I21" s="30">
        <v>101703.449671956</v>
      </c>
      <c r="J21" s="73">
        <f t="shared" si="9"/>
        <v>54.329877940881275</v>
      </c>
      <c r="K21" s="31">
        <v>6.2014912819099388</v>
      </c>
      <c r="L21" s="30">
        <v>1344.2732985221271</v>
      </c>
      <c r="M21" s="73">
        <f t="shared" si="10"/>
        <v>0.71810940989184247</v>
      </c>
      <c r="N21" s="31">
        <v>5.6741729510811201</v>
      </c>
      <c r="O21" s="30">
        <v>27477.616695363318</v>
      </c>
      <c r="P21" s="73">
        <f t="shared" si="11"/>
        <v>14.678514504479534</v>
      </c>
      <c r="Q21" s="31">
        <v>5.9992626709468198</v>
      </c>
    </row>
    <row r="22" spans="1:17" x14ac:dyDescent="0.2">
      <c r="A22" s="26" t="s">
        <v>84</v>
      </c>
      <c r="B22" s="71">
        <f t="shared" si="6"/>
        <v>64399.512081175271</v>
      </c>
      <c r="C22" s="30">
        <v>1067.8029662486545</v>
      </c>
      <c r="D22" s="73">
        <f t="shared" si="7"/>
        <v>1.6580917024692579</v>
      </c>
      <c r="E22" s="31">
        <v>10.831720951931899</v>
      </c>
      <c r="F22" s="30">
        <v>7746.5862897161323</v>
      </c>
      <c r="G22" s="73">
        <f t="shared" si="8"/>
        <v>12.028951834218244</v>
      </c>
      <c r="H22" s="31">
        <v>7.4617567585092957</v>
      </c>
      <c r="I22" s="30">
        <v>47654.990863538966</v>
      </c>
      <c r="J22" s="73">
        <f t="shared" si="9"/>
        <v>73.998993662358941</v>
      </c>
      <c r="K22" s="31">
        <v>5.3952720220712376</v>
      </c>
      <c r="L22" s="30">
        <v>0</v>
      </c>
      <c r="M22" s="73">
        <f t="shared" si="10"/>
        <v>0</v>
      </c>
      <c r="N22" s="31">
        <v>0</v>
      </c>
      <c r="O22" s="30">
        <v>7930.1319616715155</v>
      </c>
      <c r="P22" s="73">
        <f t="shared" si="11"/>
        <v>12.313962800953558</v>
      </c>
      <c r="Q22" s="31">
        <v>6.3608524142286562</v>
      </c>
    </row>
    <row r="23" spans="1:17" x14ac:dyDescent="0.2">
      <c r="A23" s="26"/>
    </row>
    <row r="24" spans="1:17" x14ac:dyDescent="0.2">
      <c r="A24" s="60"/>
      <c r="B24" s="52"/>
      <c r="C24" s="52"/>
      <c r="D24" s="61"/>
      <c r="E24" s="62"/>
      <c r="F24" s="52"/>
      <c r="G24" s="61"/>
      <c r="H24" s="62"/>
      <c r="I24" s="52"/>
      <c r="J24" s="58"/>
      <c r="K24" s="62"/>
      <c r="L24" s="52"/>
      <c r="M24" s="61"/>
      <c r="N24" s="62"/>
      <c r="O24" s="52"/>
      <c r="P24" s="61"/>
      <c r="Q24" s="61"/>
    </row>
    <row r="25" spans="1:17" x14ac:dyDescent="0.2">
      <c r="A25" s="1" t="str">
        <f>'C01'!$A$34</f>
        <v>Fuente: Instituto Nacional de Estadística (INE).  LXXXI Encuesta Permanente de Hogares de Propósitos Múltiples, Junio 2024.</v>
      </c>
    </row>
    <row r="26" spans="1:17" x14ac:dyDescent="0.2">
      <c r="A26" s="32" t="s">
        <v>0</v>
      </c>
    </row>
    <row r="27" spans="1:17" x14ac:dyDescent="0.2">
      <c r="A27" s="32" t="s">
        <v>22</v>
      </c>
    </row>
    <row r="29" spans="1:17" x14ac:dyDescent="0.2">
      <c r="A29" s="84" t="str">
        <f>A1</f>
        <v>Cuadro No. 6.  Población con problemas de empleo y Años de Estudio Promedio (AEP), según dominio, Rangos de edad, rama de actividad  y ocupación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</row>
    <row r="30" spans="1:17" ht="21.75" customHeight="1" x14ac:dyDescent="0.4">
      <c r="A30" s="85" t="str">
        <f>A2</f>
        <v>Mujeres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</row>
    <row r="31" spans="1:17" x14ac:dyDescent="0.2">
      <c r="A31" s="24" t="s">
        <v>4</v>
      </c>
      <c r="C31" s="37"/>
    </row>
    <row r="32" spans="1:17" ht="36" customHeight="1" x14ac:dyDescent="0.2">
      <c r="A32" s="94" t="str">
        <f>A3</f>
        <v>Categorías</v>
      </c>
      <c r="B32" s="94" t="s">
        <v>15</v>
      </c>
      <c r="C32" s="96" t="s">
        <v>24</v>
      </c>
      <c r="D32" s="96"/>
      <c r="E32" s="96"/>
      <c r="F32" s="81" t="s">
        <v>76</v>
      </c>
      <c r="G32" s="81"/>
      <c r="H32" s="81"/>
      <c r="I32" s="81" t="s">
        <v>77</v>
      </c>
      <c r="J32" s="81"/>
      <c r="K32" s="81"/>
      <c r="L32" s="96" t="str">
        <f>L3</f>
        <v>Buscador no disponible</v>
      </c>
      <c r="M32" s="96"/>
      <c r="N32" s="96"/>
      <c r="O32" s="96" t="str">
        <f>O3</f>
        <v>Disponible no buscador</v>
      </c>
      <c r="P32" s="96"/>
      <c r="Q32" s="96"/>
    </row>
    <row r="33" spans="1:17" x14ac:dyDescent="0.2">
      <c r="A33" s="95"/>
      <c r="B33" s="95"/>
      <c r="C33" s="33" t="s">
        <v>18</v>
      </c>
      <c r="D33" s="33" t="s">
        <v>23</v>
      </c>
      <c r="E33" s="33" t="s">
        <v>17</v>
      </c>
      <c r="F33" s="33" t="s">
        <v>18</v>
      </c>
      <c r="G33" s="33" t="s">
        <v>23</v>
      </c>
      <c r="H33" s="33" t="s">
        <v>17</v>
      </c>
      <c r="I33" s="33" t="s">
        <v>18</v>
      </c>
      <c r="J33" s="33" t="s">
        <v>23</v>
      </c>
      <c r="K33" s="33" t="s">
        <v>17</v>
      </c>
      <c r="L33" s="33" t="s">
        <v>18</v>
      </c>
      <c r="M33" s="33" t="s">
        <v>23</v>
      </c>
      <c r="N33" s="33" t="s">
        <v>17</v>
      </c>
      <c r="O33" s="33" t="s">
        <v>18</v>
      </c>
      <c r="P33" s="33" t="s">
        <v>23</v>
      </c>
      <c r="Q33" s="33" t="s">
        <v>17</v>
      </c>
    </row>
    <row r="35" spans="1:17" x14ac:dyDescent="0.2">
      <c r="A35" s="3" t="str">
        <f>A6</f>
        <v>Total Nacional/2</v>
      </c>
      <c r="B35" s="35"/>
      <c r="C35" s="35"/>
      <c r="D35" s="36"/>
      <c r="E35" s="36"/>
      <c r="F35" s="35"/>
      <c r="G35" s="36"/>
      <c r="H35" s="36"/>
      <c r="I35" s="35"/>
      <c r="J35" s="36"/>
      <c r="K35" s="36"/>
      <c r="L35" s="35"/>
      <c r="M35" s="36"/>
      <c r="N35" s="36"/>
      <c r="O35" s="35"/>
      <c r="P35" s="36"/>
      <c r="Q35" s="36"/>
    </row>
    <row r="36" spans="1:17" x14ac:dyDescent="0.2">
      <c r="A36" s="37"/>
      <c r="B36" s="13"/>
      <c r="C36" s="13"/>
      <c r="D36" s="16"/>
      <c r="E36" s="16"/>
      <c r="F36" s="13"/>
      <c r="G36" s="16"/>
      <c r="H36" s="16"/>
      <c r="I36" s="13"/>
      <c r="J36" s="16"/>
      <c r="K36" s="16"/>
      <c r="L36" s="13"/>
      <c r="M36" s="16"/>
      <c r="N36" s="16"/>
      <c r="O36" s="13"/>
      <c r="P36" s="16"/>
      <c r="Q36" s="16"/>
    </row>
    <row r="37" spans="1:17" x14ac:dyDescent="0.2">
      <c r="A37" s="3" t="s">
        <v>3</v>
      </c>
      <c r="B37" s="67"/>
      <c r="C37" s="67"/>
      <c r="D37" s="72"/>
      <c r="E37" s="68"/>
      <c r="F37" s="67"/>
      <c r="G37" s="72"/>
      <c r="H37" s="68"/>
      <c r="I37" s="67"/>
      <c r="J37" s="72"/>
      <c r="K37" s="68"/>
      <c r="L37" s="67"/>
      <c r="M37" s="72"/>
      <c r="N37" s="68"/>
      <c r="O37" s="67"/>
      <c r="P37" s="72"/>
      <c r="Q37" s="68"/>
    </row>
    <row r="38" spans="1:17" x14ac:dyDescent="0.2">
      <c r="A38" s="2" t="s">
        <v>32</v>
      </c>
      <c r="B38" s="71">
        <f>SUM(C38,F38,I38,L38,O38)</f>
        <v>20160.077351364511</v>
      </c>
      <c r="C38" s="30">
        <v>0</v>
      </c>
      <c r="D38" s="73">
        <f>IF(ISNUMBER(C38/$B38*100),C38/$B38*100,0)</f>
        <v>0</v>
      </c>
      <c r="E38" s="31">
        <v>0</v>
      </c>
      <c r="F38" s="30">
        <v>10505.999570373044</v>
      </c>
      <c r="G38" s="73">
        <f>IF(ISNUMBER(F38/$B38*100),F38/$B38*100,0)</f>
        <v>52.112893156443953</v>
      </c>
      <c r="H38" s="31">
        <v>6.088736104659719</v>
      </c>
      <c r="I38" s="30">
        <v>9654.0777809914689</v>
      </c>
      <c r="J38" s="73">
        <f>IF(ISNUMBER(I38/$B38*100),I38/$B38*100,0)</f>
        <v>47.887106843556055</v>
      </c>
      <c r="K38" s="31">
        <v>5.8817389499011261</v>
      </c>
      <c r="L38" s="30">
        <v>0</v>
      </c>
      <c r="M38" s="73">
        <f>IF(ISNUMBER(L38/$B38*100),L38/$B38*100,0)</f>
        <v>0</v>
      </c>
      <c r="N38" s="31">
        <v>0</v>
      </c>
      <c r="O38" s="30">
        <v>0</v>
      </c>
      <c r="P38" s="73">
        <f>IF(ISNUMBER(O38/$B38*100),O38/$B38*100,0)</f>
        <v>0</v>
      </c>
      <c r="Q38" s="31">
        <v>0</v>
      </c>
    </row>
    <row r="39" spans="1:17" x14ac:dyDescent="0.2">
      <c r="A39" s="2" t="s">
        <v>33</v>
      </c>
      <c r="B39" s="71">
        <f t="shared" ref="B39:B61" si="12">SUM(C39,F39,I39,L39,O39)</f>
        <v>0</v>
      </c>
      <c r="C39" s="30">
        <v>0</v>
      </c>
      <c r="D39" s="73">
        <f t="shared" ref="D39:D61" si="13">IF(ISNUMBER(C39/$B39*100),C39/$B39*100,0)</f>
        <v>0</v>
      </c>
      <c r="E39" s="31">
        <v>0</v>
      </c>
      <c r="F39" s="30">
        <v>0</v>
      </c>
      <c r="G39" s="73">
        <f t="shared" ref="G39:G61" si="14">IF(ISNUMBER(F39/$B39*100),F39/$B39*100,0)</f>
        <v>0</v>
      </c>
      <c r="H39" s="31">
        <v>0</v>
      </c>
      <c r="I39" s="30">
        <v>0</v>
      </c>
      <c r="J39" s="73">
        <f t="shared" ref="J39:J61" si="15">IF(ISNUMBER(I39/$B39*100),I39/$B39*100,0)</f>
        <v>0</v>
      </c>
      <c r="K39" s="31">
        <v>0</v>
      </c>
      <c r="L39" s="30">
        <v>0</v>
      </c>
      <c r="M39" s="73">
        <f t="shared" ref="M39:M61" si="16">IF(ISNUMBER(L39/$B39*100),L39/$B39*100,0)</f>
        <v>0</v>
      </c>
      <c r="N39" s="31">
        <v>0</v>
      </c>
      <c r="O39" s="30">
        <v>0</v>
      </c>
      <c r="P39" s="73">
        <f t="shared" ref="P39:P61" si="17">IF(ISNUMBER(O39/$B39*100),O39/$B39*100,0)</f>
        <v>0</v>
      </c>
      <c r="Q39" s="31">
        <v>0</v>
      </c>
    </row>
    <row r="40" spans="1:17" x14ac:dyDescent="0.2">
      <c r="A40" s="2" t="s">
        <v>2</v>
      </c>
      <c r="B40" s="71">
        <f t="shared" si="12"/>
        <v>119050.96650893966</v>
      </c>
      <c r="C40" s="30">
        <v>0</v>
      </c>
      <c r="D40" s="73">
        <f t="shared" si="13"/>
        <v>0</v>
      </c>
      <c r="E40" s="31">
        <v>0</v>
      </c>
      <c r="F40" s="30">
        <v>37909.436039334527</v>
      </c>
      <c r="G40" s="73">
        <f t="shared" si="14"/>
        <v>31.843030889201451</v>
      </c>
      <c r="H40" s="31">
        <v>7.3005188147999718</v>
      </c>
      <c r="I40" s="30">
        <v>81141.530469605132</v>
      </c>
      <c r="J40" s="73">
        <f t="shared" si="15"/>
        <v>68.156969110798542</v>
      </c>
      <c r="K40" s="31">
        <v>7.2515693705162789</v>
      </c>
      <c r="L40" s="30">
        <v>0</v>
      </c>
      <c r="M40" s="73">
        <f t="shared" si="16"/>
        <v>0</v>
      </c>
      <c r="N40" s="31">
        <v>0</v>
      </c>
      <c r="O40" s="30">
        <v>0</v>
      </c>
      <c r="P40" s="73">
        <f t="shared" si="17"/>
        <v>0</v>
      </c>
      <c r="Q40" s="31">
        <v>0</v>
      </c>
    </row>
    <row r="41" spans="1:17" x14ac:dyDescent="0.2">
      <c r="A41" s="2" t="s">
        <v>34</v>
      </c>
      <c r="B41" s="71">
        <f t="shared" si="12"/>
        <v>1078.0562407964967</v>
      </c>
      <c r="C41" s="30">
        <v>0</v>
      </c>
      <c r="D41" s="73">
        <f t="shared" si="13"/>
        <v>0</v>
      </c>
      <c r="E41" s="31">
        <v>0</v>
      </c>
      <c r="F41" s="30">
        <v>433.140495226665</v>
      </c>
      <c r="G41" s="73">
        <f t="shared" si="14"/>
        <v>40.177912694670667</v>
      </c>
      <c r="H41" s="31">
        <v>3</v>
      </c>
      <c r="I41" s="30">
        <v>644.91574556983164</v>
      </c>
      <c r="J41" s="73">
        <f t="shared" si="15"/>
        <v>59.822087305329333</v>
      </c>
      <c r="K41" s="31">
        <v>14.333333333333332</v>
      </c>
      <c r="L41" s="30">
        <v>0</v>
      </c>
      <c r="M41" s="73">
        <f t="shared" si="16"/>
        <v>0</v>
      </c>
      <c r="N41" s="31">
        <v>0</v>
      </c>
      <c r="O41" s="30">
        <v>0</v>
      </c>
      <c r="P41" s="73">
        <f t="shared" si="17"/>
        <v>0</v>
      </c>
      <c r="Q41" s="31">
        <v>0</v>
      </c>
    </row>
    <row r="42" spans="1:17" x14ac:dyDescent="0.2">
      <c r="A42" s="2" t="s">
        <v>35</v>
      </c>
      <c r="B42" s="71">
        <f t="shared" si="12"/>
        <v>2311.2401003659038</v>
      </c>
      <c r="C42" s="30">
        <v>0</v>
      </c>
      <c r="D42" s="73">
        <f t="shared" si="13"/>
        <v>0</v>
      </c>
      <c r="E42" s="31">
        <v>0</v>
      </c>
      <c r="F42" s="30">
        <v>1036.5690713095175</v>
      </c>
      <c r="G42" s="73">
        <f t="shared" si="14"/>
        <v>44.849043210413889</v>
      </c>
      <c r="H42" s="31">
        <v>6.8181818181818183</v>
      </c>
      <c r="I42" s="30">
        <v>1274.6710290563863</v>
      </c>
      <c r="J42" s="73">
        <f t="shared" si="15"/>
        <v>55.150956789586111</v>
      </c>
      <c r="K42" s="31">
        <v>9</v>
      </c>
      <c r="L42" s="30">
        <v>0</v>
      </c>
      <c r="M42" s="73">
        <f t="shared" si="16"/>
        <v>0</v>
      </c>
      <c r="N42" s="31">
        <v>0</v>
      </c>
      <c r="O42" s="30">
        <v>0</v>
      </c>
      <c r="P42" s="73">
        <f t="shared" si="17"/>
        <v>0</v>
      </c>
      <c r="Q42" s="31">
        <v>0</v>
      </c>
    </row>
    <row r="43" spans="1:17" x14ac:dyDescent="0.2">
      <c r="A43" s="2" t="s">
        <v>36</v>
      </c>
      <c r="B43" s="71">
        <f t="shared" si="12"/>
        <v>794.53299624985823</v>
      </c>
      <c r="C43" s="30">
        <v>0</v>
      </c>
      <c r="D43" s="73">
        <f t="shared" si="13"/>
        <v>0</v>
      </c>
      <c r="E43" s="31">
        <v>0</v>
      </c>
      <c r="F43" s="30">
        <v>0</v>
      </c>
      <c r="G43" s="73">
        <f t="shared" si="14"/>
        <v>0</v>
      </c>
      <c r="H43" s="31">
        <v>0</v>
      </c>
      <c r="I43" s="30">
        <v>794.53299624985823</v>
      </c>
      <c r="J43" s="73">
        <f t="shared" si="15"/>
        <v>100</v>
      </c>
      <c r="K43" s="31">
        <v>7.5</v>
      </c>
      <c r="L43" s="30">
        <v>0</v>
      </c>
      <c r="M43" s="73">
        <f t="shared" si="16"/>
        <v>0</v>
      </c>
      <c r="N43" s="31">
        <v>0</v>
      </c>
      <c r="O43" s="30">
        <v>0</v>
      </c>
      <c r="P43" s="73">
        <f t="shared" si="17"/>
        <v>0</v>
      </c>
      <c r="Q43" s="31">
        <v>0</v>
      </c>
    </row>
    <row r="44" spans="1:17" x14ac:dyDescent="0.2">
      <c r="A44" s="2" t="s">
        <v>37</v>
      </c>
      <c r="B44" s="71">
        <f t="shared" si="12"/>
        <v>215844.06000471738</v>
      </c>
      <c r="C44" s="30">
        <v>0</v>
      </c>
      <c r="D44" s="73">
        <f t="shared" si="13"/>
        <v>0</v>
      </c>
      <c r="E44" s="31">
        <v>0</v>
      </c>
      <c r="F44" s="30">
        <v>27831.405380103341</v>
      </c>
      <c r="G44" s="73">
        <f t="shared" si="14"/>
        <v>12.894218807547944</v>
      </c>
      <c r="H44" s="31">
        <v>7.9205009510043052</v>
      </c>
      <c r="I44" s="30">
        <v>188012.65462461405</v>
      </c>
      <c r="J44" s="73">
        <f t="shared" si="15"/>
        <v>87.105781192452056</v>
      </c>
      <c r="K44" s="31">
        <v>7.1354981859078803</v>
      </c>
      <c r="L44" s="30">
        <v>0</v>
      </c>
      <c r="M44" s="73">
        <f t="shared" si="16"/>
        <v>0</v>
      </c>
      <c r="N44" s="31">
        <v>0</v>
      </c>
      <c r="O44" s="30">
        <v>0</v>
      </c>
      <c r="P44" s="73">
        <f t="shared" si="17"/>
        <v>0</v>
      </c>
      <c r="Q44" s="31">
        <v>0</v>
      </c>
    </row>
    <row r="45" spans="1:17" x14ac:dyDescent="0.2">
      <c r="A45" s="2" t="s">
        <v>38</v>
      </c>
      <c r="B45" s="71">
        <f t="shared" si="12"/>
        <v>3896.0646282173657</v>
      </c>
      <c r="C45" s="30">
        <v>0</v>
      </c>
      <c r="D45" s="73">
        <f t="shared" si="13"/>
        <v>0</v>
      </c>
      <c r="E45" s="31">
        <v>0</v>
      </c>
      <c r="F45" s="30">
        <v>422.88722067882276</v>
      </c>
      <c r="G45" s="73">
        <f t="shared" si="14"/>
        <v>10.854214727755011</v>
      </c>
      <c r="H45" s="31">
        <v>16</v>
      </c>
      <c r="I45" s="30">
        <v>3473.1774075385429</v>
      </c>
      <c r="J45" s="73">
        <f t="shared" si="15"/>
        <v>89.145785272244993</v>
      </c>
      <c r="K45" s="31">
        <v>8.4189610684865155</v>
      </c>
      <c r="L45" s="30">
        <v>0</v>
      </c>
      <c r="M45" s="73">
        <f t="shared" si="16"/>
        <v>0</v>
      </c>
      <c r="N45" s="31">
        <v>0</v>
      </c>
      <c r="O45" s="30">
        <v>0</v>
      </c>
      <c r="P45" s="73">
        <f t="shared" si="17"/>
        <v>0</v>
      </c>
      <c r="Q45" s="31">
        <v>0</v>
      </c>
    </row>
    <row r="46" spans="1:17" x14ac:dyDescent="0.2">
      <c r="A46" s="2" t="s">
        <v>39</v>
      </c>
      <c r="B46" s="71">
        <f t="shared" si="12"/>
        <v>77151.18390334447</v>
      </c>
      <c r="C46" s="30">
        <v>0</v>
      </c>
      <c r="D46" s="73">
        <f t="shared" si="13"/>
        <v>0</v>
      </c>
      <c r="E46" s="31">
        <v>0</v>
      </c>
      <c r="F46" s="30">
        <v>18160.057975037329</v>
      </c>
      <c r="G46" s="73">
        <f t="shared" si="14"/>
        <v>23.538275184199861</v>
      </c>
      <c r="H46" s="31">
        <v>7.2933211839686765</v>
      </c>
      <c r="I46" s="30">
        <v>58991.125928307149</v>
      </c>
      <c r="J46" s="73">
        <f t="shared" si="15"/>
        <v>76.461724815800153</v>
      </c>
      <c r="K46" s="31">
        <v>6.8373481845061361</v>
      </c>
      <c r="L46" s="30">
        <v>0</v>
      </c>
      <c r="M46" s="73">
        <f t="shared" si="16"/>
        <v>0</v>
      </c>
      <c r="N46" s="31">
        <v>0</v>
      </c>
      <c r="O46" s="30">
        <v>0</v>
      </c>
      <c r="P46" s="73">
        <f t="shared" si="17"/>
        <v>0</v>
      </c>
      <c r="Q46" s="31">
        <v>0</v>
      </c>
    </row>
    <row r="47" spans="1:17" x14ac:dyDescent="0.2">
      <c r="A47" s="2" t="s">
        <v>40</v>
      </c>
      <c r="B47" s="71">
        <f t="shared" si="12"/>
        <v>1172.5985241227831</v>
      </c>
      <c r="C47" s="30">
        <v>0</v>
      </c>
      <c r="D47" s="73">
        <f t="shared" si="13"/>
        <v>0</v>
      </c>
      <c r="E47" s="31">
        <v>0</v>
      </c>
      <c r="F47" s="30">
        <v>0</v>
      </c>
      <c r="G47" s="73">
        <f t="shared" si="14"/>
        <v>0</v>
      </c>
      <c r="H47" s="31">
        <v>0</v>
      </c>
      <c r="I47" s="30">
        <v>1172.5985241227831</v>
      </c>
      <c r="J47" s="73">
        <f t="shared" si="15"/>
        <v>100</v>
      </c>
      <c r="K47" s="31">
        <v>8.5171392261225769</v>
      </c>
      <c r="L47" s="30">
        <v>0</v>
      </c>
      <c r="M47" s="73">
        <f t="shared" si="16"/>
        <v>0</v>
      </c>
      <c r="N47" s="31">
        <v>0</v>
      </c>
      <c r="O47" s="30">
        <v>0</v>
      </c>
      <c r="P47" s="73">
        <f t="shared" si="17"/>
        <v>0</v>
      </c>
      <c r="Q47" s="31">
        <v>0</v>
      </c>
    </row>
    <row r="48" spans="1:17" x14ac:dyDescent="0.2">
      <c r="A48" s="2" t="s">
        <v>41</v>
      </c>
      <c r="B48" s="71">
        <f t="shared" si="12"/>
        <v>5146.208521379579</v>
      </c>
      <c r="C48" s="30">
        <v>0</v>
      </c>
      <c r="D48" s="73">
        <f t="shared" si="13"/>
        <v>0</v>
      </c>
      <c r="E48" s="31">
        <v>0</v>
      </c>
      <c r="F48" s="30">
        <v>745.34509346373852</v>
      </c>
      <c r="G48" s="73">
        <f t="shared" si="14"/>
        <v>14.483383064779677</v>
      </c>
      <c r="H48" s="31">
        <v>12.893660641915034</v>
      </c>
      <c r="I48" s="30">
        <v>4400.8634279158405</v>
      </c>
      <c r="J48" s="73">
        <f t="shared" si="15"/>
        <v>85.516616935220327</v>
      </c>
      <c r="K48" s="31">
        <v>10.198129897617388</v>
      </c>
      <c r="L48" s="30">
        <v>0</v>
      </c>
      <c r="M48" s="73">
        <f t="shared" si="16"/>
        <v>0</v>
      </c>
      <c r="N48" s="31">
        <v>0</v>
      </c>
      <c r="O48" s="30">
        <v>0</v>
      </c>
      <c r="P48" s="73">
        <f t="shared" si="17"/>
        <v>0</v>
      </c>
      <c r="Q48" s="31">
        <v>0</v>
      </c>
    </row>
    <row r="49" spans="1:17" x14ac:dyDescent="0.2">
      <c r="A49" s="2" t="s">
        <v>42</v>
      </c>
      <c r="B49" s="71">
        <f t="shared" si="12"/>
        <v>1552.528862896522</v>
      </c>
      <c r="C49" s="30">
        <v>0</v>
      </c>
      <c r="D49" s="73">
        <f t="shared" si="13"/>
        <v>0</v>
      </c>
      <c r="E49" s="31">
        <v>0</v>
      </c>
      <c r="F49" s="30">
        <v>794.53299624985823</v>
      </c>
      <c r="G49" s="73">
        <f t="shared" si="14"/>
        <v>51.17669727360262</v>
      </c>
      <c r="H49" s="31">
        <v>11</v>
      </c>
      <c r="I49" s="30">
        <v>757.99586664666379</v>
      </c>
      <c r="J49" s="73">
        <f t="shared" si="15"/>
        <v>48.823302726397372</v>
      </c>
      <c r="K49" s="31">
        <v>9</v>
      </c>
      <c r="L49" s="30">
        <v>0</v>
      </c>
      <c r="M49" s="73">
        <f t="shared" si="16"/>
        <v>0</v>
      </c>
      <c r="N49" s="31">
        <v>0</v>
      </c>
      <c r="O49" s="30">
        <v>0</v>
      </c>
      <c r="P49" s="73">
        <f t="shared" si="17"/>
        <v>0</v>
      </c>
      <c r="Q49" s="31">
        <v>0</v>
      </c>
    </row>
    <row r="50" spans="1:17" x14ac:dyDescent="0.2">
      <c r="A50" s="2" t="s">
        <v>43</v>
      </c>
      <c r="B50" s="71">
        <f t="shared" si="12"/>
        <v>2608.8466781169482</v>
      </c>
      <c r="C50" s="30">
        <v>0</v>
      </c>
      <c r="D50" s="73">
        <f t="shared" si="13"/>
        <v>0</v>
      </c>
      <c r="E50" s="31">
        <v>0</v>
      </c>
      <c r="F50" s="30">
        <v>1330.4950058463849</v>
      </c>
      <c r="G50" s="73">
        <f t="shared" si="14"/>
        <v>50.999356037539513</v>
      </c>
      <c r="H50" s="31">
        <v>14.531088679602863</v>
      </c>
      <c r="I50" s="30">
        <v>1278.3516722705635</v>
      </c>
      <c r="J50" s="73">
        <f t="shared" si="15"/>
        <v>49.000643962460494</v>
      </c>
      <c r="K50" s="31">
        <v>11.742906857472832</v>
      </c>
      <c r="L50" s="30">
        <v>0</v>
      </c>
      <c r="M50" s="73">
        <f t="shared" si="16"/>
        <v>0</v>
      </c>
      <c r="N50" s="31">
        <v>0</v>
      </c>
      <c r="O50" s="30">
        <v>0</v>
      </c>
      <c r="P50" s="73">
        <f t="shared" si="17"/>
        <v>0</v>
      </c>
      <c r="Q50" s="31">
        <v>0</v>
      </c>
    </row>
    <row r="51" spans="1:17" x14ac:dyDescent="0.2">
      <c r="A51" s="2" t="s">
        <v>44</v>
      </c>
      <c r="B51" s="71">
        <f t="shared" si="12"/>
        <v>21094.555577868716</v>
      </c>
      <c r="C51" s="30">
        <v>0</v>
      </c>
      <c r="D51" s="73">
        <f t="shared" si="13"/>
        <v>0</v>
      </c>
      <c r="E51" s="31">
        <v>0</v>
      </c>
      <c r="F51" s="30">
        <v>3109.9547656088653</v>
      </c>
      <c r="G51" s="73">
        <f t="shared" si="14"/>
        <v>14.742926221549149</v>
      </c>
      <c r="H51" s="31">
        <v>6.7707025959820308</v>
      </c>
      <c r="I51" s="30">
        <v>17984.60081225985</v>
      </c>
      <c r="J51" s="73">
        <f t="shared" si="15"/>
        <v>85.257073778450859</v>
      </c>
      <c r="K51" s="31">
        <v>7.7386230665865918</v>
      </c>
      <c r="L51" s="30">
        <v>0</v>
      </c>
      <c r="M51" s="73">
        <f t="shared" si="16"/>
        <v>0</v>
      </c>
      <c r="N51" s="31">
        <v>0</v>
      </c>
      <c r="O51" s="30">
        <v>0</v>
      </c>
      <c r="P51" s="73">
        <f t="shared" si="17"/>
        <v>0</v>
      </c>
      <c r="Q51" s="31">
        <v>0</v>
      </c>
    </row>
    <row r="52" spans="1:17" x14ac:dyDescent="0.2">
      <c r="A52" s="2" t="s">
        <v>45</v>
      </c>
      <c r="B52" s="71">
        <f t="shared" si="12"/>
        <v>11508.286564444492</v>
      </c>
      <c r="C52" s="30">
        <v>0</v>
      </c>
      <c r="D52" s="73">
        <f t="shared" si="13"/>
        <v>0</v>
      </c>
      <c r="E52" s="31">
        <v>0</v>
      </c>
      <c r="F52" s="30">
        <v>1270.1447937451594</v>
      </c>
      <c r="G52" s="73">
        <f t="shared" si="14"/>
        <v>11.03678455200572</v>
      </c>
      <c r="H52" s="31">
        <v>11.176377045290906</v>
      </c>
      <c r="I52" s="30">
        <v>10238.141770699332</v>
      </c>
      <c r="J52" s="73">
        <f t="shared" si="15"/>
        <v>88.963215447994287</v>
      </c>
      <c r="K52" s="31">
        <v>8.2939438753498056</v>
      </c>
      <c r="L52" s="30">
        <v>0</v>
      </c>
      <c r="M52" s="73">
        <f t="shared" si="16"/>
        <v>0</v>
      </c>
      <c r="N52" s="31">
        <v>0</v>
      </c>
      <c r="O52" s="30">
        <v>0</v>
      </c>
      <c r="P52" s="73">
        <f t="shared" si="17"/>
        <v>0</v>
      </c>
      <c r="Q52" s="31">
        <v>0</v>
      </c>
    </row>
    <row r="53" spans="1:17" x14ac:dyDescent="0.2">
      <c r="A53" s="2" t="s">
        <v>46</v>
      </c>
      <c r="B53" s="71">
        <f t="shared" si="12"/>
        <v>19987.779132841082</v>
      </c>
      <c r="C53" s="30">
        <v>0</v>
      </c>
      <c r="D53" s="73">
        <f t="shared" si="13"/>
        <v>0</v>
      </c>
      <c r="E53" s="31">
        <v>0</v>
      </c>
      <c r="F53" s="30">
        <v>11696.528061495963</v>
      </c>
      <c r="G53" s="73">
        <f t="shared" si="14"/>
        <v>58.518397585642155</v>
      </c>
      <c r="H53" s="31">
        <v>11.690007330218336</v>
      </c>
      <c r="I53" s="30">
        <v>8291.2510713451193</v>
      </c>
      <c r="J53" s="73">
        <f t="shared" si="15"/>
        <v>41.481602414357845</v>
      </c>
      <c r="K53" s="31">
        <v>12.29273979791358</v>
      </c>
      <c r="L53" s="30">
        <v>0</v>
      </c>
      <c r="M53" s="73">
        <f t="shared" si="16"/>
        <v>0</v>
      </c>
      <c r="N53" s="31">
        <v>0</v>
      </c>
      <c r="O53" s="30">
        <v>0</v>
      </c>
      <c r="P53" s="73">
        <f t="shared" si="17"/>
        <v>0</v>
      </c>
      <c r="Q53" s="31">
        <v>0</v>
      </c>
    </row>
    <row r="54" spans="1:17" x14ac:dyDescent="0.2">
      <c r="A54" s="2" t="s">
        <v>47</v>
      </c>
      <c r="B54" s="71">
        <f t="shared" si="12"/>
        <v>25036.06163226868</v>
      </c>
      <c r="C54" s="30">
        <v>0</v>
      </c>
      <c r="D54" s="73">
        <f t="shared" si="13"/>
        <v>0</v>
      </c>
      <c r="E54" s="31">
        <v>0</v>
      </c>
      <c r="F54" s="30">
        <v>3184.6399092293991</v>
      </c>
      <c r="G54" s="73">
        <f t="shared" si="14"/>
        <v>12.720211173808401</v>
      </c>
      <c r="H54" s="31">
        <v>9.7612202914735882</v>
      </c>
      <c r="I54" s="30">
        <v>21851.421723039282</v>
      </c>
      <c r="J54" s="73">
        <f t="shared" si="15"/>
        <v>87.279788826191606</v>
      </c>
      <c r="K54" s="31">
        <v>10.118804201902449</v>
      </c>
      <c r="L54" s="30">
        <v>0</v>
      </c>
      <c r="M54" s="73">
        <f t="shared" si="16"/>
        <v>0</v>
      </c>
      <c r="N54" s="31">
        <v>0</v>
      </c>
      <c r="O54" s="30">
        <v>0</v>
      </c>
      <c r="P54" s="73">
        <f t="shared" si="17"/>
        <v>0</v>
      </c>
      <c r="Q54" s="31">
        <v>0</v>
      </c>
    </row>
    <row r="55" spans="1:17" x14ac:dyDescent="0.2">
      <c r="A55" s="2" t="s">
        <v>48</v>
      </c>
      <c r="B55" s="71">
        <f t="shared" si="12"/>
        <v>4124.3125142894214</v>
      </c>
      <c r="C55" s="30">
        <v>0</v>
      </c>
      <c r="D55" s="73">
        <f t="shared" si="13"/>
        <v>0</v>
      </c>
      <c r="E55" s="31">
        <v>0</v>
      </c>
      <c r="F55" s="30">
        <v>2384.0816670495215</v>
      </c>
      <c r="G55" s="73">
        <f t="shared" si="14"/>
        <v>57.80555325983282</v>
      </c>
      <c r="H55" s="31">
        <v>5.5559154823010699</v>
      </c>
      <c r="I55" s="30">
        <v>1740.2308472398997</v>
      </c>
      <c r="J55" s="73">
        <f t="shared" si="15"/>
        <v>42.19444674016718</v>
      </c>
      <c r="K55" s="31">
        <v>9</v>
      </c>
      <c r="L55" s="30">
        <v>0</v>
      </c>
      <c r="M55" s="73">
        <f t="shared" si="16"/>
        <v>0</v>
      </c>
      <c r="N55" s="31">
        <v>0</v>
      </c>
      <c r="O55" s="30">
        <v>0</v>
      </c>
      <c r="P55" s="73">
        <f t="shared" si="17"/>
        <v>0</v>
      </c>
      <c r="Q55" s="31">
        <v>0</v>
      </c>
    </row>
    <row r="56" spans="1:17" x14ac:dyDescent="0.2">
      <c r="A56" s="2" t="s">
        <v>49</v>
      </c>
      <c r="B56" s="71">
        <f t="shared" si="12"/>
        <v>51166.453208905819</v>
      </c>
      <c r="C56" s="30">
        <v>0</v>
      </c>
      <c r="D56" s="73">
        <f t="shared" si="13"/>
        <v>0</v>
      </c>
      <c r="E56" s="31">
        <v>0</v>
      </c>
      <c r="F56" s="30">
        <v>21870.422409599443</v>
      </c>
      <c r="G56" s="73">
        <f t="shared" si="14"/>
        <v>42.743674884607344</v>
      </c>
      <c r="H56" s="31">
        <v>7.3172749986055114</v>
      </c>
      <c r="I56" s="30">
        <v>29296.030799306373</v>
      </c>
      <c r="J56" s="73">
        <f t="shared" si="15"/>
        <v>57.256325115392649</v>
      </c>
      <c r="K56" s="31">
        <v>7.3838775541497688</v>
      </c>
      <c r="L56" s="30">
        <v>0</v>
      </c>
      <c r="M56" s="73">
        <f t="shared" si="16"/>
        <v>0</v>
      </c>
      <c r="N56" s="31">
        <v>0</v>
      </c>
      <c r="O56" s="30">
        <v>0</v>
      </c>
      <c r="P56" s="73">
        <f t="shared" si="17"/>
        <v>0</v>
      </c>
      <c r="Q56" s="31">
        <v>0</v>
      </c>
    </row>
    <row r="57" spans="1:17" x14ac:dyDescent="0.2">
      <c r="A57" s="2" t="s">
        <v>50</v>
      </c>
      <c r="B57" s="71">
        <f t="shared" si="12"/>
        <v>71333.379661890125</v>
      </c>
      <c r="C57" s="30">
        <v>0</v>
      </c>
      <c r="D57" s="73">
        <f t="shared" si="13"/>
        <v>0</v>
      </c>
      <c r="E57" s="31">
        <v>0</v>
      </c>
      <c r="F57" s="30">
        <v>13596.739112094252</v>
      </c>
      <c r="G57" s="73">
        <f t="shared" si="14"/>
        <v>19.060836843201351</v>
      </c>
      <c r="H57" s="31">
        <v>6.1435815992643805</v>
      </c>
      <c r="I57" s="30">
        <v>57736.640549795869</v>
      </c>
      <c r="J57" s="73">
        <f t="shared" si="15"/>
        <v>80.939163156798642</v>
      </c>
      <c r="K57" s="31">
        <v>6.1449677435684</v>
      </c>
      <c r="L57" s="30">
        <v>0</v>
      </c>
      <c r="M57" s="73">
        <f t="shared" si="16"/>
        <v>0</v>
      </c>
      <c r="N57" s="31">
        <v>0</v>
      </c>
      <c r="O57" s="30">
        <v>0</v>
      </c>
      <c r="P57" s="73">
        <f t="shared" si="17"/>
        <v>0</v>
      </c>
      <c r="Q57" s="31">
        <v>0</v>
      </c>
    </row>
    <row r="58" spans="1:17" x14ac:dyDescent="0.2">
      <c r="A58" s="2" t="s">
        <v>51</v>
      </c>
      <c r="B58" s="71">
        <f t="shared" si="12"/>
        <v>0</v>
      </c>
      <c r="C58" s="30">
        <v>0</v>
      </c>
      <c r="D58" s="73">
        <f t="shared" si="13"/>
        <v>0</v>
      </c>
      <c r="E58" s="31">
        <v>0</v>
      </c>
      <c r="F58" s="30">
        <v>0</v>
      </c>
      <c r="G58" s="73">
        <f t="shared" si="14"/>
        <v>0</v>
      </c>
      <c r="H58" s="31">
        <v>0</v>
      </c>
      <c r="I58" s="30">
        <v>0</v>
      </c>
      <c r="J58" s="73">
        <f t="shared" si="15"/>
        <v>0</v>
      </c>
      <c r="K58" s="31">
        <v>0</v>
      </c>
      <c r="L58" s="30">
        <v>0</v>
      </c>
      <c r="M58" s="73">
        <f t="shared" si="16"/>
        <v>0</v>
      </c>
      <c r="N58" s="31">
        <v>0</v>
      </c>
      <c r="O58" s="30">
        <v>0</v>
      </c>
      <c r="P58" s="73">
        <f t="shared" si="17"/>
        <v>0</v>
      </c>
      <c r="Q58" s="31">
        <v>0</v>
      </c>
    </row>
    <row r="59" spans="1:17" x14ac:dyDescent="0.2">
      <c r="A59" s="26" t="s">
        <v>65</v>
      </c>
      <c r="B59" s="71">
        <f t="shared" si="12"/>
        <v>0</v>
      </c>
      <c r="C59" s="30">
        <v>0</v>
      </c>
      <c r="D59" s="73">
        <f t="shared" si="13"/>
        <v>0</v>
      </c>
      <c r="E59" s="31">
        <v>0</v>
      </c>
      <c r="F59" s="30">
        <v>0</v>
      </c>
      <c r="G59" s="73">
        <f t="shared" si="14"/>
        <v>0</v>
      </c>
      <c r="H59" s="31">
        <v>0</v>
      </c>
      <c r="I59" s="30">
        <v>0</v>
      </c>
      <c r="J59" s="73">
        <f t="shared" si="15"/>
        <v>0</v>
      </c>
      <c r="K59" s="31">
        <v>0</v>
      </c>
      <c r="L59" s="30">
        <v>0</v>
      </c>
      <c r="M59" s="73">
        <f t="shared" si="16"/>
        <v>0</v>
      </c>
      <c r="N59" s="31">
        <v>0</v>
      </c>
      <c r="O59" s="30">
        <v>0</v>
      </c>
      <c r="P59" s="73">
        <f t="shared" si="17"/>
        <v>0</v>
      </c>
      <c r="Q59" s="31">
        <v>0</v>
      </c>
    </row>
    <row r="60" spans="1:17" x14ac:dyDescent="0.2">
      <c r="A60" s="2" t="s">
        <v>53</v>
      </c>
      <c r="B60" s="71">
        <f t="shared" si="12"/>
        <v>161.22893639245791</v>
      </c>
      <c r="C60" s="30">
        <v>161.22893639245791</v>
      </c>
      <c r="D60" s="73">
        <f t="shared" si="13"/>
        <v>100</v>
      </c>
      <c r="E60" s="31">
        <v>17</v>
      </c>
      <c r="F60" s="30">
        <v>0</v>
      </c>
      <c r="G60" s="73">
        <f t="shared" si="14"/>
        <v>0</v>
      </c>
      <c r="H60" s="31">
        <v>0</v>
      </c>
      <c r="I60" s="30">
        <v>0</v>
      </c>
      <c r="J60" s="73">
        <f t="shared" si="15"/>
        <v>0</v>
      </c>
      <c r="K60" s="31">
        <v>0</v>
      </c>
      <c r="L60" s="30">
        <v>0</v>
      </c>
      <c r="M60" s="73">
        <f t="shared" si="16"/>
        <v>0</v>
      </c>
      <c r="N60" s="31">
        <v>0</v>
      </c>
      <c r="O60" s="30">
        <v>0</v>
      </c>
      <c r="P60" s="73">
        <f t="shared" si="17"/>
        <v>0</v>
      </c>
      <c r="Q60" s="31">
        <v>0</v>
      </c>
    </row>
    <row r="61" spans="1:17" x14ac:dyDescent="0.2">
      <c r="A61" s="2" t="s">
        <v>54</v>
      </c>
      <c r="B61" s="71">
        <f t="shared" si="12"/>
        <v>1672.3522832495894</v>
      </c>
      <c r="C61" s="30">
        <v>0</v>
      </c>
      <c r="D61" s="73">
        <f t="shared" si="13"/>
        <v>0</v>
      </c>
      <c r="E61" s="31">
        <v>0</v>
      </c>
      <c r="F61" s="30">
        <v>0</v>
      </c>
      <c r="G61" s="73">
        <f t="shared" si="14"/>
        <v>0</v>
      </c>
      <c r="H61" s="31">
        <v>0</v>
      </c>
      <c r="I61" s="30">
        <v>1672.3522832495894</v>
      </c>
      <c r="J61" s="73">
        <f t="shared" si="15"/>
        <v>100</v>
      </c>
      <c r="K61" s="31">
        <v>9.8304337077988801</v>
      </c>
      <c r="L61" s="30">
        <v>0</v>
      </c>
      <c r="M61" s="73">
        <f t="shared" si="16"/>
        <v>0</v>
      </c>
      <c r="N61" s="31">
        <v>0</v>
      </c>
      <c r="O61" s="30">
        <v>0</v>
      </c>
      <c r="P61" s="73">
        <f t="shared" si="17"/>
        <v>0</v>
      </c>
      <c r="Q61" s="31">
        <v>0</v>
      </c>
    </row>
    <row r="62" spans="1:17" x14ac:dyDescent="0.2">
      <c r="A62" s="2"/>
      <c r="B62" s="71"/>
      <c r="C62" s="30"/>
      <c r="D62" s="73"/>
      <c r="E62" s="31"/>
      <c r="F62" s="30"/>
      <c r="G62" s="73"/>
      <c r="H62" s="31"/>
      <c r="I62" s="30"/>
      <c r="J62" s="73"/>
      <c r="K62" s="31"/>
      <c r="L62" s="30"/>
      <c r="M62" s="73"/>
      <c r="N62" s="31"/>
      <c r="O62" s="30"/>
      <c r="P62" s="73"/>
      <c r="Q62" s="31"/>
    </row>
    <row r="63" spans="1:17" x14ac:dyDescent="0.2">
      <c r="A63" s="3" t="s">
        <v>1</v>
      </c>
      <c r="B63" s="71"/>
      <c r="C63" s="30"/>
      <c r="D63" s="73"/>
      <c r="E63" s="31"/>
      <c r="F63" s="30"/>
      <c r="G63" s="73"/>
      <c r="H63" s="31"/>
      <c r="I63" s="30"/>
      <c r="J63" s="73"/>
      <c r="K63" s="31"/>
      <c r="L63" s="30"/>
      <c r="M63" s="73"/>
      <c r="N63" s="31"/>
      <c r="O63" s="30"/>
      <c r="P63" s="73"/>
      <c r="Q63" s="31"/>
    </row>
    <row r="64" spans="1:17" x14ac:dyDescent="0.2">
      <c r="A64" s="2" t="s">
        <v>55</v>
      </c>
      <c r="B64" s="71">
        <f>SUM(C64,F64,I64,L64,O64)</f>
        <v>11835.654648994523</v>
      </c>
      <c r="C64" s="30">
        <v>0</v>
      </c>
      <c r="D64" s="73">
        <f>IF(ISNUMBER(C64/$B64*100),C64/$B64*100,0)</f>
        <v>0</v>
      </c>
      <c r="E64" s="31">
        <v>0</v>
      </c>
      <c r="F64" s="30">
        <v>1762.7697045575399</v>
      </c>
      <c r="G64" s="73">
        <f>IF(ISNUMBER(F64/$B64*100),F64/$B64*100,0)</f>
        <v>14.893723725770361</v>
      </c>
      <c r="H64" s="31">
        <v>10.170731707317074</v>
      </c>
      <c r="I64" s="30">
        <v>10072.884944436983</v>
      </c>
      <c r="J64" s="73">
        <f>IF(ISNUMBER(I64/$B64*100),I64/$B64*100,0)</f>
        <v>85.106276274229629</v>
      </c>
      <c r="K64" s="31">
        <v>11.408917871975676</v>
      </c>
      <c r="L64" s="30">
        <v>0</v>
      </c>
      <c r="M64" s="73">
        <f>IF(ISNUMBER(L64/$B64*100),L64/$B64*100,0)</f>
        <v>0</v>
      </c>
      <c r="N64" s="31">
        <v>0</v>
      </c>
      <c r="O64" s="30">
        <v>0</v>
      </c>
      <c r="P64" s="73">
        <f>IF(ISNUMBER(O64/$B64*100),O64/$B64*100,0)</f>
        <v>0</v>
      </c>
      <c r="Q64" s="31">
        <v>0</v>
      </c>
    </row>
    <row r="65" spans="1:17" x14ac:dyDescent="0.2">
      <c r="A65" s="2" t="s">
        <v>56</v>
      </c>
      <c r="B65" s="71">
        <f t="shared" ref="B65:B76" si="18">SUM(C65,F65,I65,L65,O65)</f>
        <v>10272.136844881241</v>
      </c>
      <c r="C65" s="30">
        <v>0</v>
      </c>
      <c r="D65" s="73">
        <f t="shared" ref="D65:D76" si="19">IF(ISNUMBER(C65/$B65*100),C65/$B65*100,0)</f>
        <v>0</v>
      </c>
      <c r="E65" s="31">
        <v>0</v>
      </c>
      <c r="F65" s="30">
        <v>7184.9983641971376</v>
      </c>
      <c r="G65" s="73">
        <f t="shared" ref="G65:G76" si="20">IF(ISNUMBER(F65/$B65*100),F65/$B65*100,0)</f>
        <v>69.94648214580134</v>
      </c>
      <c r="H65" s="31">
        <v>15.757846529664013</v>
      </c>
      <c r="I65" s="30">
        <v>3087.1384806841033</v>
      </c>
      <c r="J65" s="73">
        <f t="shared" ref="J65:J76" si="21">IF(ISNUMBER(I65/$B65*100),I65/$B65*100,0)</f>
        <v>30.05351785419867</v>
      </c>
      <c r="K65" s="31">
        <v>15.455500454591869</v>
      </c>
      <c r="L65" s="30">
        <v>0</v>
      </c>
      <c r="M65" s="73">
        <f t="shared" ref="M65:M76" si="22">IF(ISNUMBER(L65/$B65*100),L65/$B65*100,0)</f>
        <v>0</v>
      </c>
      <c r="N65" s="31">
        <v>0</v>
      </c>
      <c r="O65" s="30">
        <v>0</v>
      </c>
      <c r="P65" s="73">
        <f t="shared" ref="P65:P76" si="23">IF(ISNUMBER(O65/$B65*100),O65/$B65*100,0)</f>
        <v>0</v>
      </c>
      <c r="Q65" s="31">
        <v>0</v>
      </c>
    </row>
    <row r="66" spans="1:17" x14ac:dyDescent="0.2">
      <c r="A66" s="2" t="s">
        <v>57</v>
      </c>
      <c r="B66" s="71">
        <f t="shared" si="18"/>
        <v>26286.807105917756</v>
      </c>
      <c r="C66" s="30">
        <v>0</v>
      </c>
      <c r="D66" s="73">
        <f t="shared" si="19"/>
        <v>0</v>
      </c>
      <c r="E66" s="31">
        <v>0</v>
      </c>
      <c r="F66" s="30">
        <v>5913.3187624910715</v>
      </c>
      <c r="G66" s="73">
        <f t="shared" si="20"/>
        <v>22.495386140524648</v>
      </c>
      <c r="H66" s="31">
        <v>9.2037281565413416</v>
      </c>
      <c r="I66" s="30">
        <v>20373.488343426685</v>
      </c>
      <c r="J66" s="73">
        <f t="shared" si="21"/>
        <v>77.504613859475342</v>
      </c>
      <c r="K66" s="31">
        <v>10.616957417920096</v>
      </c>
      <c r="L66" s="30">
        <v>0</v>
      </c>
      <c r="M66" s="73">
        <f t="shared" si="22"/>
        <v>0</v>
      </c>
      <c r="N66" s="31">
        <v>0</v>
      </c>
      <c r="O66" s="30">
        <v>0</v>
      </c>
      <c r="P66" s="73">
        <f t="shared" si="23"/>
        <v>0</v>
      </c>
      <c r="Q66" s="31">
        <v>0</v>
      </c>
    </row>
    <row r="67" spans="1:17" x14ac:dyDescent="0.2">
      <c r="A67" s="2" t="s">
        <v>58</v>
      </c>
      <c r="B67" s="71">
        <f t="shared" si="18"/>
        <v>20793.342916130627</v>
      </c>
      <c r="C67" s="30">
        <v>0</v>
      </c>
      <c r="D67" s="73">
        <f t="shared" si="19"/>
        <v>0</v>
      </c>
      <c r="E67" s="31">
        <v>0</v>
      </c>
      <c r="F67" s="30">
        <v>422.88722067882276</v>
      </c>
      <c r="G67" s="73">
        <f t="shared" si="20"/>
        <v>2.0337625478718193</v>
      </c>
      <c r="H67" s="31">
        <v>9</v>
      </c>
      <c r="I67" s="30">
        <v>20370.455695451805</v>
      </c>
      <c r="J67" s="73">
        <f t="shared" si="21"/>
        <v>97.966237452128183</v>
      </c>
      <c r="K67" s="31">
        <v>9.4741937020227418</v>
      </c>
      <c r="L67" s="30">
        <v>0</v>
      </c>
      <c r="M67" s="73">
        <f t="shared" si="22"/>
        <v>0</v>
      </c>
      <c r="N67" s="31">
        <v>0</v>
      </c>
      <c r="O67" s="30">
        <v>0</v>
      </c>
      <c r="P67" s="73">
        <f t="shared" si="23"/>
        <v>0</v>
      </c>
      <c r="Q67" s="31">
        <v>0</v>
      </c>
    </row>
    <row r="68" spans="1:17" x14ac:dyDescent="0.2">
      <c r="A68" s="2" t="s">
        <v>59</v>
      </c>
      <c r="B68" s="71">
        <f t="shared" si="18"/>
        <v>320708.00312686153</v>
      </c>
      <c r="C68" s="30">
        <v>0</v>
      </c>
      <c r="D68" s="73">
        <f t="shared" si="19"/>
        <v>0</v>
      </c>
      <c r="E68" s="31">
        <v>0</v>
      </c>
      <c r="F68" s="30">
        <v>55320.360780955787</v>
      </c>
      <c r="G68" s="73">
        <f t="shared" si="20"/>
        <v>17.249448171417438</v>
      </c>
      <c r="H68" s="31">
        <v>7.795778272947377</v>
      </c>
      <c r="I68" s="30">
        <v>265387.64234590571</v>
      </c>
      <c r="J68" s="73">
        <f t="shared" si="21"/>
        <v>82.750551828582559</v>
      </c>
      <c r="K68" s="31">
        <v>7.0871928008149974</v>
      </c>
      <c r="L68" s="30">
        <v>0</v>
      </c>
      <c r="M68" s="73">
        <f t="shared" si="22"/>
        <v>0</v>
      </c>
      <c r="N68" s="31">
        <v>0</v>
      </c>
      <c r="O68" s="30">
        <v>0</v>
      </c>
      <c r="P68" s="73">
        <f t="shared" si="23"/>
        <v>0</v>
      </c>
      <c r="Q68" s="31">
        <v>0</v>
      </c>
    </row>
    <row r="69" spans="1:17" x14ac:dyDescent="0.2">
      <c r="A69" s="2" t="s">
        <v>60</v>
      </c>
      <c r="B69" s="71">
        <f t="shared" si="18"/>
        <v>8255.2074286510033</v>
      </c>
      <c r="C69" s="30">
        <v>0</v>
      </c>
      <c r="D69" s="73">
        <f t="shared" si="19"/>
        <v>0</v>
      </c>
      <c r="E69" s="31">
        <v>0</v>
      </c>
      <c r="F69" s="30">
        <v>6363.0806537809067</v>
      </c>
      <c r="G69" s="73">
        <f t="shared" si="20"/>
        <v>77.079597439270003</v>
      </c>
      <c r="H69" s="31">
        <v>5.3812855477586092</v>
      </c>
      <c r="I69" s="30">
        <v>1892.1267748700966</v>
      </c>
      <c r="J69" s="73">
        <f t="shared" si="21"/>
        <v>22.920402560729986</v>
      </c>
      <c r="K69" s="31">
        <v>4.1927710843373491</v>
      </c>
      <c r="L69" s="30">
        <v>0</v>
      </c>
      <c r="M69" s="73">
        <f t="shared" si="22"/>
        <v>0</v>
      </c>
      <c r="N69" s="31">
        <v>0</v>
      </c>
      <c r="O69" s="30">
        <v>0</v>
      </c>
      <c r="P69" s="73">
        <f t="shared" si="23"/>
        <v>0</v>
      </c>
      <c r="Q69" s="31">
        <v>0</v>
      </c>
    </row>
    <row r="70" spans="1:17" x14ac:dyDescent="0.2">
      <c r="A70" s="2" t="s">
        <v>61</v>
      </c>
      <c r="B70" s="71">
        <f t="shared" si="18"/>
        <v>73045.824778947339</v>
      </c>
      <c r="C70" s="30">
        <v>0</v>
      </c>
      <c r="D70" s="73">
        <f t="shared" si="19"/>
        <v>0</v>
      </c>
      <c r="E70" s="31">
        <v>0</v>
      </c>
      <c r="F70" s="30">
        <v>32692.130806667254</v>
      </c>
      <c r="G70" s="73">
        <f t="shared" si="20"/>
        <v>44.755646069574546</v>
      </c>
      <c r="H70" s="31">
        <v>6.8913925559254743</v>
      </c>
      <c r="I70" s="30">
        <v>40353.693972280089</v>
      </c>
      <c r="J70" s="73">
        <f t="shared" si="21"/>
        <v>55.244353930425461</v>
      </c>
      <c r="K70" s="31">
        <v>6.6010931759052527</v>
      </c>
      <c r="L70" s="30">
        <v>0</v>
      </c>
      <c r="M70" s="73">
        <f t="shared" si="22"/>
        <v>0</v>
      </c>
      <c r="N70" s="31">
        <v>0</v>
      </c>
      <c r="O70" s="30">
        <v>0</v>
      </c>
      <c r="P70" s="73">
        <f t="shared" si="23"/>
        <v>0</v>
      </c>
      <c r="Q70" s="31">
        <v>0</v>
      </c>
    </row>
    <row r="71" spans="1:17" x14ac:dyDescent="0.2">
      <c r="A71" s="2" t="s">
        <v>62</v>
      </c>
      <c r="B71" s="71">
        <f t="shared" si="18"/>
        <v>30968.387111609154</v>
      </c>
      <c r="C71" s="30">
        <v>0</v>
      </c>
      <c r="D71" s="73">
        <f t="shared" si="19"/>
        <v>0</v>
      </c>
      <c r="E71" s="31">
        <v>0</v>
      </c>
      <c r="F71" s="30">
        <v>5567.4367254911504</v>
      </c>
      <c r="G71" s="73">
        <f t="shared" si="20"/>
        <v>17.977806546483265</v>
      </c>
      <c r="H71" s="31">
        <v>8.1153520560700443</v>
      </c>
      <c r="I71" s="30">
        <v>25400.950386118002</v>
      </c>
      <c r="J71" s="73">
        <f t="shared" si="21"/>
        <v>82.022193453516735</v>
      </c>
      <c r="K71" s="31">
        <v>7.4715846151330165</v>
      </c>
      <c r="L71" s="30">
        <v>0</v>
      </c>
      <c r="M71" s="73">
        <f t="shared" si="22"/>
        <v>0</v>
      </c>
      <c r="N71" s="31">
        <v>0</v>
      </c>
      <c r="O71" s="30">
        <v>0</v>
      </c>
      <c r="P71" s="73">
        <f t="shared" si="23"/>
        <v>0</v>
      </c>
      <c r="Q71" s="31">
        <v>0</v>
      </c>
    </row>
    <row r="72" spans="1:17" x14ac:dyDescent="0.2">
      <c r="A72" s="2" t="s">
        <v>63</v>
      </c>
      <c r="B72" s="71">
        <f t="shared" si="18"/>
        <v>152405.42627761007</v>
      </c>
      <c r="C72" s="30">
        <v>0</v>
      </c>
      <c r="D72" s="73">
        <f t="shared" si="19"/>
        <v>0</v>
      </c>
      <c r="E72" s="31">
        <v>0</v>
      </c>
      <c r="F72" s="30">
        <v>39996.019219293026</v>
      </c>
      <c r="G72" s="73">
        <f t="shared" si="20"/>
        <v>26.243172698089722</v>
      </c>
      <c r="H72" s="31">
        <v>6.4072488955091593</v>
      </c>
      <c r="I72" s="30">
        <v>112409.40705831705</v>
      </c>
      <c r="J72" s="73">
        <f t="shared" si="21"/>
        <v>73.756827301910292</v>
      </c>
      <c r="K72" s="31">
        <v>6.5502490945589349</v>
      </c>
      <c r="L72" s="30">
        <v>0</v>
      </c>
      <c r="M72" s="73">
        <f t="shared" si="22"/>
        <v>0</v>
      </c>
      <c r="N72" s="31">
        <v>0</v>
      </c>
      <c r="O72" s="30">
        <v>0</v>
      </c>
      <c r="P72" s="73">
        <f t="shared" si="23"/>
        <v>0</v>
      </c>
      <c r="Q72" s="31">
        <v>0</v>
      </c>
    </row>
    <row r="73" spans="1:17" x14ac:dyDescent="0.2">
      <c r="A73" s="2" t="s">
        <v>64</v>
      </c>
      <c r="B73" s="71">
        <f t="shared" si="18"/>
        <v>0</v>
      </c>
      <c r="C73" s="30">
        <v>0</v>
      </c>
      <c r="D73" s="73">
        <f t="shared" si="19"/>
        <v>0</v>
      </c>
      <c r="E73" s="31">
        <v>0</v>
      </c>
      <c r="F73" s="30">
        <v>0</v>
      </c>
      <c r="G73" s="73">
        <f t="shared" si="20"/>
        <v>0</v>
      </c>
      <c r="H73" s="31">
        <v>0</v>
      </c>
      <c r="I73" s="30">
        <v>0</v>
      </c>
      <c r="J73" s="73">
        <f t="shared" si="21"/>
        <v>0</v>
      </c>
      <c r="K73" s="31">
        <v>0</v>
      </c>
      <c r="L73" s="30">
        <v>0</v>
      </c>
      <c r="M73" s="73">
        <f t="shared" si="22"/>
        <v>0</v>
      </c>
      <c r="N73" s="31">
        <v>0</v>
      </c>
      <c r="O73" s="30">
        <v>0</v>
      </c>
      <c r="P73" s="73">
        <f t="shared" si="23"/>
        <v>0</v>
      </c>
      <c r="Q73" s="31">
        <v>0</v>
      </c>
    </row>
    <row r="74" spans="1:17" x14ac:dyDescent="0.2">
      <c r="A74" s="2" t="s">
        <v>52</v>
      </c>
      <c r="B74" s="71">
        <f t="shared" si="18"/>
        <v>0</v>
      </c>
      <c r="C74" s="30">
        <v>0</v>
      </c>
      <c r="D74" s="73">
        <f t="shared" si="19"/>
        <v>0</v>
      </c>
      <c r="E74" s="31">
        <v>0</v>
      </c>
      <c r="F74" s="30">
        <v>0</v>
      </c>
      <c r="G74" s="73">
        <f t="shared" si="20"/>
        <v>0</v>
      </c>
      <c r="H74" s="31">
        <v>0</v>
      </c>
      <c r="I74" s="30">
        <v>0</v>
      </c>
      <c r="J74" s="73">
        <f t="shared" si="21"/>
        <v>0</v>
      </c>
      <c r="K74" s="31">
        <v>0</v>
      </c>
      <c r="L74" s="30">
        <v>0</v>
      </c>
      <c r="M74" s="73">
        <f t="shared" si="22"/>
        <v>0</v>
      </c>
      <c r="N74" s="31">
        <v>0</v>
      </c>
      <c r="O74" s="30">
        <v>0</v>
      </c>
      <c r="P74" s="73">
        <f t="shared" si="23"/>
        <v>0</v>
      </c>
      <c r="Q74" s="31">
        <v>0</v>
      </c>
    </row>
    <row r="75" spans="1:17" x14ac:dyDescent="0.2">
      <c r="A75" s="2" t="s">
        <v>53</v>
      </c>
      <c r="B75" s="71">
        <f t="shared" si="18"/>
        <v>161.22893639245791</v>
      </c>
      <c r="C75" s="30">
        <v>161.22893639245791</v>
      </c>
      <c r="D75" s="73">
        <f t="shared" si="19"/>
        <v>100</v>
      </c>
      <c r="E75" s="31">
        <v>17</v>
      </c>
      <c r="F75" s="30">
        <v>0</v>
      </c>
      <c r="G75" s="73">
        <f t="shared" si="20"/>
        <v>0</v>
      </c>
      <c r="H75" s="31">
        <v>0</v>
      </c>
      <c r="I75" s="30">
        <v>0</v>
      </c>
      <c r="J75" s="73">
        <f t="shared" si="21"/>
        <v>0</v>
      </c>
      <c r="K75" s="31">
        <v>0</v>
      </c>
      <c r="L75" s="30">
        <v>0</v>
      </c>
      <c r="M75" s="73">
        <f t="shared" si="22"/>
        <v>0</v>
      </c>
      <c r="N75" s="31">
        <v>0</v>
      </c>
      <c r="O75" s="30">
        <v>0</v>
      </c>
      <c r="P75" s="73">
        <f t="shared" si="23"/>
        <v>0</v>
      </c>
      <c r="Q75" s="31">
        <v>0</v>
      </c>
    </row>
    <row r="76" spans="1:17" x14ac:dyDescent="0.2">
      <c r="A76" s="2" t="s">
        <v>54</v>
      </c>
      <c r="B76" s="71">
        <f t="shared" si="18"/>
        <v>2118.7546566662886</v>
      </c>
      <c r="C76" s="30">
        <v>0</v>
      </c>
      <c r="D76" s="73">
        <f t="shared" si="19"/>
        <v>0</v>
      </c>
      <c r="E76" s="31">
        <v>0</v>
      </c>
      <c r="F76" s="30">
        <v>1059.3773283331443</v>
      </c>
      <c r="G76" s="73">
        <f t="shared" si="20"/>
        <v>50</v>
      </c>
      <c r="H76" s="31">
        <v>17</v>
      </c>
      <c r="I76" s="30">
        <v>1059.3773283331443</v>
      </c>
      <c r="J76" s="73">
        <f t="shared" si="21"/>
        <v>50</v>
      </c>
      <c r="K76" s="31">
        <v>9</v>
      </c>
      <c r="L76" s="30">
        <v>0</v>
      </c>
      <c r="M76" s="73">
        <f t="shared" si="22"/>
        <v>0</v>
      </c>
      <c r="N76" s="31">
        <v>0</v>
      </c>
      <c r="O76" s="30">
        <v>0</v>
      </c>
      <c r="P76" s="73">
        <f t="shared" si="23"/>
        <v>0</v>
      </c>
      <c r="Q76" s="31">
        <v>0</v>
      </c>
    </row>
    <row r="77" spans="1:17" x14ac:dyDescent="0.2">
      <c r="A77" s="5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</row>
    <row r="78" spans="1:17" x14ac:dyDescent="0.2">
      <c r="A78" s="32" t="str">
        <f>A25</f>
        <v>Fuente: Instituto Nacional de Estadística (INE).  LXXXI Encuesta Permanente de Hogares de Propósitos Múltiples, Junio 2024.</v>
      </c>
    </row>
    <row r="79" spans="1:17" x14ac:dyDescent="0.2">
      <c r="A79" s="32" t="s">
        <v>0</v>
      </c>
    </row>
    <row r="80" spans="1:17" x14ac:dyDescent="0.2">
      <c r="A80" s="32" t="s">
        <v>22</v>
      </c>
    </row>
  </sheetData>
  <mergeCells count="18">
    <mergeCell ref="A1:Q1"/>
    <mergeCell ref="A2:Q2"/>
    <mergeCell ref="A3:A4"/>
    <mergeCell ref="B3:B4"/>
    <mergeCell ref="C3:E3"/>
    <mergeCell ref="F3:H3"/>
    <mergeCell ref="I3:K3"/>
    <mergeCell ref="L3:N3"/>
    <mergeCell ref="O3:Q3"/>
    <mergeCell ref="A29:Q29"/>
    <mergeCell ref="A30:Q30"/>
    <mergeCell ref="A32:A33"/>
    <mergeCell ref="B32:B33"/>
    <mergeCell ref="C32:E32"/>
    <mergeCell ref="F32:H32"/>
    <mergeCell ref="I32:K32"/>
    <mergeCell ref="L32:N32"/>
    <mergeCell ref="O32:Q32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wescobar</dc:creator>
  <cp:lastModifiedBy>Any Avila</cp:lastModifiedBy>
  <cp:lastPrinted>2011-01-20T16:41:33Z</cp:lastPrinted>
  <dcterms:created xsi:type="dcterms:W3CDTF">2010-08-17T15:43:04Z</dcterms:created>
  <dcterms:modified xsi:type="dcterms:W3CDTF">2024-10-28T16:37:00Z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