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ine\Documents\2021\PUBLICACIONES FINALES\junio 2021\"/>
    </mc:Choice>
  </mc:AlternateContent>
  <bookViews>
    <workbookView xWindow="0" yWindow="0" windowWidth="21840" windowHeight="9855" activeTab="3"/>
  </bookViews>
  <sheets>
    <sheet name="Titulo" sheetId="19" r:id="rId1"/>
    <sheet name="CUADRO 1" sheetId="1" r:id="rId2"/>
    <sheet name="CUADRO 2" sheetId="8" r:id="rId3"/>
    <sheet name="CUADRO 3" sheetId="18" r:id="rId4"/>
  </sheets>
  <calcPr calcId="191029" iterate="1" iterateCount="100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A6" i="8" l="1"/>
  <c r="AB37" i="8" s="1"/>
  <c r="AB11" i="8" l="1"/>
  <c r="AB34" i="8"/>
  <c r="AB38" i="8"/>
  <c r="AB12" i="8"/>
  <c r="AB20" i="8"/>
  <c r="AB13" i="8"/>
  <c r="AB31" i="8"/>
  <c r="AB35" i="8"/>
  <c r="AB19" i="8"/>
  <c r="AB23" i="8"/>
  <c r="AB30" i="8"/>
  <c r="AB36" i="8"/>
  <c r="AB18" i="8"/>
  <c r="AB24" i="8"/>
  <c r="AB39" i="8"/>
  <c r="AB9" i="8"/>
  <c r="AB17" i="8"/>
  <c r="AB28" i="8"/>
  <c r="AB16" i="8"/>
  <c r="AB29" i="8"/>
  <c r="AB27" i="8"/>
  <c r="AB10" i="8"/>
  <c r="A40" i="8"/>
  <c r="A39" i="18" s="1"/>
  <c r="A40" i="18"/>
  <c r="A41" i="18"/>
  <c r="A41" i="8"/>
  <c r="A42" i="8"/>
  <c r="G10" i="1" l="1"/>
  <c r="O10" i="1"/>
  <c r="O24" i="1"/>
  <c r="M7" i="1"/>
  <c r="C37" i="1"/>
  <c r="E13" i="1"/>
  <c r="E11" i="1"/>
  <c r="G12" i="1"/>
  <c r="G14" i="1"/>
  <c r="E10" i="1"/>
  <c r="G11" i="1"/>
  <c r="I11" i="1"/>
  <c r="K12" i="1"/>
  <c r="O14" i="1"/>
  <c r="G20" i="1"/>
  <c r="I21" i="1"/>
  <c r="K24" i="1"/>
  <c r="I35" i="1"/>
  <c r="K36" i="1"/>
  <c r="O38" i="1"/>
  <c r="G19" i="1"/>
  <c r="I20" i="1"/>
  <c r="K21" i="1"/>
  <c r="K17" i="1"/>
  <c r="O19" i="1"/>
  <c r="I13" i="1"/>
  <c r="K14" i="1"/>
  <c r="G24" i="1"/>
  <c r="I25" i="1"/>
  <c r="I12" i="1"/>
  <c r="K13" i="1"/>
  <c r="O17" i="1"/>
  <c r="G21" i="1"/>
  <c r="O29" i="1"/>
  <c r="E32" i="1"/>
  <c r="M37" i="1"/>
  <c r="C10" i="1"/>
  <c r="C19" i="1"/>
  <c r="C29" i="1"/>
  <c r="C38" i="1"/>
  <c r="O7" i="1"/>
  <c r="E12" i="1"/>
  <c r="G13" i="1"/>
  <c r="I14" i="1"/>
  <c r="M17" i="1"/>
  <c r="O18" i="1"/>
  <c r="E21" i="1"/>
  <c r="I24" i="1"/>
  <c r="K25" i="1"/>
  <c r="O28" i="1"/>
  <c r="E31" i="1"/>
  <c r="G32" i="1"/>
  <c r="K35" i="1"/>
  <c r="M36" i="1"/>
  <c r="O37" i="1"/>
  <c r="E40" i="1"/>
  <c r="E20" i="1"/>
  <c r="M25" i="1"/>
  <c r="E30" i="1"/>
  <c r="G31" i="1"/>
  <c r="I32" i="1"/>
  <c r="M35" i="1"/>
  <c r="O36" i="1"/>
  <c r="E39" i="1"/>
  <c r="G40" i="1"/>
  <c r="M28" i="1"/>
  <c r="C11" i="1"/>
  <c r="C40" i="1"/>
  <c r="M14" i="1"/>
  <c r="E19" i="1"/>
  <c r="M24" i="1"/>
  <c r="O25" i="1"/>
  <c r="E29" i="1"/>
  <c r="G30" i="1"/>
  <c r="I31" i="1"/>
  <c r="K32" i="1"/>
  <c r="O35" i="1"/>
  <c r="E38" i="1"/>
  <c r="G39" i="1"/>
  <c r="I40" i="1"/>
  <c r="C39" i="1"/>
  <c r="E28" i="1"/>
  <c r="G29" i="1"/>
  <c r="I30" i="1"/>
  <c r="K31" i="1"/>
  <c r="M32" i="1"/>
  <c r="E37" i="1"/>
  <c r="G38" i="1"/>
  <c r="I39" i="1"/>
  <c r="K40" i="1"/>
  <c r="C18" i="1"/>
  <c r="M18" i="1"/>
  <c r="C20" i="1"/>
  <c r="C21" i="1"/>
  <c r="C14" i="1"/>
  <c r="C24" i="1"/>
  <c r="G7" i="1"/>
  <c r="I10" i="1"/>
  <c r="K11" i="1"/>
  <c r="M12" i="1"/>
  <c r="O13" i="1"/>
  <c r="E17" i="1"/>
  <c r="G18" i="1"/>
  <c r="I19" i="1"/>
  <c r="K20" i="1"/>
  <c r="M21" i="1"/>
  <c r="G28" i="1"/>
  <c r="I29" i="1"/>
  <c r="K30" i="1"/>
  <c r="M31" i="1"/>
  <c r="O32" i="1"/>
  <c r="E36" i="1"/>
  <c r="G37" i="1"/>
  <c r="I38" i="1"/>
  <c r="K39" i="1"/>
  <c r="M40" i="1"/>
  <c r="C28" i="1"/>
  <c r="C12" i="1"/>
  <c r="E7" i="1"/>
  <c r="M13" i="1"/>
  <c r="E18" i="1"/>
  <c r="C25" i="1"/>
  <c r="C35" i="1"/>
  <c r="I7" i="1"/>
  <c r="K10" i="1"/>
  <c r="M11" i="1"/>
  <c r="O12" i="1"/>
  <c r="G17" i="1"/>
  <c r="I18" i="1"/>
  <c r="K19" i="1"/>
  <c r="M20" i="1"/>
  <c r="O21" i="1"/>
  <c r="E25" i="1"/>
  <c r="I28" i="1"/>
  <c r="K29" i="1"/>
  <c r="M30" i="1"/>
  <c r="O31" i="1"/>
  <c r="E35" i="1"/>
  <c r="G36" i="1"/>
  <c r="I37" i="1"/>
  <c r="K38" i="1"/>
  <c r="M39" i="1"/>
  <c r="O40" i="1"/>
  <c r="C30" i="1"/>
  <c r="C31" i="1"/>
  <c r="C13" i="1"/>
  <c r="C32" i="1"/>
  <c r="C17" i="1"/>
  <c r="C36" i="1"/>
  <c r="K7" i="1"/>
  <c r="M10" i="1"/>
  <c r="O11" i="1"/>
  <c r="E14" i="1"/>
  <c r="I17" i="1"/>
  <c r="K18" i="1"/>
  <c r="M19" i="1"/>
  <c r="O20" i="1"/>
  <c r="E24" i="1"/>
  <c r="G25" i="1"/>
  <c r="K28" i="1"/>
  <c r="M29" i="1"/>
  <c r="O30" i="1"/>
  <c r="G35" i="1"/>
  <c r="I36" i="1"/>
  <c r="K37" i="1"/>
  <c r="M38" i="1"/>
  <c r="O39" i="1"/>
  <c r="Q29" i="18" l="1"/>
  <c r="X39" i="8"/>
  <c r="G39" i="8"/>
  <c r="X35" i="8"/>
  <c r="G35" i="8"/>
  <c r="P39" i="8"/>
  <c r="X37" i="8"/>
  <c r="G37" i="8"/>
  <c r="T36" i="8"/>
  <c r="C36" i="8"/>
  <c r="P35" i="8"/>
  <c r="X31" i="8"/>
  <c r="G31" i="8"/>
  <c r="T30" i="8"/>
  <c r="C30" i="8"/>
  <c r="P29" i="8"/>
  <c r="X27" i="8"/>
  <c r="G27" i="8"/>
  <c r="T24" i="8"/>
  <c r="C24" i="8"/>
  <c r="P23" i="8"/>
  <c r="O38" i="18"/>
  <c r="S37" i="18"/>
  <c r="C37" i="18"/>
  <c r="G36" i="18"/>
  <c r="O34" i="18"/>
  <c r="S33" i="18"/>
  <c r="C33" i="18"/>
  <c r="O22" i="18"/>
  <c r="S19" i="18"/>
  <c r="C19" i="18"/>
  <c r="G18" i="18"/>
  <c r="K23" i="18"/>
  <c r="R30" i="8"/>
  <c r="Q19" i="18"/>
  <c r="K28" i="18"/>
  <c r="C34" i="8"/>
  <c r="C20" i="8"/>
  <c r="AD12" i="8"/>
  <c r="K12" i="8"/>
  <c r="E5" i="18"/>
  <c r="K37" i="18"/>
  <c r="S35" i="18"/>
  <c r="C35" i="18"/>
  <c r="K33" i="18"/>
  <c r="S29" i="18"/>
  <c r="C29" i="18"/>
  <c r="S23" i="18"/>
  <c r="C23" i="18"/>
  <c r="S11" i="18"/>
  <c r="K9" i="18"/>
  <c r="T38" i="8"/>
  <c r="AD36" i="8"/>
  <c r="T34" i="8"/>
  <c r="C38" i="8"/>
  <c r="K36" i="8"/>
  <c r="T20" i="8"/>
  <c r="R20" i="8"/>
  <c r="T39" i="8"/>
  <c r="C39" i="8"/>
  <c r="P38" i="8"/>
  <c r="AD37" i="8"/>
  <c r="K37" i="8"/>
  <c r="X36" i="8"/>
  <c r="G36" i="8"/>
  <c r="T35" i="8"/>
  <c r="C35" i="8"/>
  <c r="P34" i="8"/>
  <c r="AD31" i="8"/>
  <c r="K31" i="8"/>
  <c r="X30" i="8"/>
  <c r="G30" i="8"/>
  <c r="T29" i="8"/>
  <c r="C29" i="8"/>
  <c r="P28" i="8"/>
  <c r="AD27" i="8"/>
  <c r="K27" i="8"/>
  <c r="P20" i="8"/>
  <c r="X18" i="8"/>
  <c r="G18" i="8"/>
  <c r="T17" i="8"/>
  <c r="S38" i="18"/>
  <c r="C38" i="18"/>
  <c r="G37" i="18"/>
  <c r="O35" i="18"/>
  <c r="S34" i="18"/>
  <c r="C34" i="18"/>
  <c r="G33" i="18"/>
  <c r="O29" i="18"/>
  <c r="S28" i="18"/>
  <c r="C28" i="18"/>
  <c r="G27" i="18"/>
  <c r="G19" i="18"/>
  <c r="K18" i="18"/>
  <c r="O17" i="18"/>
  <c r="S16" i="18"/>
  <c r="C16" i="18"/>
  <c r="G15" i="18"/>
  <c r="P37" i="8"/>
  <c r="R39" i="8"/>
  <c r="AF38" i="8"/>
  <c r="M38" i="8"/>
  <c r="R35" i="8"/>
  <c r="AF34" i="8"/>
  <c r="M34" i="8"/>
  <c r="Q38" i="18"/>
  <c r="Q34" i="18"/>
  <c r="AF29" i="8"/>
  <c r="T31" i="8"/>
  <c r="C31" i="8"/>
  <c r="P30" i="8"/>
  <c r="X28" i="8"/>
  <c r="G28" i="8"/>
  <c r="T27" i="8"/>
  <c r="C27" i="8"/>
  <c r="P24" i="8"/>
  <c r="X20" i="8"/>
  <c r="G20" i="8"/>
  <c r="T19" i="8"/>
  <c r="C19" i="8"/>
  <c r="P18" i="8"/>
  <c r="AD17" i="8"/>
  <c r="K17" i="8"/>
  <c r="X16" i="8"/>
  <c r="G16" i="8"/>
  <c r="S30" i="18"/>
  <c r="C30" i="18"/>
  <c r="G29" i="18"/>
  <c r="O27" i="18"/>
  <c r="S26" i="18"/>
  <c r="C26" i="18"/>
  <c r="G23" i="18"/>
  <c r="O19" i="18"/>
  <c r="S18" i="18"/>
  <c r="C18" i="18"/>
  <c r="AF24" i="8"/>
  <c r="M29" i="8"/>
  <c r="X23" i="8"/>
  <c r="G23" i="8"/>
  <c r="P19" i="8"/>
  <c r="X17" i="8"/>
  <c r="P13" i="8"/>
  <c r="X11" i="8"/>
  <c r="G11" i="8"/>
  <c r="T10" i="8"/>
  <c r="C10" i="8"/>
  <c r="P9" i="8"/>
  <c r="G38" i="18"/>
  <c r="O36" i="18"/>
  <c r="G34" i="18"/>
  <c r="O30" i="18"/>
  <c r="G28" i="18"/>
  <c r="O26" i="18"/>
  <c r="G22" i="18"/>
  <c r="O12" i="18"/>
  <c r="C11" i="18"/>
  <c r="G10" i="18"/>
  <c r="O8" i="18"/>
  <c r="U5" i="18"/>
  <c r="G6" i="8"/>
  <c r="X6" i="8"/>
  <c r="V39" i="8"/>
  <c r="E39" i="8"/>
  <c r="R38" i="8"/>
  <c r="AF37" i="8"/>
  <c r="M37" i="8"/>
  <c r="Z36" i="8"/>
  <c r="I36" i="8"/>
  <c r="V35" i="8"/>
  <c r="E35" i="8"/>
  <c r="R34" i="8"/>
  <c r="Z31" i="8"/>
  <c r="I31" i="8"/>
  <c r="V30" i="8"/>
  <c r="E30" i="8"/>
  <c r="R29" i="8"/>
  <c r="AF28" i="8"/>
  <c r="M28" i="8"/>
  <c r="Z27" i="8"/>
  <c r="I27" i="8"/>
  <c r="R24" i="8"/>
  <c r="AF23" i="8"/>
  <c r="M23" i="8"/>
  <c r="V20" i="8"/>
  <c r="E20" i="8"/>
  <c r="R19" i="8"/>
  <c r="AF18" i="8"/>
  <c r="M18" i="8"/>
  <c r="Z17" i="8"/>
  <c r="I17" i="8"/>
  <c r="V16" i="8"/>
  <c r="E16" i="8"/>
  <c r="AF13" i="8"/>
  <c r="M13" i="8"/>
  <c r="Z12" i="8"/>
  <c r="I12" i="8"/>
  <c r="V11" i="8"/>
  <c r="E11" i="8"/>
  <c r="R10" i="8"/>
  <c r="AF9" i="8"/>
  <c r="M9" i="8"/>
  <c r="G5" i="18"/>
  <c r="U38" i="18"/>
  <c r="E38" i="18"/>
  <c r="I37" i="18"/>
  <c r="M36" i="18"/>
  <c r="Q35" i="18"/>
  <c r="U34" i="18"/>
  <c r="E34" i="18"/>
  <c r="I33" i="18"/>
  <c r="Q30" i="18"/>
  <c r="U29" i="18"/>
  <c r="E29" i="18"/>
  <c r="I28" i="18"/>
  <c r="M27" i="18"/>
  <c r="Q26" i="18"/>
  <c r="I23" i="18"/>
  <c r="M22" i="18"/>
  <c r="U19" i="18"/>
  <c r="E19" i="18"/>
  <c r="I18" i="18"/>
  <c r="M17" i="18"/>
  <c r="Q16" i="18"/>
  <c r="U15" i="18"/>
  <c r="E15" i="18"/>
  <c r="M12" i="18"/>
  <c r="Q11" i="18"/>
  <c r="U10" i="18"/>
  <c r="E10" i="18"/>
  <c r="I9" i="18"/>
  <c r="M8" i="18"/>
  <c r="AB6" i="8"/>
  <c r="E6" i="8"/>
  <c r="AD28" i="8"/>
  <c r="K28" i="8"/>
  <c r="AD23" i="8"/>
  <c r="K23" i="8"/>
  <c r="AD18" i="8"/>
  <c r="K18" i="8"/>
  <c r="G17" i="8"/>
  <c r="T16" i="8"/>
  <c r="C16" i="8"/>
  <c r="AD13" i="8"/>
  <c r="K13" i="8"/>
  <c r="X12" i="8"/>
  <c r="G12" i="8"/>
  <c r="T11" i="8"/>
  <c r="C11" i="8"/>
  <c r="P10" i="8"/>
  <c r="AD9" i="8"/>
  <c r="K9" i="8"/>
  <c r="I5" i="18"/>
  <c r="K36" i="18"/>
  <c r="K27" i="18"/>
  <c r="K22" i="18"/>
  <c r="K17" i="18"/>
  <c r="O16" i="18"/>
  <c r="S15" i="18"/>
  <c r="C15" i="18"/>
  <c r="K12" i="18"/>
  <c r="O11" i="18"/>
  <c r="S10" i="18"/>
  <c r="C10" i="18"/>
  <c r="G9" i="18"/>
  <c r="K8" i="18"/>
  <c r="AD6" i="8"/>
  <c r="Z28" i="8"/>
  <c r="I28" i="8"/>
  <c r="M24" i="8"/>
  <c r="Z23" i="8"/>
  <c r="I23" i="8"/>
  <c r="AF19" i="8"/>
  <c r="M19" i="8"/>
  <c r="Z18" i="8"/>
  <c r="I18" i="8"/>
  <c r="V17" i="8"/>
  <c r="E17" i="8"/>
  <c r="R16" i="8"/>
  <c r="Z13" i="8"/>
  <c r="I13" i="8"/>
  <c r="V12" i="8"/>
  <c r="E12" i="8"/>
  <c r="R11" i="8"/>
  <c r="AF10" i="8"/>
  <c r="M10" i="8"/>
  <c r="Z9" i="8"/>
  <c r="I9" i="8"/>
  <c r="K5" i="18"/>
  <c r="U37" i="18"/>
  <c r="E37" i="18"/>
  <c r="I36" i="18"/>
  <c r="M35" i="18"/>
  <c r="U33" i="18"/>
  <c r="E33" i="18"/>
  <c r="M30" i="18"/>
  <c r="U28" i="18"/>
  <c r="E28" i="18"/>
  <c r="I27" i="18"/>
  <c r="M26" i="18"/>
  <c r="U23" i="18"/>
  <c r="E23" i="18"/>
  <c r="I22" i="18"/>
  <c r="U18" i="18"/>
  <c r="E18" i="18"/>
  <c r="I17" i="18"/>
  <c r="M16" i="18"/>
  <c r="Q15" i="18"/>
  <c r="I12" i="18"/>
  <c r="M11" i="18"/>
  <c r="Q10" i="18"/>
  <c r="U9" i="18"/>
  <c r="E9" i="18"/>
  <c r="I8" i="18"/>
  <c r="I6" i="8"/>
  <c r="K6" i="8"/>
  <c r="AD34" i="8"/>
  <c r="AD19" i="8"/>
  <c r="C17" i="8"/>
  <c r="P16" i="8"/>
  <c r="X13" i="8"/>
  <c r="G13" i="8"/>
  <c r="T12" i="8"/>
  <c r="C12" i="8"/>
  <c r="P11" i="8"/>
  <c r="AD10" i="8"/>
  <c r="K10" i="8"/>
  <c r="X9" i="8"/>
  <c r="G9" i="8"/>
  <c r="M5" i="18"/>
  <c r="K35" i="18"/>
  <c r="K30" i="18"/>
  <c r="K26" i="18"/>
  <c r="G17" i="18"/>
  <c r="K16" i="18"/>
  <c r="O15" i="18"/>
  <c r="G12" i="18"/>
  <c r="K11" i="18"/>
  <c r="O10" i="18"/>
  <c r="S9" i="18"/>
  <c r="C9" i="18"/>
  <c r="G8" i="18"/>
  <c r="Z6" i="8"/>
  <c r="Z37" i="8"/>
  <c r="I37" i="8"/>
  <c r="V36" i="8"/>
  <c r="V27" i="8"/>
  <c r="AF30" i="8"/>
  <c r="AF6" i="8"/>
  <c r="K38" i="8"/>
  <c r="K34" i="8"/>
  <c r="K29" i="8"/>
  <c r="K24" i="8"/>
  <c r="P6" i="8"/>
  <c r="AF39" i="8"/>
  <c r="M39" i="8"/>
  <c r="Z38" i="8"/>
  <c r="I38" i="8"/>
  <c r="V37" i="8"/>
  <c r="E37" i="8"/>
  <c r="R36" i="8"/>
  <c r="AF35" i="8"/>
  <c r="M35" i="8"/>
  <c r="Z34" i="8"/>
  <c r="I34" i="8"/>
  <c r="R31" i="8"/>
  <c r="M30" i="8"/>
  <c r="Z29" i="8"/>
  <c r="I29" i="8"/>
  <c r="V28" i="8"/>
  <c r="E28" i="8"/>
  <c r="R27" i="8"/>
  <c r="Z24" i="8"/>
  <c r="I24" i="8"/>
  <c r="V23" i="8"/>
  <c r="E23" i="8"/>
  <c r="AF20" i="8"/>
  <c r="M20" i="8"/>
  <c r="Z19" i="8"/>
  <c r="I19" i="8"/>
  <c r="V18" i="8"/>
  <c r="E18" i="8"/>
  <c r="R17" i="8"/>
  <c r="AF16" i="8"/>
  <c r="M16" i="8"/>
  <c r="V13" i="8"/>
  <c r="E13" i="8"/>
  <c r="R12" i="8"/>
  <c r="AF11" i="8"/>
  <c r="M11" i="8"/>
  <c r="Z10" i="8"/>
  <c r="I10" i="8"/>
  <c r="V9" i="8"/>
  <c r="E9" i="8"/>
  <c r="O5" i="18"/>
  <c r="M38" i="18"/>
  <c r="Q37" i="18"/>
  <c r="U36" i="18"/>
  <c r="E36" i="18"/>
  <c r="I35" i="18"/>
  <c r="M34" i="18"/>
  <c r="Q33" i="18"/>
  <c r="I30" i="18"/>
  <c r="M29" i="18"/>
  <c r="Q28" i="18"/>
  <c r="U27" i="18"/>
  <c r="E27" i="18"/>
  <c r="I26" i="18"/>
  <c r="Q23" i="18"/>
  <c r="U22" i="18"/>
  <c r="E22" i="18"/>
  <c r="M19" i="18"/>
  <c r="Q18" i="18"/>
  <c r="U17" i="18"/>
  <c r="E17" i="18"/>
  <c r="I16" i="18"/>
  <c r="M15" i="18"/>
  <c r="U12" i="18"/>
  <c r="E12" i="18"/>
  <c r="I11" i="18"/>
  <c r="M10" i="18"/>
  <c r="Q9" i="18"/>
  <c r="U8" i="18"/>
  <c r="E8" i="18"/>
  <c r="C7" i="1"/>
  <c r="V6" i="8"/>
  <c r="E36" i="8"/>
  <c r="V31" i="8"/>
  <c r="AD29" i="8"/>
  <c r="R6" i="8"/>
  <c r="AD39" i="8"/>
  <c r="K39" i="8"/>
  <c r="X38" i="8"/>
  <c r="G38" i="8"/>
  <c r="T37" i="8"/>
  <c r="C37" i="8"/>
  <c r="P36" i="8"/>
  <c r="AD35" i="8"/>
  <c r="K35" i="8"/>
  <c r="X34" i="8"/>
  <c r="G34" i="8"/>
  <c r="P31" i="8"/>
  <c r="AD30" i="8"/>
  <c r="K30" i="8"/>
  <c r="X29" i="8"/>
  <c r="G29" i="8"/>
  <c r="T28" i="8"/>
  <c r="C28" i="8"/>
  <c r="P27" i="8"/>
  <c r="X24" i="8"/>
  <c r="G24" i="8"/>
  <c r="T23" i="8"/>
  <c r="C23" i="8"/>
  <c r="AD20" i="8"/>
  <c r="K20" i="8"/>
  <c r="X19" i="8"/>
  <c r="G19" i="8"/>
  <c r="T18" i="8"/>
  <c r="C18" i="8"/>
  <c r="P17" i="8"/>
  <c r="AD16" i="8"/>
  <c r="K16" i="8"/>
  <c r="T13" i="8"/>
  <c r="C13" i="8"/>
  <c r="P12" i="8"/>
  <c r="AD11" i="8"/>
  <c r="K11" i="8"/>
  <c r="X10" i="8"/>
  <c r="G10" i="8"/>
  <c r="T9" i="8"/>
  <c r="C9" i="8"/>
  <c r="Q5" i="18"/>
  <c r="K38" i="18"/>
  <c r="O37" i="18"/>
  <c r="S36" i="18"/>
  <c r="C36" i="18"/>
  <c r="G35" i="18"/>
  <c r="K34" i="18"/>
  <c r="O33" i="18"/>
  <c r="G30" i="18"/>
  <c r="K29" i="18"/>
  <c r="O28" i="18"/>
  <c r="S27" i="18"/>
  <c r="C27" i="18"/>
  <c r="G26" i="18"/>
  <c r="O23" i="18"/>
  <c r="S22" i="18"/>
  <c r="C22" i="18"/>
  <c r="K19" i="18"/>
  <c r="O18" i="18"/>
  <c r="S17" i="18"/>
  <c r="C17" i="18"/>
  <c r="G16" i="18"/>
  <c r="K15" i="18"/>
  <c r="S12" i="18"/>
  <c r="C12" i="18"/>
  <c r="G11" i="18"/>
  <c r="K10" i="18"/>
  <c r="O9" i="18"/>
  <c r="S8" i="18"/>
  <c r="C8" i="18"/>
  <c r="E31" i="8"/>
  <c r="E27" i="8"/>
  <c r="M6" i="8"/>
  <c r="AD38" i="8"/>
  <c r="AD24" i="8"/>
  <c r="K19" i="8"/>
  <c r="T6" i="8"/>
  <c r="Z39" i="8"/>
  <c r="I39" i="8"/>
  <c r="V38" i="8"/>
  <c r="E38" i="8"/>
  <c r="R37" i="8"/>
  <c r="AF36" i="8"/>
  <c r="M36" i="8"/>
  <c r="Z35" i="8"/>
  <c r="I35" i="8"/>
  <c r="V34" i="8"/>
  <c r="E34" i="8"/>
  <c r="AF31" i="8"/>
  <c r="M31" i="8"/>
  <c r="Z30" i="8"/>
  <c r="I30" i="8"/>
  <c r="V29" i="8"/>
  <c r="E29" i="8"/>
  <c r="R28" i="8"/>
  <c r="AF27" i="8"/>
  <c r="M27" i="8"/>
  <c r="V24" i="8"/>
  <c r="E24" i="8"/>
  <c r="R23" i="8"/>
  <c r="Z20" i="8"/>
  <c r="I20" i="8"/>
  <c r="V19" i="8"/>
  <c r="E19" i="8"/>
  <c r="R18" i="8"/>
  <c r="AF17" i="8"/>
  <c r="M17" i="8"/>
  <c r="Z16" i="8"/>
  <c r="I16" i="8"/>
  <c r="R13" i="8"/>
  <c r="AF12" i="8"/>
  <c r="M12" i="8"/>
  <c r="Z11" i="8"/>
  <c r="I11" i="8"/>
  <c r="V10" i="8"/>
  <c r="E10" i="8"/>
  <c r="R9" i="8"/>
  <c r="S5" i="18"/>
  <c r="I38" i="18"/>
  <c r="M37" i="18"/>
  <c r="Q36" i="18"/>
  <c r="U35" i="18"/>
  <c r="E35" i="18"/>
  <c r="I34" i="18"/>
  <c r="M33" i="18"/>
  <c r="U30" i="18"/>
  <c r="E30" i="18"/>
  <c r="I29" i="18"/>
  <c r="M28" i="18"/>
  <c r="Q27" i="18"/>
  <c r="U26" i="18"/>
  <c r="E26" i="18"/>
  <c r="M23" i="18"/>
  <c r="Q22" i="18"/>
  <c r="I19" i="18"/>
  <c r="M18" i="18"/>
  <c r="Q17" i="18"/>
  <c r="U16" i="18"/>
  <c r="E16" i="18"/>
  <c r="I15" i="18"/>
  <c r="Q12" i="18"/>
  <c r="U11" i="18"/>
  <c r="E11" i="18"/>
  <c r="I10" i="18"/>
  <c r="M9" i="18"/>
  <c r="Q8" i="18"/>
  <c r="C6" i="8" l="1"/>
  <c r="C5" i="18"/>
</calcChain>
</file>

<file path=xl/sharedStrings.xml><?xml version="1.0" encoding="utf-8"?>
<sst xmlns="http://schemas.openxmlformats.org/spreadsheetml/2006/main" count="197" uniqueCount="85">
  <si>
    <t xml:space="preserve"> Total Hogares </t>
  </si>
  <si>
    <t>No.</t>
  </si>
  <si>
    <t>% /1</t>
  </si>
  <si>
    <t>Dominio</t>
  </si>
  <si>
    <t>Urbano</t>
  </si>
  <si>
    <t>Distrito Central</t>
  </si>
  <si>
    <t>San Pedro Sula</t>
  </si>
  <si>
    <t>Resto Urbano</t>
  </si>
  <si>
    <t>Rural</t>
  </si>
  <si>
    <t>Sexo Jefe de  hogar</t>
  </si>
  <si>
    <t>Hombre</t>
  </si>
  <si>
    <t>Mujer</t>
  </si>
  <si>
    <t>Sin Nivel</t>
  </si>
  <si>
    <t>Primaria</t>
  </si>
  <si>
    <t>Superior</t>
  </si>
  <si>
    <t>1/  Porcentaje por columnas</t>
  </si>
  <si>
    <t>2/  Porcentaje por filas</t>
  </si>
  <si>
    <t xml:space="preserve"> Población total</t>
  </si>
  <si>
    <t>Secundaria</t>
  </si>
  <si>
    <t>Sitio en el  cual tuvo acceso a  internet</t>
  </si>
  <si>
    <t>Cyber-café o negocio de internet</t>
  </si>
  <si>
    <t>En Casa</t>
  </si>
  <si>
    <t>En su trabajo</t>
  </si>
  <si>
    <t>Otro</t>
  </si>
  <si>
    <t>Razón por la cual utilizó internet</t>
  </si>
  <si>
    <t>Menores de 15</t>
  </si>
  <si>
    <t>De 15 a 29</t>
  </si>
  <si>
    <t>De 60  o más</t>
  </si>
  <si>
    <t>Publico</t>
  </si>
  <si>
    <t>De 30 a 44</t>
  </si>
  <si>
    <t>De 45 a 59</t>
  </si>
  <si>
    <t>Rangos de edad</t>
  </si>
  <si>
    <t>Total acceso</t>
  </si>
  <si>
    <t xml:space="preserve">  Radio, radiograbadora o equipo de sonido</t>
  </si>
  <si>
    <t xml:space="preserve">Hogares que poseen: </t>
  </si>
  <si>
    <t>Computadora</t>
  </si>
  <si>
    <t xml:space="preserve"> Televisor</t>
  </si>
  <si>
    <t xml:space="preserve">Servivio de Telefono fijo </t>
  </si>
  <si>
    <t>Telefono celular(movil)</t>
  </si>
  <si>
    <t>Acceso a internet</t>
  </si>
  <si>
    <t>Total /3</t>
  </si>
  <si>
    <t>Nivel educativo</t>
  </si>
  <si>
    <t>Sexo</t>
  </si>
  <si>
    <t>De 15 - 29 Años</t>
  </si>
  <si>
    <t>De 30 - 44 Años</t>
  </si>
  <si>
    <t>De 45 - 59 Años</t>
  </si>
  <si>
    <t>Nivel Educativo del Jefe</t>
  </si>
  <si>
    <t xml:space="preserve"> Frecuencia de uso</t>
  </si>
  <si>
    <t>Menos de una vez por mes</t>
  </si>
  <si>
    <t>Al menos 1 vez por mes pero no todas las semanas</t>
  </si>
  <si>
    <t>Total Nacional 2/</t>
  </si>
  <si>
    <t>60 Años y mas</t>
  </si>
  <si>
    <t>No sabe, no responde</t>
  </si>
  <si>
    <t>Quintil 1</t>
  </si>
  <si>
    <t>Quintil 2</t>
  </si>
  <si>
    <t>Quintil 3</t>
  </si>
  <si>
    <t>Quintil 4</t>
  </si>
  <si>
    <t>Quintil 5</t>
  </si>
  <si>
    <t>No Declaran Ingresos</t>
  </si>
  <si>
    <t>/3 Nota  este valor no necesariamente coincide con la  sumatoria de los hogares con acceso a servicio de teléfono publico y privado, ya que el hogar puede contar con  uno o ambos servicios de telefefonía</t>
  </si>
  <si>
    <t>Al menos una vez por día</t>
  </si>
  <si>
    <t>Al menos 1 vez por semana pero no todos los días</t>
  </si>
  <si>
    <t>En la escuela, colegio o universidad</t>
  </si>
  <si>
    <t>Casa de un familiar / amigo</t>
  </si>
  <si>
    <t xml:space="preserve">Cuadro No. 3. Proporción de personas que en los últimos 3 meses tuvo acceso a  internet,  por razón de uso según dominio,  rangos de edad , sexo, nivel educativo  y quintil de ingreso del hogar </t>
  </si>
  <si>
    <t>Cuadro No. 1. Proporción de  Hogares con acceso a tecnologías de información y comunicaciones, según dominio, rangos de edad del jefe, sexo del jefe, nivel educativo del jefe y quintil de ingreso del hogar</t>
  </si>
  <si>
    <t>Categorias</t>
  </si>
  <si>
    <t xml:space="preserve"> Rangos de edad del Jefe</t>
  </si>
  <si>
    <t>Quintil de ingreso del hogar</t>
  </si>
  <si>
    <t>Menores de 15 Años</t>
  </si>
  <si>
    <t xml:space="preserve">Sexo </t>
  </si>
  <si>
    <t xml:space="preserve">Nivel educativo </t>
  </si>
  <si>
    <t xml:space="preserve">Cuadro No. 2. Proporción de personas que en los últimos 3 meses tuvo acceso a  internet, por frecuencia de uso y sitio en el cual tuvo acceso según dominio,  rangos de edad , sexo, nivel educativo y quintil de ingreso del hogar </t>
  </si>
  <si>
    <t>Celular</t>
  </si>
  <si>
    <t>Red publica (parque u otro lugar)</t>
  </si>
  <si>
    <t>Restaurante o local con red inalambrica</t>
  </si>
  <si>
    <t>Fuente: Instituto Nacional de Estadística (INE). Encuesta Permanente de Hogares de Propósitos Múltiples, 2021.</t>
  </si>
  <si>
    <t>Comunicación (Llamadas nacionales e internacionales, comunicación por correo electrónico o chat, redes sociales)</t>
  </si>
  <si>
    <t>Busqueda de Información( noticias o navegación por la web en general)</t>
  </si>
  <si>
    <t>Compras, contratación o pedido de bienes o de servicios</t>
  </si>
  <si>
    <t>Operaciones de banca electrónica (Interbanca o servicios financieros, pago de servicios, transferencias )</t>
  </si>
  <si>
    <t>Educación formal y actividades de capacitación (Clases virtuales, investigar o hacer tareas)</t>
  </si>
  <si>
    <t>Entretenimiento personal (Uso / descarga de videojuegos, películas, música o programas informáticos etc )</t>
  </si>
  <si>
    <t>Actividades Laborales (trabajo desde casa, venta de productos en línea)</t>
  </si>
  <si>
    <t>Otra razón</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</si>
</sst>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_(* \(#,##0.00\);_(* &quot;-&quot;??_);_(@_)"/>
    <numFmt numFmtId="165" formatCode="0.0"/>
    <numFmt numFmtId="166" formatCode="_-* #,##0\ _L_p_s_-;\-* #,##0\ _L_p_s_-;_-* &quot;-&quot;\ _L_p_s_-;_-@_-"/>
    <numFmt numFmtId="167" formatCode="#,##0.0"/>
    <numFmt numFmtId="168" formatCode="_-* #,##0_-;\-* #,##0_-;_-* &quot;-&quot;??_-;_-@_-"/>
    <numFmt numFmtId="169" formatCode="_(* #,##0_);_(* \(#,##0\);_(* &quot;-&quot;??_);_(@_)"/>
  </numFmts>
  <fonts count="9" x14ac:knownFonts="1">
    <font>
      <sz val="10"/>
      <name val="Arial"/>
    </font>
    <font>
      <sz val="10"/>
      <name val="Arial"/>
      <family val="2"/>
    </font>
    <font>
      <sz val="8"/>
      <name val="Arial"/>
      <family val="2"/>
    </font>
    <font>
      <b/>
      <sz val="8"/>
      <name val="Arial"/>
      <family val="2"/>
    </font>
    <font>
      <b/>
      <sz val="8"/>
      <name val="Arial Narrow"/>
      <family val="2"/>
    </font>
    <font>
      <sz val="8"/>
      <name val="Arial Narrow"/>
      <family val="2"/>
    </font>
    <font>
      <sz val="8"/>
      <name val="Arial"/>
      <family val="2"/>
    </font>
    <font>
      <b/>
      <sz val="7"/>
      <name val="Arial"/>
      <family val="2"/>
    </font>
    <font>
      <sz val="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4">
    <xf numFmtId="0" fontId="0" fillId="0" borderId="0"/>
    <xf numFmtId="164" fontId="1"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cellStyleXfs>
  <cellXfs count="104">
    <xf numFmtId="0" fontId="0" fillId="0" borderId="0" xfId="0"/>
    <xf numFmtId="0" fontId="3" fillId="0" borderId="1" xfId="0" applyFont="1" applyBorder="1" applyAlignment="1">
      <alignment horizontal="center" wrapText="1"/>
    </xf>
    <xf numFmtId="0" fontId="3" fillId="0" borderId="1" xfId="0" applyFont="1" applyFill="1" applyBorder="1" applyAlignment="1">
      <alignment horizontal="center" wrapText="1"/>
    </xf>
    <xf numFmtId="0" fontId="3" fillId="0" borderId="0" xfId="0" applyFont="1" applyBorder="1" applyAlignment="1">
      <alignment horizontal="center" wrapText="1"/>
    </xf>
    <xf numFmtId="0" fontId="4" fillId="0" borderId="0" xfId="0" applyFont="1" applyBorder="1" applyAlignment="1">
      <alignment horizontal="center" wrapText="1"/>
    </xf>
    <xf numFmtId="0" fontId="2" fillId="0" borderId="0" xfId="0" applyFont="1" applyAlignment="1">
      <alignment horizontal="center"/>
    </xf>
    <xf numFmtId="0" fontId="4" fillId="0" borderId="0" xfId="0" applyFont="1" applyFill="1" applyBorder="1" applyAlignment="1">
      <alignment horizontal="center" wrapText="1"/>
    </xf>
    <xf numFmtId="3" fontId="2" fillId="0" borderId="0" xfId="0" applyNumberFormat="1" applyFont="1" applyAlignment="1">
      <alignment horizontal="right"/>
    </xf>
    <xf numFmtId="165" fontId="5" fillId="0" borderId="0" xfId="0" applyNumberFormat="1" applyFont="1" applyBorder="1" applyAlignment="1">
      <alignment horizontal="right" wrapText="1"/>
    </xf>
    <xf numFmtId="3" fontId="2" fillId="0" borderId="1" xfId="0" applyNumberFormat="1" applyFont="1" applyBorder="1" applyAlignment="1">
      <alignment horizontal="right"/>
    </xf>
    <xf numFmtId="0" fontId="7" fillId="0" borderId="0" xfId="0" applyFont="1" applyAlignment="1">
      <alignment horizontal="left" indent="1"/>
    </xf>
    <xf numFmtId="166" fontId="7" fillId="0" borderId="0" xfId="0" applyNumberFormat="1" applyFont="1" applyFill="1" applyBorder="1" applyAlignment="1">
      <alignment horizontal="left" indent="1"/>
    </xf>
    <xf numFmtId="0" fontId="0" fillId="0" borderId="0" xfId="0" applyFill="1"/>
    <xf numFmtId="0" fontId="0" fillId="0" borderId="0" xfId="0" applyFill="1" applyBorder="1"/>
    <xf numFmtId="0" fontId="3" fillId="0" borderId="2" xfId="0" applyFont="1" applyBorder="1" applyAlignment="1">
      <alignment horizontal="center" wrapText="1"/>
    </xf>
    <xf numFmtId="0" fontId="3" fillId="0" borderId="0" xfId="0" applyFont="1" applyBorder="1" applyAlignment="1">
      <alignment vertical="center" wrapText="1"/>
    </xf>
    <xf numFmtId="0" fontId="3" fillId="0" borderId="2" xfId="0" applyFont="1" applyFill="1" applyBorder="1" applyAlignment="1">
      <alignment horizontal="center" wrapText="1"/>
    </xf>
    <xf numFmtId="3" fontId="0" fillId="0" borderId="0" xfId="0" applyNumberFormat="1"/>
    <xf numFmtId="3" fontId="2" fillId="0" borderId="0" xfId="1" applyNumberFormat="1" applyFont="1" applyAlignment="1">
      <alignment horizontal="right"/>
    </xf>
    <xf numFmtId="3" fontId="2" fillId="0" borderId="0" xfId="0" applyNumberFormat="1" applyFont="1"/>
    <xf numFmtId="3" fontId="2" fillId="0" borderId="1" xfId="0" applyNumberFormat="1" applyFont="1" applyBorder="1"/>
    <xf numFmtId="165" fontId="2" fillId="0" borderId="0" xfId="1" applyNumberFormat="1" applyFont="1" applyAlignment="1">
      <alignment horizontal="right"/>
    </xf>
    <xf numFmtId="165" fontId="2" fillId="0" borderId="0" xfId="0" applyNumberFormat="1" applyFont="1" applyAlignment="1">
      <alignment horizontal="right"/>
    </xf>
    <xf numFmtId="0" fontId="3" fillId="0" borderId="0" xfId="0" applyFont="1" applyBorder="1" applyAlignment="1">
      <alignment horizontal="center" vertical="center" wrapText="1"/>
    </xf>
    <xf numFmtId="165" fontId="2" fillId="0" borderId="1" xfId="1" applyNumberFormat="1" applyFont="1" applyBorder="1" applyAlignment="1">
      <alignment horizontal="right"/>
    </xf>
    <xf numFmtId="3" fontId="3" fillId="0" borderId="0" xfId="1" applyNumberFormat="1" applyFont="1" applyAlignment="1"/>
    <xf numFmtId="3" fontId="3" fillId="0" borderId="0" xfId="0" applyNumberFormat="1" applyFont="1" applyAlignment="1">
      <alignment horizontal="right"/>
    </xf>
    <xf numFmtId="165" fontId="3" fillId="0" borderId="0" xfId="0" applyNumberFormat="1" applyFont="1" applyBorder="1" applyAlignment="1">
      <alignment horizontal="right" wrapText="1"/>
    </xf>
    <xf numFmtId="3" fontId="6" fillId="0" borderId="0" xfId="1" applyNumberFormat="1" applyFont="1" applyAlignment="1"/>
    <xf numFmtId="3" fontId="6" fillId="0" borderId="0" xfId="0" applyNumberFormat="1" applyFont="1" applyAlignment="1">
      <alignment horizontal="right"/>
    </xf>
    <xf numFmtId="0" fontId="3" fillId="0" borderId="0" xfId="0" applyFont="1" applyBorder="1" applyAlignment="1">
      <alignment horizontal="right" wrapText="1"/>
    </xf>
    <xf numFmtId="167" fontId="6" fillId="0" borderId="0" xfId="0" applyNumberFormat="1" applyFont="1" applyAlignment="1">
      <alignment horizontal="right"/>
    </xf>
    <xf numFmtId="167" fontId="6" fillId="0" borderId="0" xfId="1" applyNumberFormat="1" applyFont="1" applyAlignment="1">
      <alignment horizontal="right"/>
    </xf>
    <xf numFmtId="3" fontId="6" fillId="0" borderId="0" xfId="1" applyNumberFormat="1" applyFont="1" applyBorder="1" applyAlignment="1"/>
    <xf numFmtId="167" fontId="6" fillId="0" borderId="0" xfId="0" applyNumberFormat="1" applyFont="1" applyBorder="1" applyAlignment="1">
      <alignment horizontal="right"/>
    </xf>
    <xf numFmtId="3" fontId="6" fillId="0" borderId="1" xfId="1" applyNumberFormat="1" applyFont="1" applyBorder="1" applyAlignment="1"/>
    <xf numFmtId="167" fontId="6" fillId="0" borderId="1" xfId="0" applyNumberFormat="1" applyFont="1" applyBorder="1" applyAlignment="1">
      <alignment horizontal="right"/>
    </xf>
    <xf numFmtId="165" fontId="3" fillId="0" borderId="0" xfId="0" applyNumberFormat="1" applyFont="1" applyAlignment="1">
      <alignment horizontal="right"/>
    </xf>
    <xf numFmtId="167" fontId="3" fillId="0" borderId="0" xfId="0" applyNumberFormat="1" applyFont="1" applyAlignment="1">
      <alignment horizontal="right"/>
    </xf>
    <xf numFmtId="165" fontId="6" fillId="0" borderId="0" xfId="1" applyNumberFormat="1" applyFont="1" applyAlignment="1">
      <alignment horizontal="right"/>
    </xf>
    <xf numFmtId="165" fontId="6" fillId="0" borderId="0" xfId="0" applyNumberFormat="1" applyFont="1" applyAlignment="1">
      <alignment horizontal="right"/>
    </xf>
    <xf numFmtId="3" fontId="6" fillId="0" borderId="0" xfId="0" applyNumberFormat="1" applyFont="1"/>
    <xf numFmtId="3" fontId="6" fillId="0" borderId="0" xfId="0" applyNumberFormat="1" applyFont="1" applyBorder="1" applyAlignment="1">
      <alignment horizontal="right" wrapText="1"/>
    </xf>
    <xf numFmtId="3" fontId="6" fillId="0" borderId="0" xfId="1" applyNumberFormat="1" applyFont="1" applyAlignment="1">
      <alignment horizontal="right"/>
    </xf>
    <xf numFmtId="3" fontId="6" fillId="0" borderId="1" xfId="0" applyNumberFormat="1" applyFont="1" applyBorder="1" applyAlignment="1">
      <alignment horizontal="right"/>
    </xf>
    <xf numFmtId="165" fontId="6" fillId="0" borderId="1" xfId="1" applyNumberFormat="1" applyFont="1" applyBorder="1" applyAlignment="1">
      <alignment horizontal="right"/>
    </xf>
    <xf numFmtId="164" fontId="6" fillId="0" borderId="0" xfId="1" applyFont="1" applyAlignment="1"/>
    <xf numFmtId="164" fontId="6" fillId="0" borderId="0" xfId="1" applyFont="1" applyAlignment="1">
      <alignment horizontal="right"/>
    </xf>
    <xf numFmtId="0" fontId="3" fillId="0" borderId="0" xfId="17" applyFont="1" applyBorder="1" applyAlignment="1">
      <alignment wrapText="1"/>
    </xf>
    <xf numFmtId="0" fontId="2" fillId="0" borderId="0" xfId="17" applyFont="1" applyBorder="1" applyAlignment="1">
      <alignment horizontal="left" wrapText="1" indent="1"/>
    </xf>
    <xf numFmtId="0" fontId="3" fillId="0" borderId="0" xfId="17" applyFont="1" applyBorder="1" applyAlignment="1">
      <alignment horizontal="left" wrapText="1" indent="1"/>
    </xf>
    <xf numFmtId="0" fontId="2" fillId="0" borderId="1" xfId="17" applyFont="1" applyBorder="1" applyAlignment="1">
      <alignment horizontal="left" wrapText="1" indent="1"/>
    </xf>
    <xf numFmtId="168" fontId="2" fillId="0" borderId="0" xfId="3" applyNumberFormat="1" applyFont="1" applyFill="1" applyBorder="1" applyAlignment="1">
      <alignment horizontal="left" indent="1"/>
    </xf>
    <xf numFmtId="0" fontId="2" fillId="0" borderId="0" xfId="17" applyFont="1" applyBorder="1" applyAlignment="1">
      <alignment horizontal="left" wrapText="1" indent="2"/>
    </xf>
    <xf numFmtId="166" fontId="7" fillId="0" borderId="0" xfId="18" applyNumberFormat="1" applyFont="1" applyFill="1" applyBorder="1" applyAlignment="1">
      <alignment horizontal="left" indent="1"/>
    </xf>
    <xf numFmtId="0" fontId="3" fillId="0" borderId="0" xfId="22" applyFont="1" applyBorder="1" applyAlignment="1">
      <alignment wrapText="1"/>
    </xf>
    <xf numFmtId="0" fontId="2" fillId="0" borderId="0" xfId="22" applyFont="1" applyBorder="1" applyAlignment="1">
      <alignment horizontal="left" wrapText="1" indent="1"/>
    </xf>
    <xf numFmtId="0" fontId="3" fillId="0" borderId="0" xfId="22" applyFont="1" applyBorder="1" applyAlignment="1">
      <alignment horizontal="left" wrapText="1" indent="1"/>
    </xf>
    <xf numFmtId="0" fontId="2" fillId="0" borderId="1" xfId="22" applyFont="1" applyBorder="1" applyAlignment="1">
      <alignment horizontal="left" wrapText="1" indent="1"/>
    </xf>
    <xf numFmtId="0" fontId="2" fillId="0" borderId="0" xfId="22" applyFont="1" applyBorder="1" applyAlignment="1">
      <alignment horizontal="left" indent="1"/>
    </xf>
    <xf numFmtId="168" fontId="2" fillId="0" borderId="0" xfId="4" applyNumberFormat="1" applyFont="1" applyFill="1" applyBorder="1" applyAlignment="1">
      <alignment horizontal="left" indent="1"/>
    </xf>
    <xf numFmtId="0" fontId="2" fillId="0" borderId="0" xfId="22" applyFont="1" applyBorder="1" applyAlignment="1">
      <alignment horizontal="left" wrapText="1" indent="2"/>
    </xf>
    <xf numFmtId="0" fontId="3" fillId="0" borderId="0" xfId="5" applyFont="1" applyBorder="1" applyAlignment="1">
      <alignment wrapText="1"/>
    </xf>
    <xf numFmtId="0" fontId="2" fillId="0" borderId="0" xfId="5" applyFont="1" applyBorder="1" applyAlignment="1">
      <alignment horizontal="left" wrapText="1" indent="1"/>
    </xf>
    <xf numFmtId="0" fontId="3" fillId="0" borderId="0" xfId="5" applyFont="1" applyBorder="1" applyAlignment="1">
      <alignment horizontal="left" wrapText="1" indent="1"/>
    </xf>
    <xf numFmtId="0" fontId="2" fillId="0" borderId="1" xfId="5" applyFont="1" applyBorder="1" applyAlignment="1">
      <alignment horizontal="left" wrapText="1" indent="1"/>
    </xf>
    <xf numFmtId="0" fontId="2" fillId="0" borderId="0" xfId="5" applyFont="1" applyBorder="1" applyAlignment="1">
      <alignment horizontal="left" indent="1"/>
    </xf>
    <xf numFmtId="168" fontId="2" fillId="0" borderId="0" xfId="2" applyNumberFormat="1" applyFont="1" applyFill="1" applyBorder="1" applyAlignment="1">
      <alignment horizontal="left" indent="1"/>
    </xf>
    <xf numFmtId="0" fontId="2" fillId="0" borderId="0" xfId="5" applyFont="1" applyBorder="1" applyAlignment="1">
      <alignment horizontal="left" wrapText="1" indent="2"/>
    </xf>
    <xf numFmtId="3" fontId="3" fillId="0" borderId="0" xfId="1" applyNumberFormat="1" applyFont="1" applyFill="1" applyAlignment="1"/>
    <xf numFmtId="3" fontId="3" fillId="0" borderId="0" xfId="0" applyNumberFormat="1" applyFont="1" applyFill="1" applyAlignment="1">
      <alignment horizontal="right"/>
    </xf>
    <xf numFmtId="165" fontId="3" fillId="0" borderId="0" xfId="1" applyNumberFormat="1" applyFont="1" applyFill="1" applyAlignment="1">
      <alignment horizontal="right"/>
    </xf>
    <xf numFmtId="1" fontId="3" fillId="0" borderId="0" xfId="0" applyNumberFormat="1" applyFont="1" applyFill="1" applyAlignment="1">
      <alignment horizontal="right"/>
    </xf>
    <xf numFmtId="3" fontId="3" fillId="0" borderId="0" xfId="0" applyNumberFormat="1" applyFont="1" applyFill="1" applyBorder="1" applyAlignment="1">
      <alignment horizontal="right" wrapText="1"/>
    </xf>
    <xf numFmtId="3" fontId="3" fillId="0" borderId="0" xfId="0" applyNumberFormat="1" applyFont="1" applyFill="1"/>
    <xf numFmtId="0" fontId="3" fillId="0" borderId="0" xfId="0" applyFont="1" applyFill="1" applyBorder="1" applyAlignment="1">
      <alignment horizontal="center" wrapText="1"/>
    </xf>
    <xf numFmtId="0" fontId="3" fillId="0" borderId="2" xfId="0" applyFont="1" applyBorder="1" applyAlignment="1">
      <alignment horizontal="center" wrapText="1"/>
    </xf>
    <xf numFmtId="3" fontId="3" fillId="0" borderId="0" xfId="0" applyNumberFormat="1" applyFont="1" applyBorder="1" applyAlignment="1">
      <alignment horizontal="right" wrapText="1"/>
    </xf>
    <xf numFmtId="3" fontId="3" fillId="0" borderId="0" xfId="0" applyNumberFormat="1" applyFont="1"/>
    <xf numFmtId="3" fontId="2" fillId="0" borderId="0" xfId="0" applyNumberFormat="1" applyFont="1" applyBorder="1" applyAlignment="1">
      <alignment horizontal="right" wrapText="1"/>
    </xf>
    <xf numFmtId="165" fontId="2" fillId="0" borderId="0" xfId="0" applyNumberFormat="1" applyFont="1" applyBorder="1" applyAlignment="1">
      <alignment horizontal="right" wrapText="1"/>
    </xf>
    <xf numFmtId="3" fontId="2" fillId="0" borderId="1" xfId="0" applyNumberFormat="1" applyFont="1" applyBorder="1" applyAlignment="1">
      <alignment horizontal="right" wrapText="1"/>
    </xf>
    <xf numFmtId="165" fontId="2" fillId="0" borderId="1" xfId="0" applyNumberFormat="1" applyFont="1" applyBorder="1" applyAlignment="1">
      <alignment horizontal="right" wrapText="1"/>
    </xf>
    <xf numFmtId="3" fontId="2" fillId="0" borderId="0" xfId="0" applyNumberFormat="1" applyFont="1" applyBorder="1" applyAlignment="1">
      <alignment horizontal="right"/>
    </xf>
    <xf numFmtId="165" fontId="2" fillId="0" borderId="0" xfId="1" applyNumberFormat="1" applyFont="1" applyBorder="1" applyAlignment="1">
      <alignment horizontal="right"/>
    </xf>
    <xf numFmtId="3" fontId="2" fillId="0" borderId="0" xfId="0" applyNumberFormat="1" applyFont="1" applyBorder="1"/>
    <xf numFmtId="3" fontId="6" fillId="0" borderId="0" xfId="0" applyNumberFormat="1" applyFont="1" applyBorder="1" applyAlignment="1">
      <alignment horizontal="right"/>
    </xf>
    <xf numFmtId="165" fontId="6" fillId="0" borderId="0" xfId="1" applyNumberFormat="1" applyFont="1" applyBorder="1" applyAlignment="1">
      <alignment horizontal="right"/>
    </xf>
    <xf numFmtId="0" fontId="3" fillId="0" borderId="2" xfId="0" applyFont="1" applyBorder="1" applyAlignment="1">
      <alignment horizontal="center" wrapText="1"/>
    </xf>
    <xf numFmtId="169" fontId="3" fillId="0" borderId="0" xfId="1" applyNumberFormat="1" applyFont="1" applyBorder="1" applyAlignment="1">
      <alignment horizontal="right" wrapText="1"/>
    </xf>
    <xf numFmtId="165" fontId="2" fillId="0" borderId="1" xfId="0" applyNumberFormat="1" applyFont="1" applyBorder="1" applyAlignment="1">
      <alignment horizontal="right"/>
    </xf>
    <xf numFmtId="0" fontId="3" fillId="0" borderId="0" xfId="0" applyFont="1" applyFill="1" applyBorder="1" applyAlignment="1">
      <alignment horizontal="center" wrapText="1"/>
    </xf>
    <xf numFmtId="0" fontId="3" fillId="0" borderId="2" xfId="0" applyFont="1" applyBorder="1" applyAlignment="1">
      <alignment horizontal="center" vertical="center" wrapText="1"/>
    </xf>
    <xf numFmtId="0" fontId="3" fillId="0" borderId="0" xfId="6" applyFont="1" applyBorder="1" applyAlignment="1">
      <alignment horizontal="center" vertical="center" wrapText="1"/>
    </xf>
    <xf numFmtId="0" fontId="3" fillId="0" borderId="1" xfId="21" applyFont="1" applyFill="1" applyBorder="1" applyAlignment="1">
      <alignment horizontal="center" vertical="center" wrapText="1"/>
    </xf>
    <xf numFmtId="0" fontId="3" fillId="0" borderId="2" xfId="21" applyFont="1" applyFill="1" applyBorder="1" applyAlignment="1">
      <alignment horizontal="center" vertical="center" wrapText="1"/>
    </xf>
    <xf numFmtId="0" fontId="0" fillId="0" borderId="0" xfId="0" applyFill="1" applyBorder="1" applyAlignment="1">
      <alignment horizontal="center" vertical="center"/>
    </xf>
    <xf numFmtId="0" fontId="3" fillId="0" borderId="1" xfId="0" applyFont="1" applyBorder="1" applyAlignment="1">
      <alignment horizontal="center" vertical="center" wrapText="1"/>
    </xf>
    <xf numFmtId="0" fontId="3" fillId="0" borderId="1" xfId="19" applyFont="1" applyBorder="1" applyAlignment="1">
      <alignment horizontal="center" vertical="center" wrapText="1"/>
    </xf>
    <xf numFmtId="0" fontId="3" fillId="0" borderId="2" xfId="0" applyFont="1" applyBorder="1" applyAlignment="1">
      <alignment horizontal="center"/>
    </xf>
    <xf numFmtId="0" fontId="3" fillId="0" borderId="1" xfId="21" applyFont="1" applyBorder="1" applyAlignment="1">
      <alignment horizontal="center" vertical="center" wrapText="1"/>
    </xf>
    <xf numFmtId="0" fontId="3" fillId="0" borderId="2" xfId="20" applyFont="1" applyBorder="1" applyAlignment="1">
      <alignment horizontal="center" vertical="center" wrapText="1"/>
    </xf>
    <xf numFmtId="0" fontId="3" fillId="0" borderId="0" xfId="23" applyFont="1" applyBorder="1" applyAlignment="1">
      <alignment horizontal="center" vertical="center" wrapText="1"/>
    </xf>
    <xf numFmtId="0" fontId="3" fillId="0" borderId="2" xfId="0" applyFont="1" applyBorder="1" applyAlignment="1">
      <alignment horizontal="center" wrapText="1"/>
    </xf>
  </cellXfs>
  <cellStyles count="24">
    <cellStyle name="Millares" xfId="1" builtinId="3"/>
    <cellStyle name="Millares 11" xfId="2"/>
    <cellStyle name="Millares 3" xfId="3"/>
    <cellStyle name="Millares 8" xfId="4"/>
    <cellStyle name="Normal" xfId="0" builtinId="0"/>
    <cellStyle name="Normal 11" xfId="5"/>
    <cellStyle name="Normal 2" xfId="6"/>
    <cellStyle name="Normal 2 10" xfId="7"/>
    <cellStyle name="Normal 2 11" xfId="8"/>
    <cellStyle name="Normal 2 2" xfId="9"/>
    <cellStyle name="Normal 2 3" xfId="10"/>
    <cellStyle name="Normal 2 4" xfId="11"/>
    <cellStyle name="Normal 2 5" xfId="12"/>
    <cellStyle name="Normal 2 6" xfId="13"/>
    <cellStyle name="Normal 2 7" xfId="14"/>
    <cellStyle name="Normal 2 8" xfId="15"/>
    <cellStyle name="Normal 2 9" xfId="16"/>
    <cellStyle name="Normal 3" xfId="17"/>
    <cellStyle name="Normal 4" xfId="18"/>
    <cellStyle name="Normal 5" xfId="19"/>
    <cellStyle name="Normal 6" xfId="20"/>
    <cellStyle name="Normal 7" xfId="21"/>
    <cellStyle name="Normal 8" xfId="22"/>
    <cellStyle name="Normal 9"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19049</xdr:colOff>
      <xdr:row>0</xdr:row>
      <xdr:rowOff>66675</xdr:rowOff>
    </xdr:from>
    <xdr:to>
      <xdr:col>11</xdr:col>
      <xdr:colOff>0</xdr:colOff>
      <xdr:row>21</xdr:row>
      <xdr:rowOff>76200</xdr:rowOff>
    </xdr:to>
    <xdr:sp macro="" textlink="">
      <xdr:nvSpPr>
        <xdr:cNvPr id="3073" name="Rectangle 1">
          <a:extLst>
            <a:ext uri="{FF2B5EF4-FFF2-40B4-BE49-F238E27FC236}">
              <a16:creationId xmlns:a16="http://schemas.microsoft.com/office/drawing/2014/main" xmlns="" id="{00000000-0008-0000-0000-0000010C0000}"/>
            </a:ext>
          </a:extLst>
        </xdr:cNvPr>
        <xdr:cNvSpPr>
          <a:spLocks noChangeArrowheads="1"/>
        </xdr:cNvSpPr>
      </xdr:nvSpPr>
      <xdr:spPr bwMode="auto">
        <a:xfrm>
          <a:off x="19049" y="66675"/>
          <a:ext cx="8258176" cy="34099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1">
            <a:defRPr sz="1000"/>
          </a:pPr>
          <a:r>
            <a:rPr lang="es-ES" sz="1000" b="0" i="0" strike="noStrike">
              <a:solidFill>
                <a:srgbClr val="000000"/>
              </a:solidFill>
              <a:latin typeface="Arial"/>
              <a:cs typeface="Arial"/>
            </a:rPr>
            <a:t> </a:t>
          </a:r>
        </a:p>
        <a:p>
          <a:pPr algn="ctr" rtl="1">
            <a:defRPr sz="1000"/>
          </a:pPr>
          <a:r>
            <a:rPr lang="es-ES" sz="4800" b="0" i="0" strike="noStrike">
              <a:solidFill>
                <a:srgbClr val="000000"/>
              </a:solidFill>
              <a:latin typeface="Times New Roman" pitchFamily="18" charset="0"/>
              <a:cs typeface="Times New Roman" pitchFamily="18" charset="0"/>
            </a:rPr>
            <a:t>ACCESO</a:t>
          </a:r>
          <a:r>
            <a:rPr lang="es-ES" sz="4800" b="0" i="0" strike="noStrike" baseline="0">
              <a:solidFill>
                <a:srgbClr val="000000"/>
              </a:solidFill>
              <a:latin typeface="Times New Roman" pitchFamily="18" charset="0"/>
              <a:cs typeface="Times New Roman" pitchFamily="18" charset="0"/>
            </a:rPr>
            <a:t> A TECNOLOGIAS DE INFORMACIÓN Y COMUNICACIONES</a:t>
          </a:r>
        </a:p>
        <a:p>
          <a:pPr algn="ctr" rtl="1">
            <a:defRPr sz="1000"/>
          </a:pPr>
          <a:r>
            <a:rPr lang="es-ES" sz="4800" b="0" i="0" strike="noStrike" baseline="0">
              <a:solidFill>
                <a:srgbClr val="000000"/>
              </a:solidFill>
              <a:latin typeface="Times New Roman" pitchFamily="18" charset="0"/>
              <a:ea typeface="+mn-ea"/>
              <a:cs typeface="Times New Roman" pitchFamily="18" charset="0"/>
            </a:rPr>
            <a:t>(TIC)</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
  <sheetViews>
    <sheetView workbookViewId="0">
      <selection activeCell="G33" sqref="G33"/>
    </sheetView>
  </sheetViews>
  <sheetFormatPr baseColWidth="10" defaultRowHeight="12.75" x14ac:dyDescent="0.2"/>
  <cols>
    <col min="1" max="1" width="16.28515625" customWidth="1"/>
    <col min="11" max="11" width="5.28515625" customWidth="1"/>
  </cols>
  <sheetData/>
  <phoneticPr fontId="2" type="noConversion"/>
  <printOptions horizontalCentered="1" verticalCentered="1"/>
  <pageMargins left="1.3474015748031496" right="0.78740157480314965" top="0.98425196850393704" bottom="0.98425196850393704" header="0" footer="0"/>
  <pageSetup paperSize="9" scale="9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O46"/>
  <sheetViews>
    <sheetView topLeftCell="A25" zoomScaleSheetLayoutView="100" workbookViewId="0">
      <selection activeCell="Q10" sqref="Q10"/>
    </sheetView>
  </sheetViews>
  <sheetFormatPr baseColWidth="10" defaultRowHeight="12.75" x14ac:dyDescent="0.2"/>
  <cols>
    <col min="1" max="1" width="22.5703125" customWidth="1"/>
    <col min="2" max="2" width="9.42578125" customWidth="1"/>
    <col min="3" max="3" width="5.7109375" bestFit="1" customWidth="1"/>
    <col min="4" max="4" width="9.28515625" customWidth="1"/>
    <col min="5" max="5" width="5.7109375" bestFit="1" customWidth="1"/>
    <col min="6" max="6" width="9.28515625" customWidth="1"/>
    <col min="7" max="7" width="5.7109375" bestFit="1" customWidth="1"/>
    <col min="8" max="8" width="9.28515625" bestFit="1" customWidth="1"/>
    <col min="9" max="9" width="5.7109375" bestFit="1" customWidth="1"/>
    <col min="10" max="10" width="9.7109375" bestFit="1" customWidth="1"/>
    <col min="11" max="11" width="5.7109375" bestFit="1" customWidth="1"/>
    <col min="12" max="12" width="9.28515625" bestFit="1" customWidth="1"/>
    <col min="13" max="13" width="5.7109375" bestFit="1" customWidth="1"/>
    <col min="14" max="14" width="9.28515625" bestFit="1" customWidth="1"/>
    <col min="15" max="15" width="5.7109375" bestFit="1" customWidth="1"/>
  </cols>
  <sheetData>
    <row r="1" spans="1:15" ht="29.25" customHeight="1" x14ac:dyDescent="0.2">
      <c r="A1" s="93" t="s">
        <v>65</v>
      </c>
      <c r="B1" s="93"/>
      <c r="C1" s="93"/>
      <c r="D1" s="93"/>
      <c r="E1" s="93"/>
      <c r="F1" s="93"/>
      <c r="G1" s="93"/>
      <c r="H1" s="93"/>
      <c r="I1" s="93"/>
      <c r="J1" s="93"/>
      <c r="K1" s="93"/>
      <c r="L1" s="93"/>
      <c r="M1" s="93"/>
      <c r="N1" s="93"/>
      <c r="O1" s="93"/>
    </row>
    <row r="2" spans="1:15" ht="14.25" customHeight="1" x14ac:dyDescent="0.2">
      <c r="A2" s="92" t="s">
        <v>66</v>
      </c>
      <c r="B2" s="92" t="s">
        <v>0</v>
      </c>
      <c r="C2" s="92"/>
      <c r="D2" s="92" t="s">
        <v>34</v>
      </c>
      <c r="E2" s="92"/>
      <c r="F2" s="92"/>
      <c r="G2" s="92"/>
      <c r="H2" s="92"/>
      <c r="I2" s="92"/>
      <c r="J2" s="92"/>
      <c r="K2" s="92"/>
      <c r="L2" s="92"/>
      <c r="M2" s="92"/>
      <c r="N2" s="92"/>
      <c r="O2" s="92"/>
    </row>
    <row r="3" spans="1:15" ht="12.75" customHeight="1" x14ac:dyDescent="0.2">
      <c r="A3" s="92"/>
      <c r="B3" s="92"/>
      <c r="C3" s="92"/>
      <c r="D3" s="92" t="s">
        <v>33</v>
      </c>
      <c r="E3" s="92"/>
      <c r="F3" s="92" t="s">
        <v>36</v>
      </c>
      <c r="G3" s="92"/>
      <c r="H3" s="92" t="s">
        <v>35</v>
      </c>
      <c r="I3" s="92"/>
      <c r="J3" s="92" t="s">
        <v>38</v>
      </c>
      <c r="K3" s="92"/>
      <c r="L3" s="92" t="s">
        <v>37</v>
      </c>
      <c r="M3" s="92"/>
      <c r="N3" s="92"/>
      <c r="O3" s="92"/>
    </row>
    <row r="4" spans="1:15" ht="22.5" customHeight="1" x14ac:dyDescent="0.2">
      <c r="A4" s="92"/>
      <c r="B4" s="92"/>
      <c r="C4" s="92"/>
      <c r="D4" s="92"/>
      <c r="E4" s="92"/>
      <c r="F4" s="92"/>
      <c r="G4" s="92"/>
      <c r="H4" s="92"/>
      <c r="I4" s="92"/>
      <c r="J4" s="92"/>
      <c r="K4" s="92"/>
      <c r="L4" s="92" t="s">
        <v>40</v>
      </c>
      <c r="M4" s="92"/>
      <c r="N4" s="92" t="s">
        <v>28</v>
      </c>
      <c r="O4" s="92"/>
    </row>
    <row r="5" spans="1:15" ht="12.75" customHeight="1" x14ac:dyDescent="0.2">
      <c r="A5" s="92"/>
      <c r="B5" s="14" t="s">
        <v>1</v>
      </c>
      <c r="C5" s="14" t="s">
        <v>2</v>
      </c>
      <c r="D5" s="14" t="s">
        <v>1</v>
      </c>
      <c r="E5" s="14" t="s">
        <v>2</v>
      </c>
      <c r="F5" s="14" t="s">
        <v>1</v>
      </c>
      <c r="G5" s="14" t="s">
        <v>2</v>
      </c>
      <c r="H5" s="14" t="s">
        <v>1</v>
      </c>
      <c r="I5" s="16" t="s">
        <v>2</v>
      </c>
      <c r="J5" s="14" t="s">
        <v>1</v>
      </c>
      <c r="K5" s="16" t="s">
        <v>2</v>
      </c>
      <c r="L5" s="14" t="s">
        <v>1</v>
      </c>
      <c r="M5" s="16" t="s">
        <v>2</v>
      </c>
      <c r="N5" s="14" t="s">
        <v>1</v>
      </c>
      <c r="O5" s="16" t="s">
        <v>2</v>
      </c>
    </row>
    <row r="6" spans="1:15" ht="13.5" x14ac:dyDescent="0.25">
      <c r="A6" s="3"/>
      <c r="B6" s="4"/>
      <c r="C6" s="4"/>
      <c r="D6" s="4"/>
      <c r="E6" s="4"/>
      <c r="F6" s="4"/>
      <c r="G6" s="4"/>
      <c r="H6" s="5"/>
      <c r="I6" s="6"/>
    </row>
    <row r="7" spans="1:15" x14ac:dyDescent="0.2">
      <c r="A7" s="48" t="s">
        <v>50</v>
      </c>
      <c r="B7" s="25">
        <v>2335110.2712075082</v>
      </c>
      <c r="C7" s="26">
        <f>+C10+C14</f>
        <v>99.999999999997485</v>
      </c>
      <c r="D7" s="25">
        <v>998288.03929155716</v>
      </c>
      <c r="E7" s="27">
        <f>+D7/$B7*100</f>
        <v>42.751216146008076</v>
      </c>
      <c r="F7" s="25">
        <v>1692269.0014240802</v>
      </c>
      <c r="G7" s="27">
        <f>+F7/$B7*100</f>
        <v>72.470624719105516</v>
      </c>
      <c r="H7" s="25">
        <v>392841.52375254128</v>
      </c>
      <c r="I7" s="27">
        <f>+H7/$B7*100</f>
        <v>16.823253642295835</v>
      </c>
      <c r="J7" s="25">
        <v>2335110.2712075082</v>
      </c>
      <c r="K7" s="27">
        <f>+J7/$B7*100</f>
        <v>100</v>
      </c>
      <c r="L7" s="25">
        <v>175909.37862137248</v>
      </c>
      <c r="M7" s="27">
        <f>+L7/$B7*100</f>
        <v>7.5332364724004242</v>
      </c>
      <c r="N7" s="25">
        <v>175909.37862137248</v>
      </c>
      <c r="O7" s="27">
        <f>+N7/$B7*100</f>
        <v>7.5332364724004242</v>
      </c>
    </row>
    <row r="8" spans="1:15" x14ac:dyDescent="0.2">
      <c r="A8" s="48"/>
      <c r="B8" s="28"/>
      <c r="C8" s="29"/>
      <c r="D8" s="28"/>
      <c r="E8" s="30"/>
      <c r="F8" s="28"/>
      <c r="G8" s="30"/>
      <c r="H8" s="28"/>
      <c r="I8" s="30"/>
      <c r="J8" s="28"/>
      <c r="K8" s="30"/>
      <c r="L8" s="28"/>
      <c r="M8" s="30"/>
      <c r="N8" s="28"/>
      <c r="O8" s="30"/>
    </row>
    <row r="9" spans="1:15" x14ac:dyDescent="0.2">
      <c r="A9" s="48" t="s">
        <v>3</v>
      </c>
      <c r="B9" s="69"/>
      <c r="C9" s="69"/>
      <c r="D9" s="69"/>
      <c r="E9" s="69"/>
      <c r="F9" s="69"/>
      <c r="G9" s="69"/>
      <c r="H9" s="69"/>
      <c r="I9" s="69"/>
      <c r="J9" s="69"/>
      <c r="K9" s="69"/>
      <c r="L9" s="69"/>
      <c r="M9" s="69"/>
      <c r="N9" s="69"/>
      <c r="O9" s="69"/>
    </row>
    <row r="10" spans="1:15" x14ac:dyDescent="0.2">
      <c r="A10" s="49" t="s">
        <v>4</v>
      </c>
      <c r="B10" s="28">
        <v>1341062.0729354566</v>
      </c>
      <c r="C10" s="31">
        <f>+B10/B$7*100</f>
        <v>57.43035305317639</v>
      </c>
      <c r="D10" s="28">
        <v>577129.78263024671</v>
      </c>
      <c r="E10" s="31">
        <f>+D10/D$7*100</f>
        <v>57.811950049988717</v>
      </c>
      <c r="F10" s="28">
        <v>1153310.8797918018</v>
      </c>
      <c r="G10" s="31">
        <f>+F10/F$7*100</f>
        <v>68.151746490733217</v>
      </c>
      <c r="H10" s="28">
        <v>328924.11008197058</v>
      </c>
      <c r="I10" s="31">
        <f>+H10/H$7*100</f>
        <v>83.729466004506804</v>
      </c>
      <c r="J10" s="28">
        <v>1341062.0729354566</v>
      </c>
      <c r="K10" s="31">
        <f>+J10/J$7*100</f>
        <v>57.43035305317639</v>
      </c>
      <c r="L10" s="28">
        <v>158807.47413497232</v>
      </c>
      <c r="M10" s="31">
        <f>+L10/L$7*100</f>
        <v>90.278003014716845</v>
      </c>
      <c r="N10" s="28">
        <v>158807.47413497232</v>
      </c>
      <c r="O10" s="31">
        <f>+N10/N$7*100</f>
        <v>90.278003014716845</v>
      </c>
    </row>
    <row r="11" spans="1:15" ht="12" customHeight="1" x14ac:dyDescent="0.2">
      <c r="A11" s="53" t="s">
        <v>5</v>
      </c>
      <c r="B11" s="28">
        <v>273865.96476150391</v>
      </c>
      <c r="C11" s="31">
        <f t="shared" ref="C11:E40" si="0">+B11/B$7*100</f>
        <v>11.728181240018493</v>
      </c>
      <c r="D11" s="28">
        <v>139921.36177373384</v>
      </c>
      <c r="E11" s="31">
        <f t="shared" si="0"/>
        <v>14.016131243346372</v>
      </c>
      <c r="F11" s="28">
        <v>258697.6969897784</v>
      </c>
      <c r="G11" s="31">
        <f>+F11/F$7*100</f>
        <v>15.287031599118036</v>
      </c>
      <c r="H11" s="28">
        <v>102037.70895433908</v>
      </c>
      <c r="I11" s="31">
        <f>+H11/H$7*100</f>
        <v>25.974267684241713</v>
      </c>
      <c r="J11" s="28">
        <v>273865.96476150391</v>
      </c>
      <c r="K11" s="31">
        <f>+J11/J$7*100</f>
        <v>11.728181240018493</v>
      </c>
      <c r="L11" s="28">
        <v>66273.968910624884</v>
      </c>
      <c r="M11" s="31">
        <f>+L11/L$7*100</f>
        <v>37.675062824974809</v>
      </c>
      <c r="N11" s="28">
        <v>66273.968910624884</v>
      </c>
      <c r="O11" s="31">
        <f>+N11/N$7*100</f>
        <v>37.675062824974809</v>
      </c>
    </row>
    <row r="12" spans="1:15" ht="13.5" customHeight="1" x14ac:dyDescent="0.2">
      <c r="A12" s="53" t="s">
        <v>6</v>
      </c>
      <c r="B12" s="28">
        <v>167043.98696832094</v>
      </c>
      <c r="C12" s="31">
        <f t="shared" si="0"/>
        <v>7.1535802410710518</v>
      </c>
      <c r="D12" s="28">
        <v>67372.85850405939</v>
      </c>
      <c r="E12" s="31">
        <f t="shared" si="0"/>
        <v>6.7488395986263701</v>
      </c>
      <c r="F12" s="28">
        <v>146290.03707225667</v>
      </c>
      <c r="G12" s="31">
        <f>+F12/F$7*100</f>
        <v>8.6446089214628703</v>
      </c>
      <c r="H12" s="28">
        <v>46768.700680415983</v>
      </c>
      <c r="I12" s="31">
        <f>+H12/H$7*100</f>
        <v>11.905233498146321</v>
      </c>
      <c r="J12" s="28">
        <v>167043.98696832094</v>
      </c>
      <c r="K12" s="31">
        <f>+J12/J$7*100</f>
        <v>7.1535802410710518</v>
      </c>
      <c r="L12" s="28">
        <v>22463.645619209143</v>
      </c>
      <c r="M12" s="31">
        <f>+L12/L$7*100</f>
        <v>12.770010215066426</v>
      </c>
      <c r="N12" s="28">
        <v>22463.645619209143</v>
      </c>
      <c r="O12" s="31">
        <f>+N12/N$7*100</f>
        <v>12.770010215066426</v>
      </c>
    </row>
    <row r="13" spans="1:15" ht="15" customHeight="1" x14ac:dyDescent="0.2">
      <c r="A13" s="53" t="s">
        <v>7</v>
      </c>
      <c r="B13" s="28">
        <v>900152.12120562035</v>
      </c>
      <c r="C13" s="31">
        <f t="shared" si="0"/>
        <v>38.548591572086352</v>
      </c>
      <c r="D13" s="28">
        <v>369835.56235245231</v>
      </c>
      <c r="E13" s="31">
        <f t="shared" si="0"/>
        <v>37.046979208015848</v>
      </c>
      <c r="F13" s="28">
        <v>748323.14572976565</v>
      </c>
      <c r="G13" s="31">
        <f>+F13/F$7*100</f>
        <v>44.220105970152254</v>
      </c>
      <c r="H13" s="28">
        <v>180117.70044721485</v>
      </c>
      <c r="I13" s="31">
        <f>+H13/H$7*100</f>
        <v>45.849964822118601</v>
      </c>
      <c r="J13" s="28">
        <v>900152.12120562035</v>
      </c>
      <c r="K13" s="31">
        <f>+J13/J$7*100</f>
        <v>38.548591572086352</v>
      </c>
      <c r="L13" s="28">
        <v>70069.859605137986</v>
      </c>
      <c r="M13" s="31">
        <f>+L13/L$7*100</f>
        <v>39.832929974675437</v>
      </c>
      <c r="N13" s="28">
        <v>70069.859605137986</v>
      </c>
      <c r="O13" s="31">
        <f>+N13/N$7*100</f>
        <v>39.832929974675437</v>
      </c>
    </row>
    <row r="14" spans="1:15" x14ac:dyDescent="0.2">
      <c r="A14" s="49" t="s">
        <v>8</v>
      </c>
      <c r="B14" s="28">
        <v>994048.19827199273</v>
      </c>
      <c r="C14" s="31">
        <f t="shared" si="0"/>
        <v>42.569646946821095</v>
      </c>
      <c r="D14" s="28">
        <v>421158.25666131353</v>
      </c>
      <c r="E14" s="31">
        <f t="shared" si="0"/>
        <v>42.188049950011596</v>
      </c>
      <c r="F14" s="28">
        <v>538958.12163222779</v>
      </c>
      <c r="G14" s="31">
        <f>+F14/F$7*100</f>
        <v>31.848253509263781</v>
      </c>
      <c r="H14" s="28">
        <v>63917.413670571405</v>
      </c>
      <c r="I14" s="31">
        <f>+H14/H$7*100</f>
        <v>16.270533995493373</v>
      </c>
      <c r="J14" s="28">
        <v>994048.19827199273</v>
      </c>
      <c r="K14" s="31">
        <f>+J14/J$7*100</f>
        <v>42.569646946821095</v>
      </c>
      <c r="L14" s="28">
        <v>17101.904486399999</v>
      </c>
      <c r="M14" s="31">
        <f>+L14/L$7*100</f>
        <v>9.7219969852830612</v>
      </c>
      <c r="N14" s="28">
        <v>17101.904486399999</v>
      </c>
      <c r="O14" s="31">
        <f>+N14/N$7*100</f>
        <v>9.7219969852830612</v>
      </c>
    </row>
    <row r="15" spans="1:15" x14ac:dyDescent="0.2">
      <c r="A15" s="48"/>
      <c r="B15" s="28"/>
      <c r="C15" s="31"/>
      <c r="D15" s="28"/>
      <c r="E15" s="31"/>
      <c r="F15" s="28"/>
      <c r="G15" s="31"/>
      <c r="H15" s="28"/>
      <c r="I15" s="31"/>
      <c r="J15" s="28"/>
      <c r="K15" s="31"/>
      <c r="L15" s="28"/>
      <c r="M15" s="31"/>
      <c r="N15" s="28"/>
      <c r="O15" s="31"/>
    </row>
    <row r="16" spans="1:15" x14ac:dyDescent="0.2">
      <c r="A16" s="48" t="s">
        <v>67</v>
      </c>
      <c r="B16" s="69"/>
      <c r="C16" s="69"/>
      <c r="D16" s="69"/>
      <c r="E16" s="69"/>
      <c r="F16" s="69"/>
      <c r="G16" s="69"/>
      <c r="H16" s="69"/>
      <c r="I16" s="69"/>
      <c r="J16" s="69"/>
      <c r="K16" s="69"/>
      <c r="L16" s="69"/>
      <c r="M16" s="69"/>
      <c r="N16" s="69"/>
      <c r="O16" s="69"/>
    </row>
    <row r="17" spans="1:15" x14ac:dyDescent="0.2">
      <c r="A17" s="49" t="s">
        <v>69</v>
      </c>
      <c r="B17" s="46">
        <v>0</v>
      </c>
      <c r="C17" s="47">
        <f t="shared" si="0"/>
        <v>0</v>
      </c>
      <c r="D17" s="46">
        <v>0</v>
      </c>
      <c r="E17" s="47">
        <f t="shared" si="0"/>
        <v>0</v>
      </c>
      <c r="F17" s="46">
        <v>0</v>
      </c>
      <c r="G17" s="47">
        <f t="shared" ref="G17:G21" si="1">+F17/F$7*100</f>
        <v>0</v>
      </c>
      <c r="H17" s="46">
        <v>0</v>
      </c>
      <c r="I17" s="47">
        <f t="shared" ref="I17:I21" si="2">+H17/H$7*100</f>
        <v>0</v>
      </c>
      <c r="J17" s="46">
        <v>0</v>
      </c>
      <c r="K17" s="47">
        <f t="shared" ref="K17:K21" si="3">+J17/J$7*100</f>
        <v>0</v>
      </c>
      <c r="L17" s="46">
        <v>0</v>
      </c>
      <c r="M17" s="47">
        <f t="shared" ref="M17:M21" si="4">+L17/L$7*100</f>
        <v>0</v>
      </c>
      <c r="N17" s="46">
        <v>0</v>
      </c>
      <c r="O17" s="47">
        <f t="shared" ref="O17:O21" si="5">+N17/N$7*100</f>
        <v>0</v>
      </c>
    </row>
    <row r="18" spans="1:15" x14ac:dyDescent="0.2">
      <c r="A18" s="49" t="s">
        <v>43</v>
      </c>
      <c r="B18" s="28">
        <v>257465.99043388947</v>
      </c>
      <c r="C18" s="31">
        <f t="shared" si="0"/>
        <v>11.025860046461586</v>
      </c>
      <c r="D18" s="28">
        <v>90705.867628119071</v>
      </c>
      <c r="E18" s="31">
        <f t="shared" si="0"/>
        <v>9.0861418807030088</v>
      </c>
      <c r="F18" s="28">
        <v>162334.48718398926</v>
      </c>
      <c r="G18" s="31">
        <f t="shared" si="1"/>
        <v>9.5927117407091522</v>
      </c>
      <c r="H18" s="28">
        <v>33424.478718420985</v>
      </c>
      <c r="I18" s="31">
        <f t="shared" si="2"/>
        <v>8.5083874024161794</v>
      </c>
      <c r="J18" s="28">
        <v>257465.99043388947</v>
      </c>
      <c r="K18" s="31">
        <f t="shared" si="3"/>
        <v>11.025860046461586</v>
      </c>
      <c r="L18" s="28">
        <v>7138.6630482629998</v>
      </c>
      <c r="M18" s="31">
        <f t="shared" si="4"/>
        <v>4.0581480670386911</v>
      </c>
      <c r="N18" s="28">
        <v>7138.6630482629998</v>
      </c>
      <c r="O18" s="31">
        <f t="shared" si="5"/>
        <v>4.0581480670386911</v>
      </c>
    </row>
    <row r="19" spans="1:15" ht="15" customHeight="1" x14ac:dyDescent="0.2">
      <c r="A19" s="49" t="s">
        <v>44</v>
      </c>
      <c r="B19" s="28">
        <v>712199.74955072021</v>
      </c>
      <c r="C19" s="31">
        <f t="shared" si="0"/>
        <v>30.49961958252339</v>
      </c>
      <c r="D19" s="28">
        <v>303064.91493138683</v>
      </c>
      <c r="E19" s="31">
        <f t="shared" si="0"/>
        <v>30.358463990659367</v>
      </c>
      <c r="F19" s="28">
        <v>516815.24507209292</v>
      </c>
      <c r="G19" s="31">
        <f t="shared" si="1"/>
        <v>30.539780888096512</v>
      </c>
      <c r="H19" s="28">
        <v>122095.99554215749</v>
      </c>
      <c r="I19" s="31">
        <f t="shared" si="2"/>
        <v>31.080216362022917</v>
      </c>
      <c r="J19" s="28">
        <v>712199.74955072021</v>
      </c>
      <c r="K19" s="31">
        <f t="shared" si="3"/>
        <v>30.49961958252339</v>
      </c>
      <c r="L19" s="28">
        <v>28615.97223948656</v>
      </c>
      <c r="M19" s="31">
        <f t="shared" si="4"/>
        <v>16.26745115226608</v>
      </c>
      <c r="N19" s="28">
        <v>28615.97223948656</v>
      </c>
      <c r="O19" s="31">
        <f t="shared" si="5"/>
        <v>16.26745115226608</v>
      </c>
    </row>
    <row r="20" spans="1:15" x14ac:dyDescent="0.2">
      <c r="A20" s="49" t="s">
        <v>45</v>
      </c>
      <c r="B20" s="28">
        <v>669753.08131208341</v>
      </c>
      <c r="C20" s="31">
        <f t="shared" si="0"/>
        <v>28.681860962640858</v>
      </c>
      <c r="D20" s="28">
        <v>313031.70324360655</v>
      </c>
      <c r="E20" s="31">
        <f t="shared" si="0"/>
        <v>31.356852022964425</v>
      </c>
      <c r="F20" s="28">
        <v>509288.0962526197</v>
      </c>
      <c r="G20" s="31">
        <f t="shared" si="1"/>
        <v>30.094984652206179</v>
      </c>
      <c r="H20" s="28">
        <v>142057.45982334882</v>
      </c>
      <c r="I20" s="31">
        <f t="shared" si="2"/>
        <v>36.161518381858649</v>
      </c>
      <c r="J20" s="28">
        <v>669753.08131208341</v>
      </c>
      <c r="K20" s="31">
        <f t="shared" si="3"/>
        <v>28.681860962640858</v>
      </c>
      <c r="L20" s="28">
        <v>47714.422529869124</v>
      </c>
      <c r="M20" s="31">
        <f t="shared" si="4"/>
        <v>27.12443355994662</v>
      </c>
      <c r="N20" s="28">
        <v>47714.422529869124</v>
      </c>
      <c r="O20" s="31">
        <f t="shared" si="5"/>
        <v>27.12443355994662</v>
      </c>
    </row>
    <row r="21" spans="1:15" x14ac:dyDescent="0.2">
      <c r="A21" s="49" t="s">
        <v>51</v>
      </c>
      <c r="B21" s="28">
        <v>695691.44991073955</v>
      </c>
      <c r="C21" s="31">
        <f t="shared" si="0"/>
        <v>29.792659408370923</v>
      </c>
      <c r="D21" s="28">
        <v>291485.55348844902</v>
      </c>
      <c r="E21" s="31">
        <f t="shared" si="0"/>
        <v>29.198542105673631</v>
      </c>
      <c r="F21" s="28">
        <v>503831.17291532108</v>
      </c>
      <c r="G21" s="31">
        <f t="shared" si="1"/>
        <v>29.772522718984774</v>
      </c>
      <c r="H21" s="28">
        <v>95263.58966861415</v>
      </c>
      <c r="I21" s="31">
        <f t="shared" si="2"/>
        <v>24.249877853702294</v>
      </c>
      <c r="J21" s="28">
        <v>695691.44991073955</v>
      </c>
      <c r="K21" s="31">
        <f t="shared" si="3"/>
        <v>29.792659408370923</v>
      </c>
      <c r="L21" s="28">
        <v>92440.320803753304</v>
      </c>
      <c r="M21" s="31">
        <f t="shared" si="4"/>
        <v>52.549967220748329</v>
      </c>
      <c r="N21" s="28">
        <v>92440.320803753304</v>
      </c>
      <c r="O21" s="31">
        <f t="shared" si="5"/>
        <v>52.549967220748329</v>
      </c>
    </row>
    <row r="22" spans="1:15" x14ac:dyDescent="0.2">
      <c r="A22" s="50"/>
      <c r="B22" s="28"/>
      <c r="C22" s="31"/>
      <c r="D22" s="28"/>
      <c r="E22" s="31"/>
      <c r="F22" s="28"/>
      <c r="G22" s="31"/>
      <c r="H22" s="28"/>
      <c r="I22" s="31"/>
      <c r="J22" s="28"/>
      <c r="K22" s="31"/>
      <c r="L22" s="28"/>
      <c r="M22" s="31"/>
      <c r="N22" s="28"/>
      <c r="O22" s="31"/>
    </row>
    <row r="23" spans="1:15" ht="14.25" customHeight="1" x14ac:dyDescent="0.2">
      <c r="A23" s="48" t="s">
        <v>9</v>
      </c>
      <c r="B23" s="69"/>
      <c r="C23" s="69"/>
      <c r="D23" s="69"/>
      <c r="E23" s="69"/>
      <c r="F23" s="69"/>
      <c r="G23" s="69"/>
      <c r="H23" s="69"/>
      <c r="I23" s="69"/>
      <c r="J23" s="69"/>
      <c r="K23" s="69"/>
      <c r="L23" s="69"/>
      <c r="M23" s="69"/>
      <c r="N23" s="69"/>
      <c r="O23" s="69"/>
    </row>
    <row r="24" spans="1:15" x14ac:dyDescent="0.2">
      <c r="A24" s="49" t="s">
        <v>10</v>
      </c>
      <c r="B24" s="28">
        <v>1410571.1013494639</v>
      </c>
      <c r="C24" s="32">
        <f t="shared" si="0"/>
        <v>60.407044529851859</v>
      </c>
      <c r="D24" s="28">
        <v>623100.2394719338</v>
      </c>
      <c r="E24" s="32">
        <f t="shared" si="0"/>
        <v>62.416879191913551</v>
      </c>
      <c r="F24" s="28">
        <v>999053.60881958762</v>
      </c>
      <c r="G24" s="32">
        <f>+F24/F$7*100</f>
        <v>59.036335711335667</v>
      </c>
      <c r="H24" s="28">
        <v>236131.76127016186</v>
      </c>
      <c r="I24" s="32">
        <f>+H24/H$7*100</f>
        <v>60.108656288306726</v>
      </c>
      <c r="J24" s="28">
        <v>1410571.1013494639</v>
      </c>
      <c r="K24" s="32">
        <f>+J24/J$7*100</f>
        <v>60.407044529851859</v>
      </c>
      <c r="L24" s="28">
        <v>85501.164090044622</v>
      </c>
      <c r="M24" s="32">
        <f>+L24/L$7*100</f>
        <v>48.605233421964051</v>
      </c>
      <c r="N24" s="28">
        <v>85501.164090044622</v>
      </c>
      <c r="O24" s="32">
        <f>+N24/N$7*100</f>
        <v>48.605233421964051</v>
      </c>
    </row>
    <row r="25" spans="1:15" x14ac:dyDescent="0.2">
      <c r="A25" s="49" t="s">
        <v>11</v>
      </c>
      <c r="B25" s="28">
        <v>924539.16985800199</v>
      </c>
      <c r="C25" s="32">
        <f t="shared" si="0"/>
        <v>39.592955470146336</v>
      </c>
      <c r="D25" s="28">
        <v>375187.79981962644</v>
      </c>
      <c r="E25" s="32">
        <f t="shared" si="0"/>
        <v>37.583120808086754</v>
      </c>
      <c r="F25" s="28">
        <v>693215.3926044351</v>
      </c>
      <c r="G25" s="32">
        <f>+F25/F$7*100</f>
        <v>40.963664288660944</v>
      </c>
      <c r="H25" s="28">
        <v>156709.76248238015</v>
      </c>
      <c r="I25" s="32">
        <f>+H25/H$7*100</f>
        <v>39.891343711693459</v>
      </c>
      <c r="J25" s="28">
        <v>924539.16985800199</v>
      </c>
      <c r="K25" s="32">
        <f>+J25/J$7*100</f>
        <v>39.592955470146336</v>
      </c>
      <c r="L25" s="28">
        <v>90408.214531327365</v>
      </c>
      <c r="M25" s="32">
        <f>+L25/L$7*100</f>
        <v>51.394766578035664</v>
      </c>
      <c r="N25" s="28">
        <v>90408.214531327365</v>
      </c>
      <c r="O25" s="32">
        <f>+N25/N$7*100</f>
        <v>51.394766578035664</v>
      </c>
    </row>
    <row r="26" spans="1:15" x14ac:dyDescent="0.2">
      <c r="A26" s="49"/>
      <c r="B26" s="28"/>
      <c r="C26" s="32"/>
      <c r="D26" s="28"/>
      <c r="E26" s="32"/>
      <c r="F26" s="28"/>
      <c r="G26" s="32"/>
      <c r="H26" s="28"/>
      <c r="I26" s="32"/>
      <c r="J26" s="28"/>
      <c r="K26" s="32"/>
      <c r="L26" s="28"/>
      <c r="M26" s="32"/>
      <c r="N26" s="28"/>
      <c r="O26" s="32"/>
    </row>
    <row r="27" spans="1:15" x14ac:dyDescent="0.2">
      <c r="A27" s="48" t="s">
        <v>46</v>
      </c>
      <c r="B27" s="69"/>
      <c r="C27" s="69"/>
      <c r="D27" s="69"/>
      <c r="E27" s="69"/>
      <c r="F27" s="69"/>
      <c r="G27" s="69"/>
      <c r="H27" s="69"/>
      <c r="I27" s="69"/>
      <c r="J27" s="69"/>
      <c r="K27" s="69"/>
      <c r="L27" s="69"/>
      <c r="M27" s="69"/>
      <c r="N27" s="69"/>
      <c r="O27" s="69"/>
    </row>
    <row r="28" spans="1:15" x14ac:dyDescent="0.2">
      <c r="A28" s="49" t="s">
        <v>12</v>
      </c>
      <c r="B28" s="28">
        <v>1613004.3026137289</v>
      </c>
      <c r="C28" s="31">
        <f t="shared" si="0"/>
        <v>69.076151242297811</v>
      </c>
      <c r="D28" s="28">
        <v>679913.763868529</v>
      </c>
      <c r="E28" s="31">
        <f t="shared" si="0"/>
        <v>68.10797456323678</v>
      </c>
      <c r="F28" s="28">
        <v>1048079.641508873</v>
      </c>
      <c r="G28" s="31">
        <f t="shared" ref="G28:G32" si="6">+F28/F$7*100</f>
        <v>61.933394786933505</v>
      </c>
      <c r="H28" s="28">
        <v>114726.11321003095</v>
      </c>
      <c r="I28" s="31">
        <f t="shared" ref="I28:I32" si="7">+H28/H$7*100</f>
        <v>29.204171726586424</v>
      </c>
      <c r="J28" s="28">
        <v>1613004.3026137289</v>
      </c>
      <c r="K28" s="31">
        <f t="shared" ref="K28:K32" si="8">+J28/J$7*100</f>
        <v>69.076151242297811</v>
      </c>
      <c r="L28" s="28">
        <v>76493.696029539671</v>
      </c>
      <c r="M28" s="31">
        <f t="shared" ref="M28:M32" si="9">+L28/L$7*100</f>
        <v>43.484717318105467</v>
      </c>
      <c r="N28" s="28">
        <v>76493.696029539671</v>
      </c>
      <c r="O28" s="31">
        <f t="shared" ref="O28:O32" si="10">+N28/N$7*100</f>
        <v>43.484717318105467</v>
      </c>
    </row>
    <row r="29" spans="1:15" x14ac:dyDescent="0.2">
      <c r="A29" s="49" t="s">
        <v>13</v>
      </c>
      <c r="B29" s="28">
        <v>166689.3824149922</v>
      </c>
      <c r="C29" s="31">
        <f t="shared" si="0"/>
        <v>7.1383944677180278</v>
      </c>
      <c r="D29" s="28">
        <v>77835.762146174078</v>
      </c>
      <c r="E29" s="31">
        <f t="shared" si="0"/>
        <v>7.796924242567389</v>
      </c>
      <c r="F29" s="28">
        <v>140729.40192627191</v>
      </c>
      <c r="G29" s="31">
        <f t="shared" si="6"/>
        <v>8.3160184230666125</v>
      </c>
      <c r="H29" s="28">
        <v>24321.765588688995</v>
      </c>
      <c r="I29" s="31">
        <f t="shared" si="7"/>
        <v>6.1912410267530067</v>
      </c>
      <c r="J29" s="28">
        <v>166689.3824149922</v>
      </c>
      <c r="K29" s="31">
        <f t="shared" si="8"/>
        <v>7.1383944677180278</v>
      </c>
      <c r="L29" s="28">
        <v>7023.3204659435705</v>
      </c>
      <c r="M29" s="31">
        <f t="shared" si="9"/>
        <v>3.9925787476406094</v>
      </c>
      <c r="N29" s="28">
        <v>7023.3204659435705</v>
      </c>
      <c r="O29" s="31">
        <f t="shared" si="10"/>
        <v>3.9925787476406094</v>
      </c>
    </row>
    <row r="30" spans="1:15" x14ac:dyDescent="0.2">
      <c r="A30" s="49" t="s">
        <v>18</v>
      </c>
      <c r="B30" s="28">
        <v>333537.80957944732</v>
      </c>
      <c r="C30" s="31">
        <f t="shared" si="0"/>
        <v>14.283599952090128</v>
      </c>
      <c r="D30" s="28">
        <v>147894.76120535238</v>
      </c>
      <c r="E30" s="31">
        <f t="shared" si="0"/>
        <v>14.814838542021104</v>
      </c>
      <c r="F30" s="28">
        <v>305316.4192751557</v>
      </c>
      <c r="G30" s="31">
        <f t="shared" si="6"/>
        <v>18.041837262174361</v>
      </c>
      <c r="H30" s="28">
        <v>109412.5026616325</v>
      </c>
      <c r="I30" s="31">
        <f t="shared" si="7"/>
        <v>27.851562537608327</v>
      </c>
      <c r="J30" s="28">
        <v>333537.80957944732</v>
      </c>
      <c r="K30" s="31">
        <f t="shared" si="8"/>
        <v>14.283599952090128</v>
      </c>
      <c r="L30" s="28">
        <v>40322.481715827686</v>
      </c>
      <c r="M30" s="31">
        <f t="shared" si="9"/>
        <v>22.922303535968844</v>
      </c>
      <c r="N30" s="28">
        <v>40322.481715827686</v>
      </c>
      <c r="O30" s="31">
        <f t="shared" si="10"/>
        <v>22.922303535968844</v>
      </c>
    </row>
    <row r="31" spans="1:15" x14ac:dyDescent="0.2">
      <c r="A31" s="49" t="s">
        <v>14</v>
      </c>
      <c r="B31" s="28">
        <v>195547.39759783811</v>
      </c>
      <c r="C31" s="31">
        <f t="shared" si="0"/>
        <v>8.3742254063538795</v>
      </c>
      <c r="D31" s="28">
        <v>81079.181168863477</v>
      </c>
      <c r="E31" s="31">
        <f t="shared" si="0"/>
        <v>8.1218223576435857</v>
      </c>
      <c r="F31" s="28">
        <v>183226.82467731816</v>
      </c>
      <c r="G31" s="31">
        <f t="shared" si="6"/>
        <v>10.827287182069098</v>
      </c>
      <c r="H31" s="28">
        <v>142820.33179583316</v>
      </c>
      <c r="I31" s="31">
        <f t="shared" si="7"/>
        <v>36.355711695538204</v>
      </c>
      <c r="J31" s="28">
        <v>195547.39759783811</v>
      </c>
      <c r="K31" s="31">
        <f t="shared" si="8"/>
        <v>8.3742254063538795</v>
      </c>
      <c r="L31" s="28">
        <v>51069.417667436086</v>
      </c>
      <c r="M31" s="31">
        <f t="shared" si="9"/>
        <v>29.03166281847766</v>
      </c>
      <c r="N31" s="28">
        <v>51069.417667436086</v>
      </c>
      <c r="O31" s="31">
        <f t="shared" si="10"/>
        <v>29.03166281847766</v>
      </c>
    </row>
    <row r="32" spans="1:15" x14ac:dyDescent="0.2">
      <c r="A32" s="52" t="s">
        <v>52</v>
      </c>
      <c r="B32" s="33">
        <v>26331.379001490004</v>
      </c>
      <c r="C32" s="34">
        <f t="shared" si="0"/>
        <v>1.1276289315396566</v>
      </c>
      <c r="D32" s="33">
        <v>11564.570902640002</v>
      </c>
      <c r="E32" s="34">
        <f t="shared" si="0"/>
        <v>1.1584402945313148</v>
      </c>
      <c r="F32" s="33">
        <v>14916.714036405998</v>
      </c>
      <c r="G32" s="34">
        <f t="shared" si="6"/>
        <v>0.88146234575314364</v>
      </c>
      <c r="H32" s="33">
        <v>1560.8104963559999</v>
      </c>
      <c r="I32" s="34">
        <f t="shared" si="7"/>
        <v>0.39731301351411763</v>
      </c>
      <c r="J32" s="33">
        <v>26331.379001490004</v>
      </c>
      <c r="K32" s="34">
        <f t="shared" si="8"/>
        <v>1.1276289315396566</v>
      </c>
      <c r="L32" s="33">
        <v>1000.462742625</v>
      </c>
      <c r="M32" s="34">
        <f t="shared" si="9"/>
        <v>0.56873757980715578</v>
      </c>
      <c r="N32" s="33">
        <v>1000.462742625</v>
      </c>
      <c r="O32" s="34">
        <f t="shared" si="10"/>
        <v>0.56873757980715578</v>
      </c>
    </row>
    <row r="33" spans="1:15" x14ac:dyDescent="0.2">
      <c r="A33" s="49"/>
      <c r="B33" s="33"/>
      <c r="C33" s="34"/>
      <c r="D33" s="33"/>
      <c r="E33" s="34"/>
      <c r="F33" s="33"/>
      <c r="G33" s="34"/>
      <c r="H33" s="33"/>
      <c r="I33" s="34"/>
      <c r="J33" s="33"/>
      <c r="K33" s="34"/>
      <c r="L33" s="33"/>
      <c r="M33" s="34"/>
      <c r="N33" s="33"/>
      <c r="O33" s="34"/>
    </row>
    <row r="34" spans="1:15" ht="22.5" x14ac:dyDescent="0.2">
      <c r="A34" s="48" t="s">
        <v>68</v>
      </c>
      <c r="B34" s="69"/>
      <c r="C34" s="69"/>
      <c r="D34" s="69"/>
      <c r="E34" s="69"/>
      <c r="F34" s="69"/>
      <c r="G34" s="69"/>
      <c r="H34" s="69"/>
      <c r="I34" s="69"/>
      <c r="J34" s="69"/>
      <c r="K34" s="69"/>
      <c r="L34" s="69"/>
      <c r="M34" s="69"/>
      <c r="N34" s="69"/>
      <c r="O34" s="69"/>
    </row>
    <row r="35" spans="1:15" x14ac:dyDescent="0.2">
      <c r="A35" s="49" t="s">
        <v>53</v>
      </c>
      <c r="B35" s="33">
        <v>425500.54193683778</v>
      </c>
      <c r="C35" s="34">
        <f t="shared" si="0"/>
        <v>18.221860748220998</v>
      </c>
      <c r="D35" s="33">
        <v>168707.11624423118</v>
      </c>
      <c r="E35" s="34">
        <f t="shared" si="0"/>
        <v>16.899643149481737</v>
      </c>
      <c r="F35" s="33">
        <v>222242.86423645375</v>
      </c>
      <c r="G35" s="34">
        <f t="shared" ref="G35:G40" si="11">+F35/F$7*100</f>
        <v>13.132833139969572</v>
      </c>
      <c r="H35" s="33">
        <v>26750.250067738001</v>
      </c>
      <c r="I35" s="34">
        <f t="shared" ref="I35:I40" si="12">+H35/H$7*100</f>
        <v>6.8094252899264589</v>
      </c>
      <c r="J35" s="33">
        <v>425500.54193683778</v>
      </c>
      <c r="K35" s="34">
        <f t="shared" ref="K35:K40" si="13">+J35/J$7*100</f>
        <v>18.221860748220998</v>
      </c>
      <c r="L35" s="33">
        <v>15327.807477118569</v>
      </c>
      <c r="M35" s="34">
        <f t="shared" ref="M35:M40" si="14">+L35/L$7*100</f>
        <v>8.7134680352149712</v>
      </c>
      <c r="N35" s="33">
        <v>15327.807477118569</v>
      </c>
      <c r="O35" s="34">
        <f t="shared" ref="O35:O40" si="15">+N35/N$7*100</f>
        <v>8.7134680352149712</v>
      </c>
    </row>
    <row r="36" spans="1:15" x14ac:dyDescent="0.2">
      <c r="A36" s="49" t="s">
        <v>54</v>
      </c>
      <c r="B36" s="33">
        <v>425640.52971271571</v>
      </c>
      <c r="C36" s="34">
        <f t="shared" si="0"/>
        <v>18.227855658936949</v>
      </c>
      <c r="D36" s="33">
        <v>174006.64443881239</v>
      </c>
      <c r="E36" s="34">
        <f t="shared" si="0"/>
        <v>17.430504783198401</v>
      </c>
      <c r="F36" s="33">
        <v>274651.71073355054</v>
      </c>
      <c r="G36" s="34">
        <f t="shared" si="11"/>
        <v>16.229790328985835</v>
      </c>
      <c r="H36" s="33">
        <v>29767.522425840423</v>
      </c>
      <c r="I36" s="34">
        <f t="shared" si="12"/>
        <v>7.577488790261282</v>
      </c>
      <c r="J36" s="33">
        <v>425640.52971271571</v>
      </c>
      <c r="K36" s="34">
        <f t="shared" si="13"/>
        <v>18.227855658936949</v>
      </c>
      <c r="L36" s="33">
        <v>19823.120567809568</v>
      </c>
      <c r="M36" s="34">
        <f t="shared" si="14"/>
        <v>11.268938997548773</v>
      </c>
      <c r="N36" s="33">
        <v>19823.120567809568</v>
      </c>
      <c r="O36" s="34">
        <f t="shared" si="15"/>
        <v>11.268938997548773</v>
      </c>
    </row>
    <row r="37" spans="1:15" x14ac:dyDescent="0.2">
      <c r="A37" s="49" t="s">
        <v>55</v>
      </c>
      <c r="B37" s="33">
        <v>425001.22132249735</v>
      </c>
      <c r="C37" s="34">
        <f t="shared" si="0"/>
        <v>18.200477577563181</v>
      </c>
      <c r="D37" s="33">
        <v>188221.8091039698</v>
      </c>
      <c r="E37" s="34">
        <f t="shared" si="0"/>
        <v>18.854459003389731</v>
      </c>
      <c r="F37" s="33">
        <v>319484.14114371751</v>
      </c>
      <c r="G37" s="34">
        <f t="shared" si="11"/>
        <v>18.879039967928552</v>
      </c>
      <c r="H37" s="33">
        <v>35500.930187317987</v>
      </c>
      <c r="I37" s="34">
        <f t="shared" si="12"/>
        <v>9.0369597002379844</v>
      </c>
      <c r="J37" s="33">
        <v>425001.22132249735</v>
      </c>
      <c r="K37" s="34">
        <f t="shared" si="13"/>
        <v>18.200477577563181</v>
      </c>
      <c r="L37" s="33">
        <v>25720.358869404572</v>
      </c>
      <c r="M37" s="34">
        <f t="shared" si="14"/>
        <v>14.621368724611946</v>
      </c>
      <c r="N37" s="33">
        <v>25720.358869404572</v>
      </c>
      <c r="O37" s="34">
        <f t="shared" si="15"/>
        <v>14.621368724611946</v>
      </c>
    </row>
    <row r="38" spans="1:15" x14ac:dyDescent="0.2">
      <c r="A38" s="49" t="s">
        <v>56</v>
      </c>
      <c r="B38" s="33">
        <v>426150.15792673279</v>
      </c>
      <c r="C38" s="34">
        <f t="shared" si="0"/>
        <v>18.249680247706948</v>
      </c>
      <c r="D38" s="33">
        <v>196101.42619972219</v>
      </c>
      <c r="E38" s="34">
        <f t="shared" si="0"/>
        <v>19.64377198577748</v>
      </c>
      <c r="F38" s="33">
        <v>351965.71646924241</v>
      </c>
      <c r="G38" s="34">
        <f t="shared" si="11"/>
        <v>20.798449665688835</v>
      </c>
      <c r="H38" s="33">
        <v>79972.149552320407</v>
      </c>
      <c r="I38" s="34">
        <f t="shared" si="12"/>
        <v>20.357356520869331</v>
      </c>
      <c r="J38" s="33">
        <v>426150.15792673279</v>
      </c>
      <c r="K38" s="34">
        <f t="shared" si="13"/>
        <v>18.249680247706948</v>
      </c>
      <c r="L38" s="33">
        <v>32458.115443569117</v>
      </c>
      <c r="M38" s="34">
        <f t="shared" si="14"/>
        <v>18.451611675254675</v>
      </c>
      <c r="N38" s="33">
        <v>32458.115443569117</v>
      </c>
      <c r="O38" s="34">
        <f t="shared" si="15"/>
        <v>18.451611675254675</v>
      </c>
    </row>
    <row r="39" spans="1:15" x14ac:dyDescent="0.2">
      <c r="A39" s="49" t="s">
        <v>57</v>
      </c>
      <c r="B39" s="33">
        <v>426139.85041406396</v>
      </c>
      <c r="C39" s="34">
        <f t="shared" si="0"/>
        <v>18.249238833320831</v>
      </c>
      <c r="D39" s="33">
        <v>188118.68202195107</v>
      </c>
      <c r="E39" s="34">
        <f t="shared" si="0"/>
        <v>18.844128609960205</v>
      </c>
      <c r="F39" s="33">
        <v>379303.62712374231</v>
      </c>
      <c r="G39" s="34">
        <f t="shared" si="11"/>
        <v>22.413908592815343</v>
      </c>
      <c r="H39" s="33">
        <v>182526.26228670034</v>
      </c>
      <c r="I39" s="34">
        <f t="shared" si="12"/>
        <v>46.463077666320544</v>
      </c>
      <c r="J39" s="33">
        <v>426139.85041406396</v>
      </c>
      <c r="K39" s="34">
        <f t="shared" si="13"/>
        <v>18.249238833320831</v>
      </c>
      <c r="L39" s="33">
        <v>64893.865421511517</v>
      </c>
      <c r="M39" s="34">
        <f t="shared" si="14"/>
        <v>36.890509153118629</v>
      </c>
      <c r="N39" s="33">
        <v>64893.865421511517</v>
      </c>
      <c r="O39" s="34">
        <f t="shared" si="15"/>
        <v>36.890509153118629</v>
      </c>
    </row>
    <row r="40" spans="1:15" x14ac:dyDescent="0.2">
      <c r="A40" s="51" t="s">
        <v>58</v>
      </c>
      <c r="B40" s="35">
        <v>206677.96989459015</v>
      </c>
      <c r="C40" s="36">
        <f t="shared" si="0"/>
        <v>8.8508869342480754</v>
      </c>
      <c r="D40" s="35">
        <v>83132.36128287451</v>
      </c>
      <c r="E40" s="36">
        <f t="shared" si="0"/>
        <v>8.327492468192851</v>
      </c>
      <c r="F40" s="35">
        <v>144620.94171732015</v>
      </c>
      <c r="G40" s="36">
        <f t="shared" si="11"/>
        <v>8.5459783046086972</v>
      </c>
      <c r="H40" s="35">
        <v>38324.409232624545</v>
      </c>
      <c r="I40" s="36">
        <f t="shared" si="12"/>
        <v>9.755692032384502</v>
      </c>
      <c r="J40" s="35">
        <v>206677.96989459015</v>
      </c>
      <c r="K40" s="36">
        <f t="shared" si="13"/>
        <v>8.8508869342480754</v>
      </c>
      <c r="L40" s="35">
        <v>17686.110841958714</v>
      </c>
      <c r="M40" s="36">
        <f t="shared" si="14"/>
        <v>10.054103414250765</v>
      </c>
      <c r="N40" s="35">
        <v>17686.110841958714</v>
      </c>
      <c r="O40" s="36">
        <f t="shared" si="15"/>
        <v>10.054103414250765</v>
      </c>
    </row>
    <row r="41" spans="1:15" x14ac:dyDescent="0.2">
      <c r="A41" s="54" t="s">
        <v>76</v>
      </c>
      <c r="B41" s="33"/>
      <c r="C41" s="34"/>
      <c r="D41" s="33"/>
      <c r="E41" s="34"/>
      <c r="F41" s="33"/>
      <c r="G41" s="34"/>
      <c r="H41" s="33"/>
      <c r="I41" s="34"/>
      <c r="J41" s="33"/>
      <c r="K41" s="34"/>
      <c r="L41" s="33"/>
      <c r="M41" s="34"/>
      <c r="N41" s="33"/>
      <c r="O41" s="34"/>
    </row>
    <row r="42" spans="1:15" x14ac:dyDescent="0.2">
      <c r="A42" s="54" t="s">
        <v>15</v>
      </c>
    </row>
    <row r="43" spans="1:15" x14ac:dyDescent="0.2">
      <c r="A43" s="54" t="s">
        <v>16</v>
      </c>
    </row>
    <row r="44" spans="1:15" x14ac:dyDescent="0.2">
      <c r="A44" s="54" t="s">
        <v>59</v>
      </c>
    </row>
    <row r="45" spans="1:15" x14ac:dyDescent="0.2">
      <c r="A45" s="12"/>
      <c r="B45" s="91"/>
      <c r="C45" s="91"/>
      <c r="D45" s="12"/>
      <c r="E45" s="12"/>
    </row>
    <row r="46" spans="1:15" x14ac:dyDescent="0.2">
      <c r="A46" s="12"/>
      <c r="B46" s="91"/>
      <c r="C46" s="91"/>
      <c r="D46" s="12"/>
      <c r="E46" s="12"/>
    </row>
  </sheetData>
  <mergeCells count="13">
    <mergeCell ref="B46:C46"/>
    <mergeCell ref="N4:O4"/>
    <mergeCell ref="H3:I4"/>
    <mergeCell ref="A1:O1"/>
    <mergeCell ref="A2:A5"/>
    <mergeCell ref="J3:K4"/>
    <mergeCell ref="F3:G4"/>
    <mergeCell ref="D2:O2"/>
    <mergeCell ref="B2:C4"/>
    <mergeCell ref="D3:E4"/>
    <mergeCell ref="L4:M4"/>
    <mergeCell ref="L3:O3"/>
    <mergeCell ref="B45:C45"/>
  </mergeCells>
  <phoneticPr fontId="2" type="noConversion"/>
  <printOptions horizontalCentered="1" verticalCentered="1"/>
  <pageMargins left="0.15748031496062992" right="0.15748031496062992" top="0.19685039370078741" bottom="0.19685039370078741" header="0" footer="0"/>
  <pageSetup paperSize="119" scale="90" orientation="landscape" r:id="rId1"/>
  <headerFooter alignWithMargins="0"/>
  <ignoredErrors>
    <ignoredError sqref="D15:O16 G7 I7 K7 M7 O7 E10 G10 I10 K10 M10 O10 E11 G11 I11 K11 M11 O11 E12 G12 I12 K12 M12 O12 E13 G13 I13 K13 M13 O13 E14 G14 I14 K14 M14 O14 D22:O23 E17 G17 I17 K17 M17 O17 E18 G18 I18 K18 M18 O18 E19 G19 I19 K19 M19 O19 E20 G20 I20 K20 M20 O20 E21 G21 I21 K21 M21 O21 D26:O27 E24 G24 I24 K24 M24 O24 E25 G25 I25 K25 M25 O25 D33:O34 E28 G28 I28 K28 M28 O28 E29 G29 I29 K29 M29 O29 E30 G30 I30 K30 M30 O30 E31 G31 I31 K31 M31 O31 E32 G32 I32 K32 M32 O32 E40 E35 G35 I35 K35 M35 O35 E36 G36 I36 K36 M36 O36 E37 G37 I37 K37 M37 O37 E38 G38 I38 K38 M38 O38 E39 G39 I39 K39 M39 O39 G40 I40 K40 M40 O40"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F43"/>
  <sheetViews>
    <sheetView topLeftCell="A19" zoomScaleSheetLayoutView="106" workbookViewId="0">
      <selection activeCell="B6" sqref="B6"/>
    </sheetView>
  </sheetViews>
  <sheetFormatPr baseColWidth="10" defaultRowHeight="12.75" x14ac:dyDescent="0.2"/>
  <cols>
    <col min="1" max="1" width="23.7109375" customWidth="1"/>
    <col min="2" max="2" width="9.7109375" bestFit="1" customWidth="1"/>
    <col min="3" max="3" width="4.7109375" customWidth="1"/>
    <col min="4" max="4" width="8" bestFit="1" customWidth="1"/>
    <col min="5" max="5" width="4.28515625" customWidth="1"/>
    <col min="6" max="6" width="8" bestFit="1" customWidth="1"/>
    <col min="7" max="7" width="4.28515625" bestFit="1" customWidth="1"/>
    <col min="8" max="8" width="8.7109375" customWidth="1"/>
    <col min="9" max="9" width="4.28515625" bestFit="1" customWidth="1"/>
    <col min="10" max="10" width="7.7109375" customWidth="1"/>
    <col min="11" max="11" width="5.28515625" customWidth="1"/>
    <col min="12" max="12" width="6.28515625" bestFit="1" customWidth="1"/>
    <col min="13" max="13" width="3.7109375" customWidth="1"/>
    <col min="14" max="14" width="0.5703125" customWidth="1"/>
    <col min="15" max="15" width="8" customWidth="1"/>
    <col min="16" max="16" width="4.42578125" bestFit="1" customWidth="1"/>
    <col min="17" max="17" width="8" bestFit="1" customWidth="1"/>
    <col min="18" max="18" width="4.28515625" bestFit="1" customWidth="1"/>
    <col min="19" max="19" width="8" bestFit="1" customWidth="1"/>
    <col min="20" max="20" width="6.28515625" bestFit="1" customWidth="1"/>
    <col min="21" max="21" width="8" bestFit="1" customWidth="1"/>
    <col min="22" max="22" width="6.28515625" bestFit="1" customWidth="1"/>
    <col min="23" max="23" width="6.5703125" bestFit="1" customWidth="1"/>
    <col min="24" max="24" width="6.28515625" bestFit="1" customWidth="1"/>
    <col min="25" max="25" width="6.5703125" bestFit="1" customWidth="1"/>
    <col min="26" max="26" width="6.28515625" bestFit="1" customWidth="1"/>
    <col min="27" max="27" width="8.7109375" bestFit="1" customWidth="1"/>
    <col min="28" max="28" width="4" bestFit="1" customWidth="1"/>
    <col min="29" max="29" width="8.28515625" customWidth="1"/>
    <col min="30" max="30" width="5.42578125" customWidth="1"/>
    <col min="31" max="31" width="9.28515625" customWidth="1"/>
    <col min="32" max="32" width="5.42578125" customWidth="1"/>
  </cols>
  <sheetData>
    <row r="1" spans="1:32" ht="27" customHeight="1" x14ac:dyDescent="0.2">
      <c r="A1" s="98" t="s">
        <v>72</v>
      </c>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row>
    <row r="2" spans="1:32" x14ac:dyDescent="0.2">
      <c r="A2" s="97" t="s">
        <v>66</v>
      </c>
      <c r="B2" s="97" t="s">
        <v>17</v>
      </c>
      <c r="C2" s="97"/>
      <c r="D2" s="97" t="s">
        <v>32</v>
      </c>
      <c r="E2" s="97"/>
      <c r="F2" s="99" t="s">
        <v>39</v>
      </c>
      <c r="G2" s="99"/>
      <c r="H2" s="99"/>
      <c r="I2" s="99"/>
      <c r="J2" s="99"/>
      <c r="K2" s="99"/>
      <c r="L2" s="99"/>
      <c r="M2" s="99"/>
      <c r="N2" s="99"/>
      <c r="O2" s="99"/>
      <c r="P2" s="99"/>
      <c r="Q2" s="99"/>
      <c r="R2" s="99"/>
      <c r="S2" s="99"/>
      <c r="T2" s="99"/>
      <c r="U2" s="99"/>
      <c r="V2" s="99"/>
      <c r="W2" s="99"/>
      <c r="X2" s="99"/>
      <c r="Y2" s="99"/>
      <c r="Z2" s="99"/>
      <c r="AA2" s="99"/>
      <c r="AB2" s="99"/>
      <c r="AC2" s="99"/>
      <c r="AD2" s="99"/>
      <c r="AE2" s="99"/>
      <c r="AF2" s="99"/>
    </row>
    <row r="3" spans="1:32" x14ac:dyDescent="0.2">
      <c r="A3" s="92"/>
      <c r="B3" s="92"/>
      <c r="C3" s="92"/>
      <c r="D3" s="92"/>
      <c r="E3" s="92"/>
      <c r="F3" s="97" t="s">
        <v>47</v>
      </c>
      <c r="G3" s="97"/>
      <c r="H3" s="97"/>
      <c r="I3" s="97"/>
      <c r="J3" s="97"/>
      <c r="K3" s="97"/>
      <c r="L3" s="97"/>
      <c r="M3" s="97"/>
      <c r="N3" s="23"/>
      <c r="O3" s="97" t="s">
        <v>19</v>
      </c>
      <c r="P3" s="97"/>
      <c r="Q3" s="97"/>
      <c r="R3" s="97"/>
      <c r="S3" s="97"/>
      <c r="T3" s="97"/>
      <c r="U3" s="97"/>
      <c r="V3" s="97"/>
      <c r="W3" s="97"/>
      <c r="X3" s="97"/>
      <c r="Y3" s="97"/>
      <c r="Z3" s="97"/>
      <c r="AA3" s="97"/>
      <c r="AB3" s="97"/>
      <c r="AC3" s="97"/>
      <c r="AD3" s="97"/>
      <c r="AE3" s="97"/>
      <c r="AF3" s="97"/>
    </row>
    <row r="4" spans="1:32" ht="56.25" customHeight="1" x14ac:dyDescent="0.2">
      <c r="A4" s="92"/>
      <c r="B4" s="92"/>
      <c r="C4" s="92"/>
      <c r="D4" s="92"/>
      <c r="E4" s="92"/>
      <c r="F4" s="101" t="s">
        <v>60</v>
      </c>
      <c r="G4" s="101"/>
      <c r="H4" s="101" t="s">
        <v>61</v>
      </c>
      <c r="I4" s="101"/>
      <c r="J4" s="101" t="s">
        <v>49</v>
      </c>
      <c r="K4" s="101"/>
      <c r="L4" s="101" t="s">
        <v>48</v>
      </c>
      <c r="M4" s="101"/>
      <c r="N4" s="23"/>
      <c r="O4" s="100" t="s">
        <v>21</v>
      </c>
      <c r="P4" s="100"/>
      <c r="Q4" s="100" t="s">
        <v>20</v>
      </c>
      <c r="R4" s="100"/>
      <c r="S4" s="100" t="s">
        <v>22</v>
      </c>
      <c r="T4" s="100"/>
      <c r="U4" s="100" t="s">
        <v>62</v>
      </c>
      <c r="V4" s="100"/>
      <c r="W4" s="100" t="s">
        <v>63</v>
      </c>
      <c r="X4" s="100"/>
      <c r="Y4" s="94" t="s">
        <v>75</v>
      </c>
      <c r="Z4" s="94"/>
      <c r="AA4" s="95" t="s">
        <v>73</v>
      </c>
      <c r="AB4" s="95"/>
      <c r="AC4" s="94" t="s">
        <v>74</v>
      </c>
      <c r="AD4" s="94"/>
      <c r="AE4" s="96" t="s">
        <v>23</v>
      </c>
      <c r="AF4" s="96"/>
    </row>
    <row r="5" spans="1:32" ht="14.25" customHeight="1" x14ac:dyDescent="0.2">
      <c r="A5" s="92"/>
      <c r="B5" s="76" t="s">
        <v>1</v>
      </c>
      <c r="C5" s="76" t="s">
        <v>2</v>
      </c>
      <c r="D5" s="76" t="s">
        <v>1</v>
      </c>
      <c r="E5" s="76" t="s">
        <v>2</v>
      </c>
      <c r="F5" s="76" t="s">
        <v>1</v>
      </c>
      <c r="G5" s="76" t="s">
        <v>2</v>
      </c>
      <c r="H5" s="76" t="s">
        <v>1</v>
      </c>
      <c r="I5" s="16" t="s">
        <v>2</v>
      </c>
      <c r="J5" s="76" t="s">
        <v>1</v>
      </c>
      <c r="K5" s="16" t="s">
        <v>2</v>
      </c>
      <c r="L5" s="76" t="s">
        <v>1</v>
      </c>
      <c r="M5" s="16" t="s">
        <v>2</v>
      </c>
      <c r="N5" s="75"/>
      <c r="O5" s="76" t="s">
        <v>1</v>
      </c>
      <c r="P5" s="76" t="s">
        <v>2</v>
      </c>
      <c r="Q5" s="76" t="s">
        <v>1</v>
      </c>
      <c r="R5" s="16" t="s">
        <v>2</v>
      </c>
      <c r="S5" s="76" t="s">
        <v>1</v>
      </c>
      <c r="T5" s="16" t="s">
        <v>2</v>
      </c>
      <c r="U5" s="76" t="s">
        <v>1</v>
      </c>
      <c r="V5" s="16" t="s">
        <v>2</v>
      </c>
      <c r="W5" s="76" t="s">
        <v>1</v>
      </c>
      <c r="X5" s="16" t="s">
        <v>2</v>
      </c>
      <c r="Y5" s="76" t="s">
        <v>1</v>
      </c>
      <c r="Z5" s="16" t="s">
        <v>2</v>
      </c>
      <c r="AA5" s="16"/>
      <c r="AB5" s="16"/>
      <c r="AC5" s="88" t="s">
        <v>1</v>
      </c>
      <c r="AD5" s="16" t="s">
        <v>2</v>
      </c>
      <c r="AE5" s="88" t="s">
        <v>1</v>
      </c>
      <c r="AF5" s="16" t="s">
        <v>2</v>
      </c>
    </row>
    <row r="6" spans="1:32" x14ac:dyDescent="0.2">
      <c r="A6" s="55" t="s">
        <v>50</v>
      </c>
      <c r="B6" s="26">
        <v>8617985.2452538535</v>
      </c>
      <c r="C6" s="26">
        <f>+C9+C13</f>
        <v>99.999999999975273</v>
      </c>
      <c r="D6" s="26">
        <v>4660553.3095500804</v>
      </c>
      <c r="E6" s="37">
        <f>+D6/$B$6*100</f>
        <v>54.079383718100097</v>
      </c>
      <c r="F6" s="77">
        <v>3301489.6485969988</v>
      </c>
      <c r="G6" s="27">
        <f>+F6/$D6*100</f>
        <v>70.839006214816095</v>
      </c>
      <c r="H6" s="77">
        <v>1104510.8392413638</v>
      </c>
      <c r="I6" s="27">
        <f>+H6/$D6*100</f>
        <v>23.699135400470098</v>
      </c>
      <c r="J6" s="26">
        <v>213599.29588498629</v>
      </c>
      <c r="K6" s="27">
        <f>+J6/$D6*100</f>
        <v>4.5831316948417591</v>
      </c>
      <c r="L6" s="26">
        <v>40953.525826875986</v>
      </c>
      <c r="M6" s="27">
        <f>+L6/$D6*100</f>
        <v>0.87872668987514591</v>
      </c>
      <c r="N6" s="27"/>
      <c r="O6" s="77">
        <v>3929020.2027961877</v>
      </c>
      <c r="P6" s="27">
        <f>+O6/$D6*100</f>
        <v>84.303728373734373</v>
      </c>
      <c r="Q6" s="77">
        <v>54033.212898903454</v>
      </c>
      <c r="R6" s="27">
        <f>+Q6/$D6*100</f>
        <v>1.1593733471127208</v>
      </c>
      <c r="S6" s="26">
        <v>475453.12623709621</v>
      </c>
      <c r="T6" s="27">
        <f>+S6/$D6*100</f>
        <v>10.201645484085137</v>
      </c>
      <c r="U6" s="26">
        <v>36252.838859519965</v>
      </c>
      <c r="V6" s="27">
        <f>+U6/$D6*100</f>
        <v>0.77786555483086484</v>
      </c>
      <c r="W6" s="77">
        <v>752479.40689443261</v>
      </c>
      <c r="X6" s="27">
        <f>+W6/$D6*100</f>
        <v>16.145709681133877</v>
      </c>
      <c r="Y6" s="78">
        <v>172486.77858494152</v>
      </c>
      <c r="Z6" s="27">
        <f>+Y6/$D6*100</f>
        <v>3.700993575837737</v>
      </c>
      <c r="AA6" s="89">
        <f>SUM(AA9,AA13)</f>
        <v>4086881.1217799652</v>
      </c>
      <c r="AB6" s="27">
        <f>+AA6/$D6*100</f>
        <v>87.690899563479164</v>
      </c>
      <c r="AC6" s="78">
        <v>95922.811381652689</v>
      </c>
      <c r="AD6" s="27">
        <f>+AC6/$D6*100</f>
        <v>2.0581850482236597</v>
      </c>
      <c r="AE6" s="78">
        <v>590365.78919471265</v>
      </c>
      <c r="AF6" s="27">
        <f>+AE6/$D6*100</f>
        <v>12.667289696804376</v>
      </c>
    </row>
    <row r="7" spans="1:32" ht="7.15" customHeight="1" x14ac:dyDescent="0.2">
      <c r="A7" s="55"/>
      <c r="B7" s="7"/>
      <c r="C7" s="7"/>
      <c r="D7" s="7"/>
      <c r="E7" s="7"/>
      <c r="F7" s="79"/>
      <c r="G7" s="79"/>
      <c r="H7" s="79"/>
      <c r="I7" s="79"/>
      <c r="J7" s="7"/>
      <c r="K7" s="79"/>
      <c r="L7" s="7"/>
      <c r="M7" s="79"/>
      <c r="N7" s="79"/>
      <c r="O7" s="79"/>
      <c r="P7" s="79"/>
      <c r="Q7" s="79"/>
      <c r="R7" s="79"/>
      <c r="S7" s="7"/>
      <c r="T7" s="79"/>
      <c r="U7" s="7"/>
      <c r="V7" s="79"/>
      <c r="W7" s="79"/>
      <c r="X7" s="79"/>
      <c r="Y7" s="19"/>
      <c r="Z7" s="79"/>
      <c r="AA7" s="79"/>
      <c r="AB7" s="79"/>
    </row>
    <row r="8" spans="1:32" x14ac:dyDescent="0.2">
      <c r="A8" s="55" t="s">
        <v>3</v>
      </c>
      <c r="B8" s="70"/>
      <c r="C8" s="70"/>
      <c r="D8" s="70"/>
      <c r="E8" s="70"/>
      <c r="F8" s="70"/>
      <c r="G8" s="70"/>
      <c r="H8" s="70"/>
      <c r="I8" s="70"/>
      <c r="J8" s="70"/>
      <c r="K8" s="70"/>
      <c r="L8" s="70"/>
      <c r="M8" s="70"/>
      <c r="N8" s="70"/>
      <c r="O8" s="70"/>
      <c r="P8" s="70"/>
      <c r="Q8" s="70"/>
      <c r="R8" s="70"/>
      <c r="S8" s="70"/>
      <c r="T8" s="70"/>
      <c r="U8" s="70"/>
      <c r="V8" s="70"/>
      <c r="W8" s="70"/>
      <c r="X8" s="70"/>
      <c r="Y8" s="70"/>
      <c r="Z8" s="70"/>
      <c r="AA8" s="70"/>
      <c r="AB8" s="70"/>
    </row>
    <row r="9" spans="1:32" x14ac:dyDescent="0.2">
      <c r="A9" s="56" t="s">
        <v>4</v>
      </c>
      <c r="B9" s="7">
        <v>4789391.8130938495</v>
      </c>
      <c r="C9" s="21">
        <f>+B9/$B$6*100</f>
        <v>55.574379356607636</v>
      </c>
      <c r="D9" s="7">
        <v>3290759.4731986523</v>
      </c>
      <c r="E9" s="22">
        <f>+D9/D$6*100</f>
        <v>70.608772277219913</v>
      </c>
      <c r="F9" s="79">
        <v>2546171.4395704013</v>
      </c>
      <c r="G9" s="22">
        <f>+F9/F$6*100</f>
        <v>77.121896797478158</v>
      </c>
      <c r="H9" s="79">
        <v>620671.04872588255</v>
      </c>
      <c r="I9" s="22">
        <f>+H9/H$6*100</f>
        <v>56.194201693139753</v>
      </c>
      <c r="J9" s="7">
        <v>100666.60239178487</v>
      </c>
      <c r="K9" s="22">
        <f>+J9/J$6*100</f>
        <v>47.128714528155257</v>
      </c>
      <c r="L9" s="7">
        <v>23250.382510875985</v>
      </c>
      <c r="M9" s="22">
        <f>+L9/L$6*100</f>
        <v>56.772602703764733</v>
      </c>
      <c r="N9" s="80"/>
      <c r="O9" s="79">
        <v>2889974.5270393663</v>
      </c>
      <c r="P9" s="22">
        <f>+O9/O$6*100</f>
        <v>73.554585567736254</v>
      </c>
      <c r="Q9" s="79">
        <v>45949.890856503444</v>
      </c>
      <c r="R9" s="22">
        <f>+Q9/Q$6*100</f>
        <v>85.040086256717757</v>
      </c>
      <c r="S9" s="7">
        <v>370971.17851549794</v>
      </c>
      <c r="T9" s="22">
        <f>+S9/S$6*100</f>
        <v>78.024763755681818</v>
      </c>
      <c r="U9" s="7">
        <v>31342.721751119967</v>
      </c>
      <c r="V9" s="22">
        <f>+U9/U$6*100</f>
        <v>86.45591003941307</v>
      </c>
      <c r="W9" s="79">
        <v>496575.93711175071</v>
      </c>
      <c r="X9" s="22">
        <f>+W9/W$6*100</f>
        <v>65.991963708505409</v>
      </c>
      <c r="Y9" s="19">
        <v>148002.99735734149</v>
      </c>
      <c r="Z9" s="22">
        <f>+Y9/Y$6*100</f>
        <v>85.805415679705021</v>
      </c>
      <c r="AA9" s="79">
        <v>2793043.7909011911</v>
      </c>
      <c r="AB9" s="22">
        <f>+AA9/AA$6*100</f>
        <v>68.341694012492653</v>
      </c>
      <c r="AC9" s="19">
        <v>54069.908410052711</v>
      </c>
      <c r="AD9" s="22">
        <f>+AC9/AC$6*100</f>
        <v>56.368143959961905</v>
      </c>
      <c r="AE9" s="19">
        <v>371114.02933391638</v>
      </c>
      <c r="AF9" s="22">
        <f>+AE9/AE$6*100</f>
        <v>62.861709829110147</v>
      </c>
    </row>
    <row r="10" spans="1:32" x14ac:dyDescent="0.2">
      <c r="A10" s="61" t="s">
        <v>5</v>
      </c>
      <c r="B10" s="7">
        <v>1007956.1186282252</v>
      </c>
      <c r="C10" s="21">
        <f t="shared" ref="C10:C39" si="0">+B10/$B$6*100</f>
        <v>11.695960133876216</v>
      </c>
      <c r="D10" s="7">
        <v>747523.38669156178</v>
      </c>
      <c r="E10" s="22">
        <f t="shared" ref="E10:G13" si="1">+D10/D$6*100</f>
        <v>16.039369942615807</v>
      </c>
      <c r="F10" s="79">
        <v>586064.05280871422</v>
      </c>
      <c r="G10" s="22">
        <f t="shared" si="1"/>
        <v>17.751503569237844</v>
      </c>
      <c r="H10" s="79">
        <v>125501.96849496219</v>
      </c>
      <c r="I10" s="22">
        <f>+H10/H$6*100</f>
        <v>11.362674229721778</v>
      </c>
      <c r="J10" s="7">
        <v>28343.333470949976</v>
      </c>
      <c r="K10" s="22">
        <f>+J10/J$6*100</f>
        <v>13.269394617392184</v>
      </c>
      <c r="L10" s="7">
        <v>7614.0319169499999</v>
      </c>
      <c r="M10" s="22">
        <f>+L10/L$6*100</f>
        <v>18.591883759012632</v>
      </c>
      <c r="N10" s="80"/>
      <c r="O10" s="79">
        <v>651290.16691550496</v>
      </c>
      <c r="P10" s="22">
        <f>+O10/O$6*100</f>
        <v>16.57640157849017</v>
      </c>
      <c r="Q10" s="79">
        <v>16015.378652537511</v>
      </c>
      <c r="R10" s="22">
        <f>+Q10/Q$6*100</f>
        <v>29.639878499363725</v>
      </c>
      <c r="S10" s="7">
        <v>93942.461108457064</v>
      </c>
      <c r="T10" s="22">
        <f>+S10/S$6*100</f>
        <v>19.758511601753646</v>
      </c>
      <c r="U10" s="7">
        <v>6298.5185490999993</v>
      </c>
      <c r="V10" s="22">
        <f>+U10/U$6*100</f>
        <v>17.373862978032722</v>
      </c>
      <c r="W10" s="79">
        <v>97373.616104689136</v>
      </c>
      <c r="X10" s="22">
        <f>+W10/W$6*100</f>
        <v>12.940369558625003</v>
      </c>
      <c r="Y10" s="19">
        <v>27910.523878064261</v>
      </c>
      <c r="Z10" s="22">
        <f>+Y10/Y$6*100</f>
        <v>16.181254068884854</v>
      </c>
      <c r="AA10" s="79">
        <v>577158.71069193876</v>
      </c>
      <c r="AB10" s="22">
        <f t="shared" ref="AB10:AB13" si="2">+AA10/AA$6*100</f>
        <v>14.122228993060801</v>
      </c>
      <c r="AC10" s="19">
        <v>10519.835795501787</v>
      </c>
      <c r="AD10" s="22">
        <f t="shared" ref="AD10:AD13" si="3">+AC10/AC$6*100</f>
        <v>10.966980266712588</v>
      </c>
      <c r="AE10" s="19">
        <v>83139.30587550698</v>
      </c>
      <c r="AF10" s="22">
        <f t="shared" ref="AF10:AF13" si="4">+AE10/AE$6*100</f>
        <v>14.082676773820685</v>
      </c>
    </row>
    <row r="11" spans="1:32" ht="13.5" customHeight="1" x14ac:dyDescent="0.2">
      <c r="A11" s="61" t="s">
        <v>6</v>
      </c>
      <c r="B11" s="7">
        <v>592076.40983974061</v>
      </c>
      <c r="C11" s="21">
        <f t="shared" si="0"/>
        <v>6.8702416282948775</v>
      </c>
      <c r="D11" s="7">
        <v>439536.42767683323</v>
      </c>
      <c r="E11" s="22">
        <f t="shared" si="1"/>
        <v>9.4309923840194223</v>
      </c>
      <c r="F11" s="79">
        <v>363522.11616727768</v>
      </c>
      <c r="G11" s="22">
        <f t="shared" si="1"/>
        <v>11.010851308340769</v>
      </c>
      <c r="H11" s="79">
        <v>63594.482608347389</v>
      </c>
      <c r="I11" s="22">
        <f>+H11/H$6*100</f>
        <v>5.7577056149152348</v>
      </c>
      <c r="J11" s="79">
        <v>8117.1807520319953</v>
      </c>
      <c r="K11" s="22">
        <f>+J11/J$6*100</f>
        <v>3.8001907817162164</v>
      </c>
      <c r="L11" s="79">
        <v>4302.6481491840004</v>
      </c>
      <c r="M11" s="22">
        <f>+L11/L$6*100</f>
        <v>10.506172697737206</v>
      </c>
      <c r="N11" s="80"/>
      <c r="O11" s="79">
        <v>397793.50928832497</v>
      </c>
      <c r="P11" s="22">
        <f>+O11/O$6*100</f>
        <v>10.124496407659727</v>
      </c>
      <c r="Q11" s="79">
        <v>4881.1554633600008</v>
      </c>
      <c r="R11" s="22">
        <f>+Q11/Q$6*100</f>
        <v>9.0336206223618039</v>
      </c>
      <c r="S11" s="19">
        <v>69294.329226143964</v>
      </c>
      <c r="T11" s="22">
        <f>+S11/S$6*100</f>
        <v>14.574376610910885</v>
      </c>
      <c r="U11" s="19">
        <v>3199.8685815360004</v>
      </c>
      <c r="V11" s="22">
        <f>+U11/U$6*100</f>
        <v>8.8265324377368515</v>
      </c>
      <c r="W11" s="19">
        <v>63870.823155744023</v>
      </c>
      <c r="X11" s="22">
        <f>+W11/W$6*100</f>
        <v>8.4880493167708231</v>
      </c>
      <c r="Y11" s="19">
        <v>33282.248918687954</v>
      </c>
      <c r="Z11" s="22">
        <f>+Y11/Y$6*100</f>
        <v>19.295536267609073</v>
      </c>
      <c r="AA11" s="79">
        <v>352706.09548973857</v>
      </c>
      <c r="AB11" s="22">
        <f t="shared" si="2"/>
        <v>8.6302019799422016</v>
      </c>
      <c r="AC11" s="19">
        <v>9219.9603196799944</v>
      </c>
      <c r="AD11" s="22">
        <f t="shared" si="3"/>
        <v>9.6118537258005254</v>
      </c>
      <c r="AE11" s="19">
        <v>42863.776309727895</v>
      </c>
      <c r="AF11" s="22">
        <f t="shared" si="4"/>
        <v>7.26054542696252</v>
      </c>
    </row>
    <row r="12" spans="1:32" x14ac:dyDescent="0.2">
      <c r="A12" s="61" t="s">
        <v>7</v>
      </c>
      <c r="B12" s="7">
        <v>3189359.2846263144</v>
      </c>
      <c r="C12" s="21">
        <f t="shared" si="0"/>
        <v>37.008177594441541</v>
      </c>
      <c r="D12" s="7">
        <v>2103699.6588305356</v>
      </c>
      <c r="E12" s="22">
        <f t="shared" si="1"/>
        <v>45.138409950590649</v>
      </c>
      <c r="F12" s="79">
        <v>1596585.2705944015</v>
      </c>
      <c r="G12" s="22">
        <f t="shared" si="1"/>
        <v>48.359541919899293</v>
      </c>
      <c r="H12" s="79">
        <v>431574.59762257192</v>
      </c>
      <c r="I12" s="22">
        <f>+H12/H$6*100</f>
        <v>39.073821848502647</v>
      </c>
      <c r="J12" s="79">
        <v>64206.088168802948</v>
      </c>
      <c r="K12" s="22">
        <f>+J12/J$6*100</f>
        <v>30.05912912904688</v>
      </c>
      <c r="L12" s="79">
        <v>11333.702444742003</v>
      </c>
      <c r="M12" s="22">
        <f>+L12/L$6*100</f>
        <v>27.674546247014941</v>
      </c>
      <c r="N12" s="80"/>
      <c r="O12" s="79">
        <v>1840890.8508356244</v>
      </c>
      <c r="P12" s="22">
        <f>+O12/O$6*100</f>
        <v>46.853687581588595</v>
      </c>
      <c r="Q12" s="79">
        <v>25053.356740605996</v>
      </c>
      <c r="R12" s="22">
        <f>+Q12/Q$6*100</f>
        <v>46.366587134992351</v>
      </c>
      <c r="S12" s="19">
        <v>207734.38818089562</v>
      </c>
      <c r="T12" s="22">
        <f>+S12/S$6*100</f>
        <v>43.691875543017005</v>
      </c>
      <c r="U12" s="19">
        <v>21844.334620483991</v>
      </c>
      <c r="V12" s="22">
        <f>+U12/U$6*100</f>
        <v>60.25551462364357</v>
      </c>
      <c r="W12" s="19">
        <v>335331.49785131612</v>
      </c>
      <c r="X12" s="22">
        <f>+W12/W$6*100</f>
        <v>44.56354483310939</v>
      </c>
      <c r="Y12" s="19">
        <v>86810.224560589006</v>
      </c>
      <c r="Z12" s="22">
        <f>+Y12/Y$6*100</f>
        <v>50.328625343210931</v>
      </c>
      <c r="AA12" s="79">
        <v>1863178.9847195523</v>
      </c>
      <c r="AB12" s="22">
        <f t="shared" si="2"/>
        <v>45.589263039490596</v>
      </c>
      <c r="AC12" s="19">
        <v>34330.112294870996</v>
      </c>
      <c r="AD12" s="22">
        <f t="shared" si="3"/>
        <v>35.789309967448865</v>
      </c>
      <c r="AE12" s="19">
        <v>245110.94714867827</v>
      </c>
      <c r="AF12" s="22">
        <f t="shared" si="4"/>
        <v>41.518487628326397</v>
      </c>
    </row>
    <row r="13" spans="1:32" x14ac:dyDescent="0.2">
      <c r="A13" s="56" t="s">
        <v>8</v>
      </c>
      <c r="B13" s="7">
        <v>3828593.4321578732</v>
      </c>
      <c r="C13" s="21">
        <f t="shared" si="0"/>
        <v>44.425620643367644</v>
      </c>
      <c r="D13" s="7">
        <v>1369793.8363515879</v>
      </c>
      <c r="E13" s="22">
        <f t="shared" si="1"/>
        <v>29.391227722783515</v>
      </c>
      <c r="F13" s="79">
        <v>755318.20902685553</v>
      </c>
      <c r="G13" s="22">
        <f t="shared" si="1"/>
        <v>22.878103202529669</v>
      </c>
      <c r="H13" s="79">
        <v>483839.79051548528</v>
      </c>
      <c r="I13" s="22">
        <f>+H13/H$6*100</f>
        <v>43.805798306860609</v>
      </c>
      <c r="J13" s="7">
        <v>112932.69349319959</v>
      </c>
      <c r="K13" s="22">
        <f>+J13/J$6*100</f>
        <v>52.87128547184389</v>
      </c>
      <c r="L13" s="7">
        <v>17703.143315999994</v>
      </c>
      <c r="M13" s="22">
        <f>+L13/L$6*100</f>
        <v>43.227397296235246</v>
      </c>
      <c r="N13" s="80"/>
      <c r="O13" s="79">
        <v>1039045.6757571374</v>
      </c>
      <c r="P13" s="22">
        <f>+O13/O$6*100</f>
        <v>26.445414432271789</v>
      </c>
      <c r="Q13" s="79">
        <v>8083.3220423999965</v>
      </c>
      <c r="R13" s="22">
        <f>+Q13/Q$6*100</f>
        <v>14.959913743282216</v>
      </c>
      <c r="S13" s="7">
        <v>104481.94772159964</v>
      </c>
      <c r="T13" s="22">
        <f>+S13/S$6*100</f>
        <v>21.975236244318477</v>
      </c>
      <c r="U13" s="7">
        <v>4910.1171084000007</v>
      </c>
      <c r="V13" s="22">
        <f>+U13/U$6*100</f>
        <v>13.54408996058693</v>
      </c>
      <c r="W13" s="79">
        <v>255903.46978268522</v>
      </c>
      <c r="X13" s="22">
        <f>+W13/W$6*100</f>
        <v>34.008036291495031</v>
      </c>
      <c r="Y13" s="19">
        <v>24483.781227600015</v>
      </c>
      <c r="Z13" s="22">
        <f>+Y13/Y$6*100</f>
        <v>14.194584320294974</v>
      </c>
      <c r="AA13" s="79">
        <v>1293837.3308787742</v>
      </c>
      <c r="AB13" s="22">
        <f t="shared" si="2"/>
        <v>31.658305987507347</v>
      </c>
      <c r="AC13" s="19">
        <v>41852.902971600037</v>
      </c>
      <c r="AD13" s="22">
        <f t="shared" si="3"/>
        <v>43.631856040038159</v>
      </c>
      <c r="AE13" s="19">
        <v>219251.75986079927</v>
      </c>
      <c r="AF13" s="22">
        <f t="shared" si="4"/>
        <v>37.138290170890357</v>
      </c>
    </row>
    <row r="14" spans="1:32" x14ac:dyDescent="0.2">
      <c r="A14" s="55"/>
      <c r="B14" s="7"/>
      <c r="C14" s="21"/>
      <c r="D14" s="7"/>
      <c r="E14" s="22"/>
      <c r="F14" s="79"/>
      <c r="G14" s="22"/>
      <c r="H14" s="79"/>
      <c r="I14" s="22"/>
      <c r="J14" s="7"/>
      <c r="K14" s="22"/>
      <c r="L14" s="7"/>
      <c r="M14" s="22"/>
      <c r="N14" s="80"/>
      <c r="O14" s="79"/>
      <c r="P14" s="22"/>
      <c r="Q14" s="79"/>
      <c r="R14" s="22"/>
      <c r="S14" s="7"/>
      <c r="T14" s="22"/>
      <c r="U14" s="7"/>
      <c r="V14" s="22"/>
      <c r="W14" s="79"/>
      <c r="X14" s="22"/>
      <c r="Y14" s="19"/>
      <c r="Z14" s="22"/>
      <c r="AA14" s="79"/>
      <c r="AB14" s="22"/>
    </row>
    <row r="15" spans="1:32" x14ac:dyDescent="0.2">
      <c r="A15" s="55" t="s">
        <v>31</v>
      </c>
      <c r="B15" s="70"/>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row>
    <row r="16" spans="1:32" x14ac:dyDescent="0.2">
      <c r="A16" s="56" t="s">
        <v>25</v>
      </c>
      <c r="B16" s="7">
        <v>1904261.8114706452</v>
      </c>
      <c r="C16" s="21">
        <f t="shared" si="0"/>
        <v>22.096368899208446</v>
      </c>
      <c r="D16" s="7">
        <v>1012060.8423238948</v>
      </c>
      <c r="E16" s="22">
        <f t="shared" ref="E16:G20" si="5">+D16/D$6*100</f>
        <v>21.71546542016911</v>
      </c>
      <c r="F16" s="79">
        <v>696821.59626385674</v>
      </c>
      <c r="G16" s="22">
        <f t="shared" si="5"/>
        <v>21.106278390422279</v>
      </c>
      <c r="H16" s="79">
        <v>258364.38001218316</v>
      </c>
      <c r="I16" s="22">
        <f>+H16/H$6*100</f>
        <v>23.39174690124738</v>
      </c>
      <c r="J16" s="7">
        <v>49412.400451825975</v>
      </c>
      <c r="K16" s="22">
        <f>+J16/J$6*100</f>
        <v>23.133222535729871</v>
      </c>
      <c r="L16" s="7">
        <v>7462.4655960260006</v>
      </c>
      <c r="M16" s="22">
        <f>+L16/L$6*100</f>
        <v>18.221790298525935</v>
      </c>
      <c r="N16" s="80"/>
      <c r="O16" s="79">
        <v>833880.82687225589</v>
      </c>
      <c r="P16" s="22">
        <f>+O16/O$6*100</f>
        <v>21.223632962711754</v>
      </c>
      <c r="Q16" s="79">
        <v>9221.0863128389992</v>
      </c>
      <c r="R16" s="22">
        <f>+Q16/Q$6*100</f>
        <v>17.065589510828683</v>
      </c>
      <c r="S16" s="7">
        <v>73885.975298510544</v>
      </c>
      <c r="T16" s="22">
        <f>+S16/S$6*100</f>
        <v>15.540117673275223</v>
      </c>
      <c r="U16" s="7">
        <v>6162.1136197119986</v>
      </c>
      <c r="V16" s="22">
        <f>+U16/U$6*100</f>
        <v>16.997602983838693</v>
      </c>
      <c r="W16" s="79">
        <v>160820.79523949005</v>
      </c>
      <c r="X16" s="22">
        <f>+W16/W$6*100</f>
        <v>21.372119125919419</v>
      </c>
      <c r="Y16" s="19">
        <v>16999.400387241574</v>
      </c>
      <c r="Z16" s="22">
        <f>+Y16/Y$6*100</f>
        <v>9.8554802441684988</v>
      </c>
      <c r="AA16" s="79">
        <v>901601.97435813549</v>
      </c>
      <c r="AB16" s="22">
        <f t="shared" ref="AB16:AB20" si="6">+AA16/AA$6*100</f>
        <v>22.06088084023984</v>
      </c>
      <c r="AC16" s="19">
        <v>11533.915655708572</v>
      </c>
      <c r="AD16" s="22">
        <f>+AC16/AC$6*100</f>
        <v>12.024163480590691</v>
      </c>
      <c r="AE16" s="19">
        <v>133718.13262275807</v>
      </c>
      <c r="AF16" s="22">
        <f>+AE16/AE$6*100</f>
        <v>22.650047660308374</v>
      </c>
    </row>
    <row r="17" spans="1:32" x14ac:dyDescent="0.2">
      <c r="A17" s="59" t="s">
        <v>26</v>
      </c>
      <c r="B17" s="19">
        <v>2604597.2197652385</v>
      </c>
      <c r="C17" s="21">
        <f t="shared" si="0"/>
        <v>30.222808993548199</v>
      </c>
      <c r="D17" s="19">
        <v>1543211.9196055525</v>
      </c>
      <c r="E17" s="22">
        <f t="shared" si="5"/>
        <v>33.112204004689964</v>
      </c>
      <c r="F17" s="19">
        <v>1094460.4461224151</v>
      </c>
      <c r="G17" s="22">
        <f t="shared" si="5"/>
        <v>33.150503639698435</v>
      </c>
      <c r="H17" s="19">
        <v>368482.91024551733</v>
      </c>
      <c r="I17" s="22">
        <f>+H17/H$6*100</f>
        <v>33.361638216118436</v>
      </c>
      <c r="J17" s="19">
        <v>65769.086672921912</v>
      </c>
      <c r="K17" s="22">
        <f>+J17/J$6*100</f>
        <v>30.790872413893926</v>
      </c>
      <c r="L17" s="19">
        <v>14499.476564620001</v>
      </c>
      <c r="M17" s="22">
        <f>+L17/L$6*100</f>
        <v>35.404708805571602</v>
      </c>
      <c r="N17" s="80"/>
      <c r="O17" s="19">
        <v>1282228.6926464404</v>
      </c>
      <c r="P17" s="22">
        <f>+O17/O$6*100</f>
        <v>32.634820552307403</v>
      </c>
      <c r="Q17" s="19">
        <v>21038.160943456995</v>
      </c>
      <c r="R17" s="22">
        <f>+Q17/Q$6*100</f>
        <v>38.935609812467661</v>
      </c>
      <c r="S17" s="19">
        <v>176772.09197486093</v>
      </c>
      <c r="T17" s="22">
        <f>+S17/S$6*100</f>
        <v>37.179709674831173</v>
      </c>
      <c r="U17" s="19">
        <v>15111.048354589006</v>
      </c>
      <c r="V17" s="22">
        <f>+U17/U$6*100</f>
        <v>41.682386345368528</v>
      </c>
      <c r="W17" s="19">
        <v>275044.74908408546</v>
      </c>
      <c r="X17" s="22">
        <f>+W17/W$6*100</f>
        <v>36.551797506223615</v>
      </c>
      <c r="Y17" s="19">
        <v>70463.199365375986</v>
      </c>
      <c r="Z17" s="22">
        <f>+Y17/Y$6*100</f>
        <v>40.85136260497567</v>
      </c>
      <c r="AA17" s="79">
        <v>1361516.2180196571</v>
      </c>
      <c r="AB17" s="22">
        <f t="shared" si="6"/>
        <v>33.314309309458793</v>
      </c>
      <c r="AC17" s="19">
        <v>43258.592340089977</v>
      </c>
      <c r="AD17" s="22">
        <f>+AC17/AC$6*100</f>
        <v>45.097294081566211</v>
      </c>
      <c r="AE17" s="19">
        <v>213554.99473029823</v>
      </c>
      <c r="AF17" s="22">
        <f>+AE17/AE$6*100</f>
        <v>36.173335013466399</v>
      </c>
    </row>
    <row r="18" spans="1:32" x14ac:dyDescent="0.2">
      <c r="A18" s="59" t="s">
        <v>29</v>
      </c>
      <c r="B18" s="7">
        <v>1787383.0928507415</v>
      </c>
      <c r="C18" s="21">
        <f t="shared" si="0"/>
        <v>20.740150301778474</v>
      </c>
      <c r="D18" s="7">
        <v>1037916.6684250165</v>
      </c>
      <c r="E18" s="22">
        <f t="shared" si="5"/>
        <v>22.270245601486632</v>
      </c>
      <c r="F18" s="79">
        <v>747745.87661575398</v>
      </c>
      <c r="G18" s="22">
        <f t="shared" si="5"/>
        <v>22.648742119591866</v>
      </c>
      <c r="H18" s="79">
        <v>238053.51389611207</v>
      </c>
      <c r="I18" s="22">
        <f>+H18/H$6*100</f>
        <v>21.552845426091043</v>
      </c>
      <c r="J18" s="7">
        <v>42025.287106513992</v>
      </c>
      <c r="K18" s="22">
        <f>+J18/J$6*100</f>
        <v>19.674824737785062</v>
      </c>
      <c r="L18" s="7">
        <v>10091.990806649001</v>
      </c>
      <c r="M18" s="22">
        <f>+L18/L$6*100</f>
        <v>24.642544452243655</v>
      </c>
      <c r="N18" s="80"/>
      <c r="O18" s="79">
        <v>869892.76963802916</v>
      </c>
      <c r="P18" s="22">
        <f>+O18/O$6*100</f>
        <v>22.140195894613822</v>
      </c>
      <c r="Q18" s="79">
        <v>13007.895099505999</v>
      </c>
      <c r="R18" s="22">
        <f>+Q18/Q$6*100</f>
        <v>24.073887895291122</v>
      </c>
      <c r="S18" s="7">
        <v>122468.24313788096</v>
      </c>
      <c r="T18" s="22">
        <f>+S18/S$6*100</f>
        <v>25.758215979593579</v>
      </c>
      <c r="U18" s="7">
        <v>6412.87605153</v>
      </c>
      <c r="V18" s="22">
        <f>+U18/U$6*100</f>
        <v>17.689307246750925</v>
      </c>
      <c r="W18" s="79">
        <v>162879.61747050253</v>
      </c>
      <c r="X18" s="22">
        <f>+W18/W$6*100</f>
        <v>21.645724252139349</v>
      </c>
      <c r="Y18" s="19">
        <v>33849.19529146071</v>
      </c>
      <c r="Z18" s="22">
        <f>+Y18/Y$6*100</f>
        <v>19.624226024252401</v>
      </c>
      <c r="AA18" s="79">
        <v>901499.40393700509</v>
      </c>
      <c r="AB18" s="22">
        <f t="shared" si="6"/>
        <v>22.058371092144068</v>
      </c>
      <c r="AC18" s="19">
        <v>22061.043567198722</v>
      </c>
      <c r="AD18" s="22">
        <f>+AC18/AC$6*100</f>
        <v>22.998745813885073</v>
      </c>
      <c r="AE18" s="19">
        <v>133609.31046322981</v>
      </c>
      <c r="AF18" s="22">
        <f>+AE18/AE$6*100</f>
        <v>22.631614654615969</v>
      </c>
    </row>
    <row r="19" spans="1:32" x14ac:dyDescent="0.2">
      <c r="A19" s="59" t="s">
        <v>30</v>
      </c>
      <c r="B19" s="7">
        <v>1209878.0392193506</v>
      </c>
      <c r="C19" s="21">
        <f t="shared" si="0"/>
        <v>14.038989448092426</v>
      </c>
      <c r="D19" s="7">
        <v>639650.18783519964</v>
      </c>
      <c r="E19" s="22">
        <f t="shared" si="5"/>
        <v>13.724769256999444</v>
      </c>
      <c r="F19" s="79">
        <v>466898.30385783059</v>
      </c>
      <c r="G19" s="22">
        <f t="shared" si="5"/>
        <v>14.142049606493352</v>
      </c>
      <c r="H19" s="79">
        <v>138903.08863557791</v>
      </c>
      <c r="I19" s="22">
        <f>+H19/H$6*100</f>
        <v>12.575982389723206</v>
      </c>
      <c r="J19" s="7">
        <v>28241.36609480601</v>
      </c>
      <c r="K19" s="22">
        <f>+J19/J$6*100</f>
        <v>13.22165692438084</v>
      </c>
      <c r="L19" s="7">
        <v>5607.4292469859993</v>
      </c>
      <c r="M19" s="22">
        <f>+L19/L$6*100</f>
        <v>13.692177007397227</v>
      </c>
      <c r="N19" s="80"/>
      <c r="O19" s="79">
        <v>565108.15576771006</v>
      </c>
      <c r="P19" s="22">
        <f>+O19/O$6*100</f>
        <v>14.382928226368916</v>
      </c>
      <c r="Q19" s="79">
        <v>8325.3146402929997</v>
      </c>
      <c r="R19" s="22">
        <f>+Q19/Q$6*100</f>
        <v>15.407772726507538</v>
      </c>
      <c r="S19" s="7">
        <v>73381.200033733476</v>
      </c>
      <c r="T19" s="22">
        <f>+S19/S$6*100</f>
        <v>15.433950474676269</v>
      </c>
      <c r="U19" s="7">
        <v>6848.5748475350001</v>
      </c>
      <c r="V19" s="22">
        <f>+U19/U$6*100</f>
        <v>18.891140840234005</v>
      </c>
      <c r="W19" s="79">
        <v>97370.636788054966</v>
      </c>
      <c r="X19" s="22">
        <f>+W19/W$6*100</f>
        <v>12.939973625313492</v>
      </c>
      <c r="Y19" s="19">
        <v>34044.920188853983</v>
      </c>
      <c r="Z19" s="22">
        <f>+Y19/Y$6*100</f>
        <v>19.737698430079082</v>
      </c>
      <c r="AA19" s="79">
        <v>559852.98298932984</v>
      </c>
      <c r="AB19" s="22">
        <f t="shared" si="6"/>
        <v>13.698783162684611</v>
      </c>
      <c r="AC19" s="19">
        <v>11608.557918717002</v>
      </c>
      <c r="AD19" s="22">
        <f>+AC19/AC$6*100</f>
        <v>12.101978404833732</v>
      </c>
      <c r="AE19" s="19">
        <v>69915.462140186079</v>
      </c>
      <c r="AF19" s="22">
        <f>+AE19/AE$6*100</f>
        <v>11.842736049382898</v>
      </c>
    </row>
    <row r="20" spans="1:32" x14ac:dyDescent="0.2">
      <c r="A20" s="59" t="s">
        <v>27</v>
      </c>
      <c r="B20" s="7">
        <v>1111865.0819465101</v>
      </c>
      <c r="C20" s="21">
        <f t="shared" si="0"/>
        <v>12.901682357356586</v>
      </c>
      <c r="D20" s="7">
        <v>427713.69136084855</v>
      </c>
      <c r="E20" s="22">
        <f t="shared" si="5"/>
        <v>9.1773157166641024</v>
      </c>
      <c r="F20" s="79">
        <v>295563.42573735688</v>
      </c>
      <c r="G20" s="22">
        <f t="shared" si="5"/>
        <v>8.9524262438005682</v>
      </c>
      <c r="H20" s="79">
        <v>100706.94645197937</v>
      </c>
      <c r="I20" s="22">
        <f>+H20/H$6*100</f>
        <v>9.1177870668204761</v>
      </c>
      <c r="J20" s="7">
        <v>28151.155558916998</v>
      </c>
      <c r="K20" s="22">
        <f>+J20/J$6*100</f>
        <v>13.17942338820964</v>
      </c>
      <c r="L20" s="7">
        <v>3292.1636125949994</v>
      </c>
      <c r="M20" s="22">
        <f>+L20/L$6*100</f>
        <v>8.0387794362616223</v>
      </c>
      <c r="N20" s="80"/>
      <c r="O20" s="79">
        <v>377909.75787216111</v>
      </c>
      <c r="P20" s="22">
        <f>+O20/O$6*100</f>
        <v>9.6184223640085129</v>
      </c>
      <c r="Q20" s="79">
        <v>2440.7559028085002</v>
      </c>
      <c r="R20" s="22">
        <f>+Q20/Q$6*100</f>
        <v>4.5171400549050684</v>
      </c>
      <c r="S20" s="7">
        <v>28945.615792111988</v>
      </c>
      <c r="T20" s="22">
        <f>+S20/S$6*100</f>
        <v>6.0880061976241073</v>
      </c>
      <c r="U20" s="7">
        <v>1718.2259861540001</v>
      </c>
      <c r="V20" s="22">
        <f>+U20/U$6*100</f>
        <v>4.7395625838079587</v>
      </c>
      <c r="W20" s="79">
        <v>56363.608312304983</v>
      </c>
      <c r="X20" s="22">
        <f>+W20/W$6*100</f>
        <v>7.490385490404841</v>
      </c>
      <c r="Y20" s="19">
        <v>17130.063352009001</v>
      </c>
      <c r="Z20" s="22">
        <f>+Y20/Y$6*100</f>
        <v>9.9312326965241926</v>
      </c>
      <c r="AA20" s="79">
        <v>362410.54247585445</v>
      </c>
      <c r="AB20" s="22">
        <f t="shared" si="6"/>
        <v>8.8676555954730887</v>
      </c>
      <c r="AC20" s="19">
        <v>7460.7018999385</v>
      </c>
      <c r="AD20" s="22">
        <f>+AC20/AC$6*100</f>
        <v>7.7778182191243825</v>
      </c>
      <c r="AE20" s="19">
        <v>39567.889238243013</v>
      </c>
      <c r="AF20" s="22">
        <f>+AE20/AE$6*100</f>
        <v>6.7022666222267917</v>
      </c>
    </row>
    <row r="21" spans="1:32" x14ac:dyDescent="0.2">
      <c r="A21" s="55"/>
      <c r="B21" s="7"/>
      <c r="C21" s="21"/>
      <c r="D21" s="7"/>
      <c r="E21" s="22"/>
      <c r="F21" s="79"/>
      <c r="G21" s="22"/>
      <c r="H21" s="79"/>
      <c r="I21" s="22"/>
      <c r="J21" s="7"/>
      <c r="K21" s="22"/>
      <c r="L21" s="7"/>
      <c r="M21" s="22"/>
      <c r="N21" s="80"/>
      <c r="O21" s="79"/>
      <c r="P21" s="22"/>
      <c r="Q21" s="79"/>
      <c r="R21" s="22"/>
      <c r="S21" s="7"/>
      <c r="T21" s="22"/>
      <c r="U21" s="7"/>
      <c r="V21" s="22"/>
      <c r="W21" s="79"/>
      <c r="X21" s="22"/>
      <c r="Y21" s="19"/>
      <c r="Z21" s="22"/>
      <c r="AA21" s="79"/>
      <c r="AB21" s="79"/>
    </row>
    <row r="22" spans="1:32" x14ac:dyDescent="0.2">
      <c r="A22" s="55" t="s">
        <v>70</v>
      </c>
      <c r="B22" s="70"/>
      <c r="C22" s="70"/>
      <c r="D22" s="70"/>
      <c r="E22" s="70"/>
      <c r="F22" s="70"/>
      <c r="G22" s="70"/>
      <c r="H22" s="70"/>
      <c r="I22" s="70"/>
      <c r="J22" s="70"/>
      <c r="K22" s="70"/>
      <c r="L22" s="70"/>
      <c r="M22" s="70"/>
      <c r="N22" s="70"/>
      <c r="O22" s="70"/>
      <c r="P22" s="70"/>
      <c r="Q22" s="70"/>
      <c r="R22" s="70"/>
      <c r="S22" s="70"/>
      <c r="T22" s="70"/>
      <c r="U22" s="70"/>
      <c r="V22" s="70"/>
      <c r="W22" s="70"/>
      <c r="X22" s="70"/>
      <c r="Y22" s="70"/>
      <c r="Z22" s="70"/>
      <c r="AA22" s="79"/>
      <c r="AB22" s="79"/>
    </row>
    <row r="23" spans="1:32" x14ac:dyDescent="0.2">
      <c r="A23" s="56" t="s">
        <v>10</v>
      </c>
      <c r="B23" s="79">
        <v>4060962.0473246365</v>
      </c>
      <c r="C23" s="21">
        <f t="shared" si="0"/>
        <v>47.121942446595774</v>
      </c>
      <c r="D23" s="79">
        <v>2100328.6957534272</v>
      </c>
      <c r="E23" s="22">
        <f t="shared" ref="E23:G24" si="7">+D23/D$6*100</f>
        <v>45.066080275266465</v>
      </c>
      <c r="F23" s="79">
        <v>1476446.4513517101</v>
      </c>
      <c r="G23" s="22">
        <f t="shared" si="7"/>
        <v>44.72061428328697</v>
      </c>
      <c r="H23" s="79">
        <v>507065.86836127011</v>
      </c>
      <c r="I23" s="22">
        <f>+H23/H$6*100</f>
        <v>45.908636687490514</v>
      </c>
      <c r="J23" s="79">
        <v>96603.242143795796</v>
      </c>
      <c r="K23" s="22">
        <f>+J23/J$6*100</f>
        <v>45.226386043806222</v>
      </c>
      <c r="L23" s="79">
        <v>20213.133896548996</v>
      </c>
      <c r="M23" s="22">
        <f>+L23/L$6*100</f>
        <v>49.356272722394053</v>
      </c>
      <c r="N23" s="80"/>
      <c r="O23" s="79">
        <v>1753364.305678701</v>
      </c>
      <c r="P23" s="22">
        <f>+O23/O$6*100</f>
        <v>44.625993636552806</v>
      </c>
      <c r="Q23" s="79">
        <v>22551.032689650998</v>
      </c>
      <c r="R23" s="22">
        <f>+Q23/Q$6*100</f>
        <v>41.735502073223273</v>
      </c>
      <c r="S23" s="79">
        <v>216537.16985462737</v>
      </c>
      <c r="T23" s="22">
        <f>+S23/S$6*100</f>
        <v>45.543326545852992</v>
      </c>
      <c r="U23" s="79">
        <v>15355.833339358</v>
      </c>
      <c r="V23" s="22">
        <f>+U23/U$6*100</f>
        <v>42.357602390427893</v>
      </c>
      <c r="W23" s="79">
        <v>346493.79026885476</v>
      </c>
      <c r="X23" s="22">
        <f>+W23/W$6*100</f>
        <v>46.046946546866138</v>
      </c>
      <c r="Y23" s="19">
        <v>82146.565437689685</v>
      </c>
      <c r="Z23" s="22">
        <f>+Y23/Y$6*100</f>
        <v>47.624847603746282</v>
      </c>
      <c r="AA23" s="79">
        <v>1845304.7570755009</v>
      </c>
      <c r="AB23" s="22">
        <f t="shared" ref="AB23:AB24" si="8">+AA23/AA$6*100</f>
        <v>45.151906847532985</v>
      </c>
      <c r="AC23" s="19">
        <v>45616.647465074697</v>
      </c>
      <c r="AD23" s="22">
        <f>+AC23/AC$6*100</f>
        <v>47.555578082024255</v>
      </c>
      <c r="AE23" s="19">
        <v>270045.67315143545</v>
      </c>
      <c r="AF23" s="22">
        <f>+AE23/AE$6*100</f>
        <v>45.742093816071346</v>
      </c>
    </row>
    <row r="24" spans="1:32" x14ac:dyDescent="0.2">
      <c r="A24" s="56" t="s">
        <v>11</v>
      </c>
      <c r="B24" s="79">
        <v>4557023.1979270261</v>
      </c>
      <c r="C24" s="21">
        <f t="shared" si="0"/>
        <v>52.878057553378795</v>
      </c>
      <c r="D24" s="79">
        <v>2560224.6137971994</v>
      </c>
      <c r="E24" s="22">
        <f t="shared" si="7"/>
        <v>54.933919724745252</v>
      </c>
      <c r="F24" s="79">
        <v>1825043.1972456416</v>
      </c>
      <c r="G24" s="22">
        <f t="shared" si="7"/>
        <v>55.279385716723731</v>
      </c>
      <c r="H24" s="79">
        <v>597444.97088009701</v>
      </c>
      <c r="I24" s="22">
        <f>+H24/H$6*100</f>
        <v>54.091363312509785</v>
      </c>
      <c r="J24" s="79">
        <v>116996.05374118871</v>
      </c>
      <c r="K24" s="22">
        <f>+J24/J$6*100</f>
        <v>54.773613956192946</v>
      </c>
      <c r="L24" s="79">
        <v>20740.391930326998</v>
      </c>
      <c r="M24" s="22">
        <f>+L24/L$6*100</f>
        <v>50.643727277605969</v>
      </c>
      <c r="N24" s="80"/>
      <c r="O24" s="79">
        <v>2175655.8971180678</v>
      </c>
      <c r="P24" s="22">
        <f>+O24/O$6*100</f>
        <v>55.37400636346198</v>
      </c>
      <c r="Q24" s="79">
        <v>31482.180209252459</v>
      </c>
      <c r="R24" s="22">
        <f>+Q24/Q$6*100</f>
        <v>58.264497926776727</v>
      </c>
      <c r="S24" s="79">
        <v>258915.9563824716</v>
      </c>
      <c r="T24" s="22">
        <f>+S24/S$6*100</f>
        <v>54.456673454147584</v>
      </c>
      <c r="U24" s="79">
        <v>20897.005520161998</v>
      </c>
      <c r="V24" s="22">
        <f>+U24/U$6*100</f>
        <v>57.642397609572207</v>
      </c>
      <c r="W24" s="79">
        <v>405985.61662558181</v>
      </c>
      <c r="X24" s="22">
        <f>+W24/W$6*100</f>
        <v>53.95305345313438</v>
      </c>
      <c r="Y24" s="19">
        <v>90340.213147251576</v>
      </c>
      <c r="Z24" s="22">
        <f>+Y24/Y$6*100</f>
        <v>52.375152396253569</v>
      </c>
      <c r="AA24" s="79">
        <v>2241576.3647046513</v>
      </c>
      <c r="AB24" s="22">
        <f t="shared" si="8"/>
        <v>54.848093152471591</v>
      </c>
      <c r="AC24" s="19">
        <v>50306.163916578036</v>
      </c>
      <c r="AD24" s="22">
        <f>+AC24/AC$6*100</f>
        <v>52.444421917975795</v>
      </c>
      <c r="AE24" s="19">
        <v>320320.1160432811</v>
      </c>
      <c r="AF24" s="22">
        <f>+AE24/AE$6*100</f>
        <v>54.257906183929315</v>
      </c>
    </row>
    <row r="25" spans="1:32" x14ac:dyDescent="0.2">
      <c r="A25" s="56"/>
      <c r="B25" s="79"/>
      <c r="C25" s="21"/>
      <c r="D25" s="79"/>
      <c r="E25" s="22"/>
      <c r="F25" s="79"/>
      <c r="G25" s="22"/>
      <c r="H25" s="79"/>
      <c r="I25" s="22"/>
      <c r="J25" s="79"/>
      <c r="K25" s="22"/>
      <c r="L25" s="79"/>
      <c r="M25" s="22"/>
      <c r="N25" s="80"/>
      <c r="O25" s="79"/>
      <c r="P25" s="22"/>
      <c r="Q25" s="79"/>
      <c r="R25" s="22"/>
      <c r="S25" s="79"/>
      <c r="T25" s="22"/>
      <c r="U25" s="79"/>
      <c r="V25" s="22"/>
      <c r="W25" s="79"/>
      <c r="X25" s="22"/>
      <c r="Y25" s="19"/>
      <c r="Z25" s="22"/>
      <c r="AA25" s="79"/>
      <c r="AB25" s="79"/>
    </row>
    <row r="26" spans="1:32" x14ac:dyDescent="0.2">
      <c r="A26" s="55" t="s">
        <v>71</v>
      </c>
      <c r="B26" s="70"/>
      <c r="C26" s="70"/>
      <c r="D26" s="70"/>
      <c r="E26" s="70"/>
      <c r="F26" s="70"/>
      <c r="G26" s="70"/>
      <c r="H26" s="70"/>
      <c r="I26" s="70"/>
      <c r="J26" s="70"/>
      <c r="K26" s="70"/>
      <c r="L26" s="70"/>
      <c r="M26" s="70"/>
      <c r="N26" s="70"/>
      <c r="O26" s="70"/>
      <c r="P26" s="70"/>
      <c r="Q26" s="70"/>
      <c r="R26" s="70"/>
      <c r="S26" s="70"/>
      <c r="T26" s="70"/>
      <c r="U26" s="70"/>
      <c r="V26" s="70"/>
      <c r="W26" s="70"/>
      <c r="X26" s="70"/>
      <c r="Y26" s="70"/>
      <c r="Z26" s="70"/>
      <c r="AA26" s="79"/>
      <c r="AB26" s="79"/>
    </row>
    <row r="27" spans="1:32" x14ac:dyDescent="0.2">
      <c r="A27" s="56" t="s">
        <v>12</v>
      </c>
      <c r="B27" s="79">
        <v>6080957.3871403644</v>
      </c>
      <c r="C27" s="21">
        <f t="shared" si="0"/>
        <v>70.561241567329262</v>
      </c>
      <c r="D27" s="79">
        <v>2637014.1918970076</v>
      </c>
      <c r="E27" s="22">
        <f t="shared" ref="E27:G31" si="9">+D27/D$6*100</f>
        <v>56.581569113122733</v>
      </c>
      <c r="F27" s="79">
        <v>1662836.0600964876</v>
      </c>
      <c r="G27" s="22">
        <f t="shared" si="9"/>
        <v>50.366235762790488</v>
      </c>
      <c r="H27" s="79">
        <v>783736.75606254884</v>
      </c>
      <c r="I27" s="22">
        <f>+H27/H$6*100</f>
        <v>70.957814827861768</v>
      </c>
      <c r="J27" s="79">
        <v>162746.71626715784</v>
      </c>
      <c r="K27" s="22">
        <f>+J27/J$6*100</f>
        <v>76.192534059096189</v>
      </c>
      <c r="L27" s="79">
        <v>27694.659470855979</v>
      </c>
      <c r="M27" s="22">
        <f>+L27/L$6*100</f>
        <v>67.62460352725283</v>
      </c>
      <c r="N27" s="80"/>
      <c r="O27" s="79">
        <v>2128953.8803824983</v>
      </c>
      <c r="P27" s="22">
        <f>+O27/O$6*100</f>
        <v>54.185363538405163</v>
      </c>
      <c r="Q27" s="79">
        <v>22145.50254827251</v>
      </c>
      <c r="R27" s="22">
        <f>+Q27/Q$6*100</f>
        <v>40.984981940102124</v>
      </c>
      <c r="S27" s="79">
        <v>184064.05386486719</v>
      </c>
      <c r="T27" s="22">
        <f>+S27/S$6*100</f>
        <v>38.713396485919667</v>
      </c>
      <c r="U27" s="79">
        <v>11342.157582744003</v>
      </c>
      <c r="V27" s="22">
        <f>+U27/U$6*100</f>
        <v>31.28626044072011</v>
      </c>
      <c r="W27" s="79">
        <v>401074.28219230595</v>
      </c>
      <c r="X27" s="22">
        <f>+W27/W$6*100</f>
        <v>53.300366563861822</v>
      </c>
      <c r="Y27" s="19">
        <v>39059.942386016977</v>
      </c>
      <c r="Z27" s="22">
        <f>+Y27/Y$6*100</f>
        <v>22.645180521347505</v>
      </c>
      <c r="AA27" s="79">
        <v>2435887.9600431458</v>
      </c>
      <c r="AB27" s="22">
        <f t="shared" ref="AB27:AB31" si="10">+AA27/AA$6*100</f>
        <v>59.602613520166202</v>
      </c>
      <c r="AC27" s="19">
        <v>37346.851907392513</v>
      </c>
      <c r="AD27" s="22">
        <f>+AC27/AC$6*100</f>
        <v>38.934275767626119</v>
      </c>
      <c r="AE27" s="19">
        <v>384042.09179169347</v>
      </c>
      <c r="AF27" s="22">
        <f>+AE27/AE$6*100</f>
        <v>65.051549195549654</v>
      </c>
    </row>
    <row r="28" spans="1:32" x14ac:dyDescent="0.2">
      <c r="A28" s="56" t="s">
        <v>13</v>
      </c>
      <c r="B28" s="79">
        <v>585456.83482650155</v>
      </c>
      <c r="C28" s="21">
        <f t="shared" si="0"/>
        <v>6.7934304615910976</v>
      </c>
      <c r="D28" s="79">
        <v>409146.30378456769</v>
      </c>
      <c r="E28" s="22">
        <f t="shared" si="9"/>
        <v>8.7789212269318675</v>
      </c>
      <c r="F28" s="79">
        <v>285935.88635796099</v>
      </c>
      <c r="G28" s="22">
        <f t="shared" si="9"/>
        <v>8.6608142624185529</v>
      </c>
      <c r="H28" s="79">
        <v>97414.39621503526</v>
      </c>
      <c r="I28" s="22">
        <f>+H28/H$6*100</f>
        <v>8.8196867567134607</v>
      </c>
      <c r="J28" s="79">
        <v>19583.217057302005</v>
      </c>
      <c r="K28" s="22">
        <f>+J28/J$6*100</f>
        <v>9.1682030018707064</v>
      </c>
      <c r="L28" s="79">
        <v>6212.8041542700012</v>
      </c>
      <c r="M28" s="22">
        <f>+L28/L$6*100</f>
        <v>15.170376735164554</v>
      </c>
      <c r="N28" s="80"/>
      <c r="O28" s="79">
        <v>323494.46512971539</v>
      </c>
      <c r="P28" s="22">
        <f>+O28/O$6*100</f>
        <v>8.2334640300269335</v>
      </c>
      <c r="Q28" s="79">
        <v>2104.2768000799997</v>
      </c>
      <c r="R28" s="22">
        <f>+Q28/Q$6*100</f>
        <v>3.8944136155980904</v>
      </c>
      <c r="S28" s="79">
        <v>42814.783950723962</v>
      </c>
      <c r="T28" s="22">
        <f>+S28/S$6*100</f>
        <v>9.0050483608290204</v>
      </c>
      <c r="U28" s="79">
        <v>4208.5536001599994</v>
      </c>
      <c r="V28" s="22">
        <f>+U28/U$6*100</f>
        <v>11.608893903366239</v>
      </c>
      <c r="W28" s="79">
        <v>95867.240255024924</v>
      </c>
      <c r="X28" s="22">
        <f>+W28/W$6*100</f>
        <v>12.740181243056185</v>
      </c>
      <c r="Y28" s="19">
        <v>12911.026656735001</v>
      </c>
      <c r="Z28" s="22">
        <f>+Y28/Y$6*100</f>
        <v>7.4852268461706668</v>
      </c>
      <c r="AA28" s="79">
        <v>376070.78015372017</v>
      </c>
      <c r="AB28" s="22">
        <f t="shared" si="10"/>
        <v>9.2019016200287602</v>
      </c>
      <c r="AC28" s="19">
        <v>17643.216395270003</v>
      </c>
      <c r="AD28" s="22">
        <f>+AC28/AC$6*100</f>
        <v>18.393139380654819</v>
      </c>
      <c r="AE28" s="19">
        <v>58032.979117377909</v>
      </c>
      <c r="AF28" s="22">
        <f>+AE28/AE$6*100</f>
        <v>9.8300037332003409</v>
      </c>
    </row>
    <row r="29" spans="1:32" x14ac:dyDescent="0.2">
      <c r="A29" s="56" t="s">
        <v>18</v>
      </c>
      <c r="B29" s="79">
        <v>1164927.6645046868</v>
      </c>
      <c r="C29" s="21">
        <f t="shared" si="0"/>
        <v>13.517401473229981</v>
      </c>
      <c r="D29" s="79">
        <v>944034.4466297956</v>
      </c>
      <c r="E29" s="22">
        <f t="shared" si="9"/>
        <v>20.255844830598679</v>
      </c>
      <c r="F29" s="79">
        <v>750725.62912586587</v>
      </c>
      <c r="G29" s="22">
        <f t="shared" si="9"/>
        <v>22.738996908407522</v>
      </c>
      <c r="H29" s="79">
        <v>167941.53934919997</v>
      </c>
      <c r="I29" s="22">
        <f>+H29/H$6*100</f>
        <v>15.20506032014598</v>
      </c>
      <c r="J29" s="79">
        <v>19350.826168350006</v>
      </c>
      <c r="K29" s="22">
        <f>+J29/J$6*100</f>
        <v>9.0594054105728716</v>
      </c>
      <c r="L29" s="79">
        <v>6016.4519863899986</v>
      </c>
      <c r="M29" s="22">
        <f>+L29/L$6*100</f>
        <v>14.690925542829984</v>
      </c>
      <c r="N29" s="80"/>
      <c r="O29" s="79">
        <v>836405.43170273537</v>
      </c>
      <c r="P29" s="22">
        <f>+O29/O$6*100</f>
        <v>21.287888291016831</v>
      </c>
      <c r="Q29" s="79">
        <v>23488.038081677987</v>
      </c>
      <c r="R29" s="22">
        <f>+Q29/Q$6*100</f>
        <v>43.469630661467946</v>
      </c>
      <c r="S29" s="79">
        <v>114989.40966742505</v>
      </c>
      <c r="T29" s="22">
        <f>+S29/S$6*100</f>
        <v>24.185225277093416</v>
      </c>
      <c r="U29" s="79">
        <v>10527.845950055998</v>
      </c>
      <c r="V29" s="22">
        <f>+U29/U$6*100</f>
        <v>29.040059430522074</v>
      </c>
      <c r="W29" s="79">
        <v>155497.40466353932</v>
      </c>
      <c r="X29" s="22">
        <f>+W29/W$6*100</f>
        <v>20.664672446691217</v>
      </c>
      <c r="Y29" s="19">
        <v>50859.208580500235</v>
      </c>
      <c r="Z29" s="22">
        <f>+Y29/Y$6*100</f>
        <v>29.485859146853098</v>
      </c>
      <c r="AA29" s="79">
        <v>824947.53573281539</v>
      </c>
      <c r="AB29" s="22">
        <f t="shared" si="10"/>
        <v>20.18525890896295</v>
      </c>
      <c r="AC29" s="19">
        <v>23868.287938919289</v>
      </c>
      <c r="AD29" s="22">
        <f>+AC29/AC$6*100</f>
        <v>24.882806910186762</v>
      </c>
      <c r="AE29" s="19">
        <v>93604.596098799913</v>
      </c>
      <c r="AF29" s="22">
        <f>+AE29/AE$6*100</f>
        <v>15.855355749268785</v>
      </c>
    </row>
    <row r="30" spans="1:32" x14ac:dyDescent="0.2">
      <c r="A30" s="56" t="s">
        <v>14</v>
      </c>
      <c r="B30" s="79">
        <v>674642.48582016001</v>
      </c>
      <c r="C30" s="21">
        <f t="shared" si="0"/>
        <v>7.828308666363788</v>
      </c>
      <c r="D30" s="79">
        <v>620644.50976061611</v>
      </c>
      <c r="E30" s="22">
        <f t="shared" si="9"/>
        <v>13.31697050839081</v>
      </c>
      <c r="F30" s="79">
        <v>570688.05855750002</v>
      </c>
      <c r="G30" s="22">
        <f t="shared" si="9"/>
        <v>17.285774583604091</v>
      </c>
      <c r="H30" s="79">
        <v>40053.418571281967</v>
      </c>
      <c r="I30" s="22">
        <f>+H30/H$6*100</f>
        <v>3.6263490722094462</v>
      </c>
      <c r="J30" s="79">
        <v>8873.4224164750012</v>
      </c>
      <c r="K30" s="22">
        <f>+J30/J$6*100</f>
        <v>4.154237671856813</v>
      </c>
      <c r="L30" s="79">
        <v>1029.61021536</v>
      </c>
      <c r="M30" s="22">
        <f>+L30/L$6*100</f>
        <v>2.5140941947526101</v>
      </c>
      <c r="N30" s="80"/>
      <c r="O30" s="79">
        <v>603369.62477661204</v>
      </c>
      <c r="P30" s="22">
        <f>+O30/O$6*100</f>
        <v>15.356745285941992</v>
      </c>
      <c r="Q30" s="79">
        <v>6295.3954688730009</v>
      </c>
      <c r="R30" s="22">
        <f>+Q30/Q$6*100</f>
        <v>11.650973782831928</v>
      </c>
      <c r="S30" s="79">
        <v>127434.55142618103</v>
      </c>
      <c r="T30" s="22">
        <f>+S30/S$6*100</f>
        <v>26.802758125652264</v>
      </c>
      <c r="U30" s="79">
        <v>10174.281726560001</v>
      </c>
      <c r="V30" s="22">
        <f>+U30/U$6*100</f>
        <v>28.064786225391678</v>
      </c>
      <c r="W30" s="79">
        <v>93320.353039372043</v>
      </c>
      <c r="X30" s="22">
        <f>+W30/W$6*100</f>
        <v>12.401715207664706</v>
      </c>
      <c r="Y30" s="19">
        <v>69656.600961688993</v>
      </c>
      <c r="Z30" s="22">
        <f>+Y30/Y$6*100</f>
        <v>40.383733485628539</v>
      </c>
      <c r="AA30" s="79">
        <v>405994.10710722709</v>
      </c>
      <c r="AB30" s="22">
        <f t="shared" si="10"/>
        <v>9.9340816385284008</v>
      </c>
      <c r="AC30" s="19">
        <v>17064.455140071004</v>
      </c>
      <c r="AD30" s="22">
        <f>+AC30/AC$6*100</f>
        <v>17.789777941532424</v>
      </c>
      <c r="AE30" s="19">
        <v>44830.35066020798</v>
      </c>
      <c r="AF30" s="22">
        <f>+AE30/AE$6*100</f>
        <v>7.5936565906636861</v>
      </c>
    </row>
    <row r="31" spans="1:32" x14ac:dyDescent="0.2">
      <c r="A31" s="60" t="s">
        <v>52</v>
      </c>
      <c r="B31" s="79">
        <v>112000.87296143682</v>
      </c>
      <c r="C31" s="21">
        <f t="shared" si="0"/>
        <v>1.2996178314777063</v>
      </c>
      <c r="D31" s="79">
        <v>49713.857478494981</v>
      </c>
      <c r="E31" s="22">
        <f t="shared" si="9"/>
        <v>1.0666943209645261</v>
      </c>
      <c r="F31" s="79">
        <v>31304.014459499991</v>
      </c>
      <c r="G31" s="22">
        <f t="shared" si="9"/>
        <v>0.94817848278891148</v>
      </c>
      <c r="H31" s="79">
        <v>15364.729043295007</v>
      </c>
      <c r="I31" s="22">
        <f>+H31/H$6*100</f>
        <v>1.3910890230691002</v>
      </c>
      <c r="J31" s="79">
        <v>3045.1139757000001</v>
      </c>
      <c r="K31" s="22">
        <f>+J31/J$6*100</f>
        <v>1.4256198566027383</v>
      </c>
      <c r="L31" s="79">
        <v>0</v>
      </c>
      <c r="M31" s="22">
        <f>+L31/L$6*100</f>
        <v>0</v>
      </c>
      <c r="N31" s="80"/>
      <c r="O31" s="79">
        <v>36796.800805140003</v>
      </c>
      <c r="P31" s="22">
        <f>+O31/O$6*100</f>
        <v>0.93653885462214259</v>
      </c>
      <c r="Q31" s="79">
        <v>0</v>
      </c>
      <c r="R31" s="22">
        <f>+Q31/Q$6*100</f>
        <v>0</v>
      </c>
      <c r="S31" s="79">
        <v>6150.3273279000023</v>
      </c>
      <c r="T31" s="22">
        <f>+S31/S$6*100</f>
        <v>1.2935717505058517</v>
      </c>
      <c r="U31" s="79">
        <v>0</v>
      </c>
      <c r="V31" s="22">
        <f>+U31/U$6*100</f>
        <v>0</v>
      </c>
      <c r="W31" s="79">
        <v>6720.1267441949985</v>
      </c>
      <c r="X31" s="22">
        <f>+W31/W$6*100</f>
        <v>0.89306453872667679</v>
      </c>
      <c r="Y31" s="19">
        <v>0</v>
      </c>
      <c r="Z31" s="22">
        <f>+Y31/Y$6*100</f>
        <v>0</v>
      </c>
      <c r="AA31" s="79">
        <v>43980.738743114984</v>
      </c>
      <c r="AB31" s="22">
        <f t="shared" si="10"/>
        <v>1.0761443123151082</v>
      </c>
      <c r="AC31" s="19">
        <v>0</v>
      </c>
      <c r="AD31" s="22">
        <f>+AC31/AC$6*100</f>
        <v>0</v>
      </c>
      <c r="AE31" s="19">
        <v>9855.7715266349987</v>
      </c>
      <c r="AF31" s="22">
        <f>+AE31/AE$6*100</f>
        <v>1.6694347313178066</v>
      </c>
    </row>
    <row r="32" spans="1:32" x14ac:dyDescent="0.2">
      <c r="A32" s="57"/>
      <c r="B32" s="79"/>
      <c r="C32" s="21"/>
      <c r="D32" s="79"/>
      <c r="E32" s="22"/>
      <c r="F32" s="79"/>
      <c r="G32" s="22"/>
      <c r="H32" s="79"/>
      <c r="I32" s="22"/>
      <c r="J32" s="79"/>
      <c r="K32" s="22"/>
      <c r="L32" s="79"/>
      <c r="M32" s="22"/>
      <c r="N32" s="80"/>
      <c r="O32" s="79"/>
      <c r="P32" s="22"/>
      <c r="Q32" s="79"/>
      <c r="R32" s="22"/>
      <c r="S32" s="79"/>
      <c r="T32" s="22"/>
      <c r="U32" s="79"/>
      <c r="V32" s="22"/>
      <c r="W32" s="79"/>
      <c r="X32" s="22"/>
      <c r="Y32" s="19"/>
      <c r="Z32" s="22"/>
      <c r="AA32" s="79"/>
      <c r="AB32" s="79"/>
    </row>
    <row r="33" spans="1:32" x14ac:dyDescent="0.2">
      <c r="A33" s="55" t="s">
        <v>68</v>
      </c>
      <c r="B33" s="70"/>
      <c r="C33" s="70"/>
      <c r="D33" s="70"/>
      <c r="E33" s="70"/>
      <c r="F33" s="70"/>
      <c r="G33" s="70"/>
      <c r="H33" s="70"/>
      <c r="I33" s="70"/>
      <c r="J33" s="70"/>
      <c r="K33" s="70"/>
      <c r="L33" s="70"/>
      <c r="M33" s="70"/>
      <c r="N33" s="70"/>
      <c r="O33" s="70"/>
      <c r="P33" s="70"/>
      <c r="Q33" s="70"/>
      <c r="R33" s="70"/>
      <c r="S33" s="70"/>
      <c r="T33" s="70"/>
      <c r="U33" s="70"/>
      <c r="V33" s="70"/>
      <c r="W33" s="70"/>
      <c r="X33" s="70"/>
      <c r="Y33" s="70"/>
      <c r="Z33" s="70"/>
      <c r="AA33" s="79"/>
      <c r="AB33" s="79"/>
    </row>
    <row r="34" spans="1:32" x14ac:dyDescent="0.2">
      <c r="A34" s="56" t="s">
        <v>53</v>
      </c>
      <c r="B34" s="18">
        <v>1741695.4450000681</v>
      </c>
      <c r="C34" s="21">
        <f t="shared" si="0"/>
        <v>20.210007274719629</v>
      </c>
      <c r="D34" s="18">
        <v>523812.74777342362</v>
      </c>
      <c r="E34" s="22">
        <f>+D34/D$6*100</f>
        <v>11.239282398080569</v>
      </c>
      <c r="F34" s="79">
        <v>261145.96802383577</v>
      </c>
      <c r="G34" s="22">
        <f>+F34/F$6*100</f>
        <v>7.9099435654693737</v>
      </c>
      <c r="H34" s="79">
        <v>219829.24527891801</v>
      </c>
      <c r="I34" s="22">
        <f t="shared" ref="I34:I39" si="11">+H34/H$6*100</f>
        <v>19.902859932991539</v>
      </c>
      <c r="J34" s="7">
        <v>36202.76450010002</v>
      </c>
      <c r="K34" s="22">
        <f t="shared" ref="K34:K39" si="12">+J34/J$6*100</f>
        <v>16.948915655411898</v>
      </c>
      <c r="L34" s="7">
        <v>6634.7699705719988</v>
      </c>
      <c r="M34" s="22">
        <f t="shared" ref="M34:M39" si="13">+L34/L$6*100</f>
        <v>16.20072957483405</v>
      </c>
      <c r="N34" s="80"/>
      <c r="O34" s="79">
        <v>397825.79179779574</v>
      </c>
      <c r="P34" s="22">
        <f t="shared" ref="P34:P39" si="14">+O34/O$6*100</f>
        <v>10.125318050405362</v>
      </c>
      <c r="Q34" s="79">
        <v>5591.8931625000005</v>
      </c>
      <c r="R34" s="22">
        <f t="shared" ref="R34:R39" si="15">+Q34/Q$6*100</f>
        <v>10.348992522363003</v>
      </c>
      <c r="S34" s="7">
        <v>12322.434801186004</v>
      </c>
      <c r="T34" s="22">
        <f t="shared" ref="T34:T39" si="16">+S34/S$6*100</f>
        <v>2.5917244248050491</v>
      </c>
      <c r="U34" s="7">
        <v>1301.6414568959999</v>
      </c>
      <c r="V34" s="22">
        <f t="shared" ref="V34:V39" si="17">+U34/U$6*100</f>
        <v>3.5904538729777018</v>
      </c>
      <c r="W34" s="79">
        <v>86793.597732812865</v>
      </c>
      <c r="X34" s="22">
        <f t="shared" ref="X34:X39" si="18">+W34/W$6*100</f>
        <v>11.534348573208113</v>
      </c>
      <c r="Y34" s="19">
        <v>1201.50264012</v>
      </c>
      <c r="Z34" s="22">
        <f t="shared" ref="Z34:AF39" si="19">+Y34/Y$6*100</f>
        <v>0.69657665936889024</v>
      </c>
      <c r="AA34" s="79">
        <v>468365.41686186561</v>
      </c>
      <c r="AB34" s="22">
        <f t="shared" ref="AB34:AB39" si="20">+AA34/AA$6*100</f>
        <v>11.460216309347352</v>
      </c>
      <c r="AC34" s="19">
        <v>8143.7612179499956</v>
      </c>
      <c r="AD34" s="22">
        <f t="shared" si="19"/>
        <v>8.4899108988247036</v>
      </c>
      <c r="AE34" s="19">
        <v>94229.658217897813</v>
      </c>
      <c r="AF34" s="22">
        <f t="shared" si="19"/>
        <v>15.961232839462394</v>
      </c>
    </row>
    <row r="35" spans="1:32" x14ac:dyDescent="0.2">
      <c r="A35" s="56" t="s">
        <v>54</v>
      </c>
      <c r="B35" s="18">
        <v>1632285.574324368</v>
      </c>
      <c r="C35" s="21">
        <f t="shared" si="0"/>
        <v>18.940454501512516</v>
      </c>
      <c r="D35" s="18">
        <v>686173.42879212287</v>
      </c>
      <c r="E35" s="22">
        <f t="shared" ref="E35:G39" si="21">+D35/D$6*100</f>
        <v>14.723003540932881</v>
      </c>
      <c r="F35" s="79">
        <v>444833.8561850093</v>
      </c>
      <c r="G35" s="22">
        <f t="shared" si="21"/>
        <v>13.473731664554695</v>
      </c>
      <c r="H35" s="79">
        <v>184945.67939938465</v>
      </c>
      <c r="I35" s="22">
        <f t="shared" si="11"/>
        <v>16.744578036591754</v>
      </c>
      <c r="J35" s="7">
        <v>49612.170881210972</v>
      </c>
      <c r="K35" s="22">
        <f t="shared" si="12"/>
        <v>23.226748325951839</v>
      </c>
      <c r="L35" s="7">
        <v>6781.72232652</v>
      </c>
      <c r="M35" s="22">
        <f t="shared" si="13"/>
        <v>16.559556691623008</v>
      </c>
      <c r="N35" s="80"/>
      <c r="O35" s="79">
        <v>525850.07839120342</v>
      </c>
      <c r="P35" s="22">
        <f t="shared" si="14"/>
        <v>13.383745851369477</v>
      </c>
      <c r="Q35" s="79">
        <v>25376.610712379981</v>
      </c>
      <c r="R35" s="22">
        <f t="shared" si="15"/>
        <v>46.964837645060662</v>
      </c>
      <c r="S35" s="7">
        <v>28289.154830901993</v>
      </c>
      <c r="T35" s="22">
        <f t="shared" si="16"/>
        <v>5.9499356024414745</v>
      </c>
      <c r="U35" s="7">
        <v>0</v>
      </c>
      <c r="V35" s="22">
        <f t="shared" si="17"/>
        <v>0</v>
      </c>
      <c r="W35" s="79">
        <v>121039.04693364586</v>
      </c>
      <c r="X35" s="22">
        <f t="shared" si="18"/>
        <v>16.085363376678661</v>
      </c>
      <c r="Y35" s="19">
        <v>14660.551202605007</v>
      </c>
      <c r="Z35" s="22">
        <f t="shared" si="19"/>
        <v>8.4995217157385685</v>
      </c>
      <c r="AA35" s="79">
        <v>627868.12178409845</v>
      </c>
      <c r="AB35" s="22">
        <f t="shared" si="20"/>
        <v>15.363014070510623</v>
      </c>
      <c r="AC35" s="19">
        <v>18802.230884000004</v>
      </c>
      <c r="AD35" s="22">
        <f t="shared" si="19"/>
        <v>19.601417653607616</v>
      </c>
      <c r="AE35" s="19">
        <v>129437.90451292964</v>
      </c>
      <c r="AF35" s="22">
        <f t="shared" si="19"/>
        <v>21.92503476353011</v>
      </c>
    </row>
    <row r="36" spans="1:32" x14ac:dyDescent="0.2">
      <c r="A36" s="56" t="s">
        <v>55</v>
      </c>
      <c r="B36" s="18">
        <v>1669044.7480253982</v>
      </c>
      <c r="C36" s="21">
        <f t="shared" si="0"/>
        <v>19.366994727039991</v>
      </c>
      <c r="D36" s="18">
        <v>901752.37734112842</v>
      </c>
      <c r="E36" s="22">
        <f t="shared" si="21"/>
        <v>19.348612009078845</v>
      </c>
      <c r="F36" s="79">
        <v>556397.30833490018</v>
      </c>
      <c r="G36" s="22">
        <f t="shared" si="21"/>
        <v>16.852916942245962</v>
      </c>
      <c r="H36" s="79">
        <v>272006.79247552366</v>
      </c>
      <c r="I36" s="22">
        <f t="shared" si="11"/>
        <v>24.62690114135523</v>
      </c>
      <c r="J36" s="7">
        <v>59179.054024946927</v>
      </c>
      <c r="K36" s="22">
        <f t="shared" si="12"/>
        <v>27.705640966537743</v>
      </c>
      <c r="L36" s="7">
        <v>14169.222505769998</v>
      </c>
      <c r="M36" s="22">
        <f t="shared" si="13"/>
        <v>34.598297020061125</v>
      </c>
      <c r="N36" s="80"/>
      <c r="O36" s="79">
        <v>741150.05289220321</v>
      </c>
      <c r="P36" s="22">
        <f t="shared" si="14"/>
        <v>18.863482869463098</v>
      </c>
      <c r="Q36" s="79">
        <v>4852.6405883779998</v>
      </c>
      <c r="R36" s="22">
        <f t="shared" si="15"/>
        <v>8.9808477564666145</v>
      </c>
      <c r="S36" s="7">
        <v>56061.302914003951</v>
      </c>
      <c r="T36" s="22">
        <f t="shared" si="16"/>
        <v>11.791131411353394</v>
      </c>
      <c r="U36" s="7">
        <v>10799.847573204001</v>
      </c>
      <c r="V36" s="22">
        <f t="shared" si="17"/>
        <v>29.790349977979641</v>
      </c>
      <c r="W36" s="79">
        <v>144378.96473882758</v>
      </c>
      <c r="X36" s="22">
        <f t="shared" si="18"/>
        <v>19.187098466215289</v>
      </c>
      <c r="Y36" s="19">
        <v>13883.494226600998</v>
      </c>
      <c r="Z36" s="22">
        <f t="shared" si="19"/>
        <v>8.0490193744119569</v>
      </c>
      <c r="AA36" s="79">
        <v>857150.82828625815</v>
      </c>
      <c r="AB36" s="22">
        <f t="shared" si="20"/>
        <v>20.97322634901947</v>
      </c>
      <c r="AC36" s="19">
        <v>19021.706700365001</v>
      </c>
      <c r="AD36" s="22">
        <f t="shared" si="19"/>
        <v>19.830222265569788</v>
      </c>
      <c r="AE36" s="19">
        <v>119919.71284820783</v>
      </c>
      <c r="AF36" s="22">
        <f t="shared" si="19"/>
        <v>20.312781506493472</v>
      </c>
    </row>
    <row r="37" spans="1:32" x14ac:dyDescent="0.2">
      <c r="A37" s="56" t="s">
        <v>56</v>
      </c>
      <c r="B37" s="79">
        <v>1511674.6680801436</v>
      </c>
      <c r="C37" s="21">
        <f t="shared" si="0"/>
        <v>17.54092894174612</v>
      </c>
      <c r="D37" s="79">
        <v>1078247.7574849979</v>
      </c>
      <c r="E37" s="22">
        <f t="shared" si="21"/>
        <v>23.135616864965964</v>
      </c>
      <c r="F37" s="79">
        <v>816824.10713192925</v>
      </c>
      <c r="G37" s="22">
        <f t="shared" si="21"/>
        <v>24.741077333955804</v>
      </c>
      <c r="H37" s="79">
        <v>224832.93696707659</v>
      </c>
      <c r="I37" s="22">
        <f t="shared" si="11"/>
        <v>20.355883254301396</v>
      </c>
      <c r="J37" s="79">
        <v>32843.493489689987</v>
      </c>
      <c r="K37" s="22">
        <f t="shared" si="12"/>
        <v>15.376218050538307</v>
      </c>
      <c r="L37" s="79">
        <v>3747.2198962999992</v>
      </c>
      <c r="M37" s="22">
        <f t="shared" si="13"/>
        <v>9.1499323211894605</v>
      </c>
      <c r="N37" s="80"/>
      <c r="O37" s="79">
        <v>933063.97612098663</v>
      </c>
      <c r="P37" s="22">
        <f t="shared" si="14"/>
        <v>23.748006575709326</v>
      </c>
      <c r="Q37" s="79">
        <v>4194.4168968925014</v>
      </c>
      <c r="R37" s="22">
        <f t="shared" si="15"/>
        <v>7.7626642427136199</v>
      </c>
      <c r="S37" s="79">
        <v>119481.8432816299</v>
      </c>
      <c r="T37" s="22">
        <f t="shared" si="16"/>
        <v>25.130099412165269</v>
      </c>
      <c r="U37" s="79">
        <v>6523.9670713299993</v>
      </c>
      <c r="V37" s="22">
        <f t="shared" si="17"/>
        <v>17.995741234529035</v>
      </c>
      <c r="W37" s="79">
        <v>162068.60542660614</v>
      </c>
      <c r="X37" s="22">
        <f t="shared" si="18"/>
        <v>21.537945615745361</v>
      </c>
      <c r="Y37" s="19">
        <v>17433.429267627293</v>
      </c>
      <c r="Z37" s="22">
        <f t="shared" si="19"/>
        <v>10.107110475741282</v>
      </c>
      <c r="AA37" s="79">
        <v>951063.22399229149</v>
      </c>
      <c r="AB37" s="22">
        <f t="shared" si="20"/>
        <v>23.271125233465895</v>
      </c>
      <c r="AC37" s="19">
        <v>16010.454492656787</v>
      </c>
      <c r="AD37" s="22">
        <f t="shared" si="19"/>
        <v>16.69097711174793</v>
      </c>
      <c r="AE37" s="19">
        <v>115614.96274108885</v>
      </c>
      <c r="AF37" s="22">
        <f t="shared" si="19"/>
        <v>19.583614914203146</v>
      </c>
    </row>
    <row r="38" spans="1:32" x14ac:dyDescent="0.2">
      <c r="A38" s="56" t="s">
        <v>57</v>
      </c>
      <c r="B38" s="7">
        <v>1341856.4619785137</v>
      </c>
      <c r="C38" s="21">
        <f t="shared" si="0"/>
        <v>15.570419579419781</v>
      </c>
      <c r="D38" s="7">
        <v>1102703.2808054984</v>
      </c>
      <c r="E38" s="22">
        <f t="shared" si="21"/>
        <v>23.660351197912828</v>
      </c>
      <c r="F38" s="79">
        <v>950173.76145318383</v>
      </c>
      <c r="G38" s="22">
        <f t="shared" si="21"/>
        <v>28.78015267614029</v>
      </c>
      <c r="H38" s="79">
        <v>130082.91013532081</v>
      </c>
      <c r="I38" s="22">
        <f t="shared" si="11"/>
        <v>11.777422684658179</v>
      </c>
      <c r="J38" s="7">
        <v>15014.653546057001</v>
      </c>
      <c r="K38" s="22">
        <f t="shared" si="12"/>
        <v>7.0293553561813811</v>
      </c>
      <c r="L38" s="7">
        <v>7431.9556709339986</v>
      </c>
      <c r="M38" s="22">
        <f t="shared" si="13"/>
        <v>18.147291401358988</v>
      </c>
      <c r="N38" s="80"/>
      <c r="O38" s="79">
        <v>1002038.0486741337</v>
      </c>
      <c r="P38" s="22">
        <f t="shared" si="14"/>
        <v>25.503509703539006</v>
      </c>
      <c r="Q38" s="79">
        <v>14017.651538753</v>
      </c>
      <c r="R38" s="22">
        <f t="shared" si="15"/>
        <v>25.942657833396161</v>
      </c>
      <c r="S38" s="7">
        <v>225387.71332937409</v>
      </c>
      <c r="T38" s="22">
        <f t="shared" si="16"/>
        <v>47.404823081756135</v>
      </c>
      <c r="U38" s="7">
        <v>17428.062550840001</v>
      </c>
      <c r="V38" s="22">
        <f t="shared" si="17"/>
        <v>48.073649124069654</v>
      </c>
      <c r="W38" s="79">
        <v>202115.08976024069</v>
      </c>
      <c r="X38" s="22">
        <f t="shared" si="18"/>
        <v>26.859883195261446</v>
      </c>
      <c r="Y38" s="19">
        <v>105284.654633902</v>
      </c>
      <c r="Z38" s="22">
        <f t="shared" si="19"/>
        <v>61.039260804592232</v>
      </c>
      <c r="AA38" s="79">
        <v>885544.08092803985</v>
      </c>
      <c r="AB38" s="22">
        <f t="shared" si="20"/>
        <v>21.667967688337299</v>
      </c>
      <c r="AC38" s="19">
        <v>33944.658086680996</v>
      </c>
      <c r="AD38" s="22">
        <f t="shared" si="19"/>
        <v>35.387472070250062</v>
      </c>
      <c r="AE38" s="19">
        <v>90187.917524455188</v>
      </c>
      <c r="AF38" s="22">
        <f t="shared" si="19"/>
        <v>15.276616493560011</v>
      </c>
    </row>
    <row r="39" spans="1:32" ht="12.75" customHeight="1" x14ac:dyDescent="0.2">
      <c r="A39" s="58" t="s">
        <v>58</v>
      </c>
      <c r="B39" s="9">
        <v>721428.34784420102</v>
      </c>
      <c r="C39" s="24">
        <f t="shared" si="0"/>
        <v>8.3711949755484927</v>
      </c>
      <c r="D39" s="9">
        <v>367863.71735325281</v>
      </c>
      <c r="E39" s="24">
        <f t="shared" si="21"/>
        <v>7.8931339890362846</v>
      </c>
      <c r="F39" s="81">
        <v>272114.64746834722</v>
      </c>
      <c r="G39" s="24">
        <f t="shared" si="21"/>
        <v>8.2421778176401403</v>
      </c>
      <c r="H39" s="81">
        <v>72813.274985146869</v>
      </c>
      <c r="I39" s="24">
        <f t="shared" si="11"/>
        <v>6.5923549501025134</v>
      </c>
      <c r="J39" s="9">
        <v>20747.159442979992</v>
      </c>
      <c r="K39" s="24">
        <f t="shared" si="12"/>
        <v>9.7131216453781821</v>
      </c>
      <c r="L39" s="9">
        <v>2188.6354567799999</v>
      </c>
      <c r="M39" s="24">
        <f t="shared" si="13"/>
        <v>5.3441929909333847</v>
      </c>
      <c r="N39" s="82"/>
      <c r="O39" s="81">
        <v>329092.25492022309</v>
      </c>
      <c r="P39" s="24">
        <f t="shared" si="14"/>
        <v>8.3759369495228402</v>
      </c>
      <c r="Q39" s="81">
        <v>0</v>
      </c>
      <c r="R39" s="24">
        <f t="shared" si="15"/>
        <v>0</v>
      </c>
      <c r="S39" s="9">
        <v>33910.677080001988</v>
      </c>
      <c r="T39" s="24">
        <f t="shared" si="16"/>
        <v>7.1322860674790487</v>
      </c>
      <c r="U39" s="9">
        <v>199.32020725000001</v>
      </c>
      <c r="V39" s="24">
        <f t="shared" si="17"/>
        <v>0.54980579044407352</v>
      </c>
      <c r="W39" s="81">
        <v>36084.102302304011</v>
      </c>
      <c r="X39" s="24">
        <f t="shared" si="18"/>
        <v>4.7953607728917351</v>
      </c>
      <c r="Y39" s="20">
        <v>20023.146614085996</v>
      </c>
      <c r="Z39" s="24">
        <f t="shared" si="19"/>
        <v>11.608510970146938</v>
      </c>
      <c r="AA39" s="81">
        <v>296889.44992735289</v>
      </c>
      <c r="AB39" s="90">
        <f t="shared" si="20"/>
        <v>7.2644503493179222</v>
      </c>
      <c r="AC39" s="20">
        <v>0</v>
      </c>
      <c r="AD39" s="24">
        <f t="shared" si="19"/>
        <v>0</v>
      </c>
      <c r="AE39" s="20">
        <v>40975.633350133947</v>
      </c>
      <c r="AF39" s="24">
        <f t="shared" si="19"/>
        <v>6.9407194827509704</v>
      </c>
    </row>
    <row r="40" spans="1:32" ht="12.75" customHeight="1" x14ac:dyDescent="0.2">
      <c r="A40" s="10" t="str">
        <f>'CUADRO 1'!A41</f>
        <v>Fuente: Instituto Nacional de Estadística (INE). Encuesta Permanente de Hogares de Propósitos Múltiples, 2021.</v>
      </c>
      <c r="B40" s="83"/>
      <c r="C40" s="84"/>
      <c r="D40" s="83"/>
      <c r="E40" s="84"/>
      <c r="F40" s="79"/>
      <c r="G40" s="84"/>
      <c r="H40" s="79"/>
      <c r="I40" s="84"/>
      <c r="J40" s="83"/>
      <c r="K40" s="84"/>
      <c r="L40" s="83"/>
      <c r="M40" s="84"/>
      <c r="N40" s="80"/>
      <c r="O40" s="79"/>
      <c r="P40" s="84"/>
      <c r="Q40" s="79"/>
      <c r="R40" s="84"/>
      <c r="S40" s="83"/>
      <c r="T40" s="84"/>
      <c r="U40" s="83"/>
      <c r="V40" s="84"/>
      <c r="W40" s="79"/>
      <c r="X40" s="84"/>
      <c r="Y40" s="85"/>
      <c r="Z40" s="84"/>
      <c r="AA40" s="84"/>
      <c r="AB40" s="84"/>
    </row>
    <row r="41" spans="1:32" ht="13.5" x14ac:dyDescent="0.25">
      <c r="A41" s="11" t="str">
        <f>'CUADRO 1'!A42</f>
        <v>1/  Porcentaje por columnas</v>
      </c>
      <c r="B41" s="7"/>
      <c r="C41" s="7"/>
      <c r="D41" s="8"/>
      <c r="E41" s="8"/>
      <c r="F41" s="8"/>
      <c r="G41" s="8"/>
      <c r="H41" s="7"/>
      <c r="I41" s="7"/>
      <c r="J41" s="7"/>
      <c r="K41" s="7"/>
      <c r="L41" s="8"/>
      <c r="M41" s="8"/>
      <c r="N41" s="8"/>
      <c r="O41" s="8"/>
      <c r="P41" s="8"/>
      <c r="Q41" s="7"/>
      <c r="R41" s="7"/>
      <c r="S41" s="7"/>
      <c r="T41" s="7"/>
      <c r="U41" s="8"/>
      <c r="V41" s="8"/>
      <c r="W41" s="8"/>
      <c r="X41" s="8"/>
      <c r="Y41" s="17"/>
      <c r="Z41" s="17"/>
      <c r="AA41" s="17"/>
      <c r="AB41" s="17"/>
    </row>
    <row r="42" spans="1:32" ht="13.5" x14ac:dyDescent="0.25">
      <c r="A42" s="11" t="str">
        <f>'CUADRO 1'!A43</f>
        <v>2/  Porcentaje por filas</v>
      </c>
      <c r="B42" s="7"/>
      <c r="C42" s="7"/>
      <c r="D42" s="8"/>
      <c r="E42" s="8"/>
      <c r="F42" s="8"/>
      <c r="G42" s="8"/>
      <c r="H42" s="7"/>
      <c r="I42" s="7"/>
      <c r="J42" s="7"/>
      <c r="K42" s="7"/>
      <c r="L42" s="8"/>
      <c r="M42" s="8"/>
      <c r="N42" s="8"/>
      <c r="O42" s="8"/>
      <c r="P42" s="8"/>
      <c r="Q42" s="7"/>
      <c r="R42" s="7"/>
      <c r="S42" s="7"/>
      <c r="T42" s="7"/>
      <c r="U42" s="8"/>
      <c r="V42" s="8"/>
      <c r="W42" s="8"/>
      <c r="X42" s="8"/>
      <c r="Y42" s="17"/>
      <c r="Z42" s="17"/>
      <c r="AA42" s="17"/>
      <c r="AB42" s="17"/>
    </row>
    <row r="43" spans="1:32" ht="12.75" customHeight="1" x14ac:dyDescent="0.25">
      <c r="A43" s="12"/>
      <c r="B43" s="7"/>
      <c r="C43" s="7"/>
      <c r="D43" s="8"/>
      <c r="E43" s="8"/>
      <c r="F43" s="8"/>
      <c r="G43" s="8"/>
      <c r="H43" s="7"/>
      <c r="I43" s="7"/>
      <c r="J43" s="7"/>
      <c r="K43" s="7"/>
      <c r="L43" s="8"/>
      <c r="M43" s="8"/>
      <c r="N43" s="8"/>
      <c r="O43" s="8"/>
      <c r="P43" s="8"/>
      <c r="Q43" s="7"/>
      <c r="R43" s="7"/>
      <c r="S43" s="7"/>
      <c r="T43" s="7"/>
      <c r="U43" s="8"/>
      <c r="V43" s="8"/>
      <c r="W43" s="8"/>
      <c r="X43" s="8"/>
      <c r="Y43" s="17"/>
      <c r="Z43" s="17"/>
      <c r="AA43" s="17"/>
      <c r="AB43" s="17"/>
    </row>
  </sheetData>
  <mergeCells count="20">
    <mergeCell ref="Q4:R4"/>
    <mergeCell ref="Y4:Z4"/>
    <mergeCell ref="S4:T4"/>
    <mergeCell ref="U4:V4"/>
    <mergeCell ref="AC4:AD4"/>
    <mergeCell ref="AA4:AB4"/>
    <mergeCell ref="AE4:AF4"/>
    <mergeCell ref="O3:AF3"/>
    <mergeCell ref="A1:AF1"/>
    <mergeCell ref="F2:AF2"/>
    <mergeCell ref="W4:X4"/>
    <mergeCell ref="A2:A5"/>
    <mergeCell ref="B2:C4"/>
    <mergeCell ref="F4:G4"/>
    <mergeCell ref="H4:I4"/>
    <mergeCell ref="J4:K4"/>
    <mergeCell ref="L4:M4"/>
    <mergeCell ref="O4:P4"/>
    <mergeCell ref="D2:E4"/>
    <mergeCell ref="F3:M3"/>
  </mergeCells>
  <phoneticPr fontId="2" type="noConversion"/>
  <printOptions horizontalCentered="1" verticalCentered="1"/>
  <pageMargins left="0.15748031496062992" right="0.19685039370078741" top="0.27559055118110237" bottom="0.31496062992125984" header="0" footer="0"/>
  <pageSetup scale="58" orientation="landscape" verticalDpi="300" r:id="rId1"/>
  <headerFooter alignWithMargins="0"/>
  <ignoredErrors>
    <ignoredError sqref="F14:Z15 I6 K6 M6:N6 P6 R6 T6 V6 X6 Z6 G9 I9 K9 M9:N9 P9 R9 T9 V9 X9 Z9 G10 I10 K10 M10:N10 P10 R10 T10 V10 X10 Z10 G11 I11 K11 M11:N11 P11 R11 T11 V11 X11 Z11 G12 I12 K12 M12:N12 P12 R12 T12 V12 X12 Z12 G13 I13 K13 M13:N13 P13 R13 T13 V13 X13 Z13 F21:Z22 G16 I16 K16 M16:N16 P16 R16 T16 V16 X16 Z16 G17 I17 K17 M17:N17 P17 R17 T17 V17 X17 Z17 G18 I18 K18 M18:N18 P18 R18 T18 V18 X18 Z18 G19 I19 K19 M19:N19 P19 R19 T19 V19 X19 Z19 G20 I20 K20 M20:N20 P20 R20 T20 V20 X20 Z20 F25:Z26 G23 I23 K23 M23:N23 P23 R23 T23 V23 X23 Z23 G24 I24 K24 M24:N24 P24 R24 T24 V24 X24 Z24 F32:Z33 G27 I27 K27 M27:N27 P27 R27 T27 V27 X27 Z27 G28 I28 K28 M28:N28 P28 R28 T28 V28 X28 Z28 G29 I29 K29 M29:N29 P29 R29 T29 V29 X29 Z29 G30 I30 K30 M30:N30 P30 R30 T30 V30 X30 Z30 G31 I31 K31 M31:N31 P31 R31 T31 V31 X31 Z31 G39 G34 I34 K34 M34:N34 P34 R34 T34 V34 X34 Z34 G35 I35 K35 M35:N35 P35 R35 T35 V35 X35 Z35 G36 I36 K36 M36:N36 P36 R36 T36 V36 X36 Z36 G37 I37 K37 M37:N37 P37 R37 T37 V37 X37 Z37 G38 I38 K38 M38:N38 P38 R38 T38 V38 X38 Z38 I39 K39 M39:N39 P39 R39 T39 V39 X39 Z39"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Y41"/>
  <sheetViews>
    <sheetView tabSelected="1" zoomScaleSheetLayoutView="100" workbookViewId="0">
      <selection activeCell="B5" sqref="B5"/>
    </sheetView>
  </sheetViews>
  <sheetFormatPr baseColWidth="10" defaultRowHeight="12.75" x14ac:dyDescent="0.2"/>
  <cols>
    <col min="1" max="1" width="23.7109375" customWidth="1"/>
    <col min="2" max="2" width="9.7109375" bestFit="1" customWidth="1"/>
    <col min="3" max="3" width="6.28515625" bestFit="1" customWidth="1"/>
    <col min="4" max="4" width="8" bestFit="1" customWidth="1"/>
    <col min="5" max="5" width="4" customWidth="1"/>
    <col min="6" max="6" width="10" customWidth="1"/>
    <col min="7" max="7" width="4.42578125" bestFit="1" customWidth="1"/>
    <col min="8" max="8" width="8.28515625" customWidth="1"/>
    <col min="9" max="9" width="4.7109375" customWidth="1"/>
    <col min="10" max="10" width="8" bestFit="1" customWidth="1"/>
    <col min="11" max="11" width="6.28515625" bestFit="1" customWidth="1"/>
    <col min="12" max="12" width="8" bestFit="1" customWidth="1"/>
    <col min="13" max="13" width="5.28515625" bestFit="1" customWidth="1"/>
    <col min="14" max="14" width="8.42578125" customWidth="1"/>
    <col min="15" max="15" width="5.28515625" customWidth="1"/>
    <col min="16" max="16" width="7.7109375" customWidth="1"/>
    <col min="17" max="17" width="5.7109375" customWidth="1"/>
    <col min="18" max="18" width="6.28515625" customWidth="1"/>
    <col min="19" max="19" width="5" customWidth="1"/>
    <col min="20" max="20" width="6.28515625" bestFit="1" customWidth="1"/>
    <col min="21" max="21" width="4.42578125" bestFit="1" customWidth="1"/>
  </cols>
  <sheetData>
    <row r="1" spans="1:25" ht="27" customHeight="1" x14ac:dyDescent="0.2">
      <c r="A1" s="102" t="s">
        <v>64</v>
      </c>
      <c r="B1" s="102"/>
      <c r="C1" s="102"/>
      <c r="D1" s="102"/>
      <c r="E1" s="102"/>
      <c r="F1" s="102"/>
      <c r="G1" s="102"/>
      <c r="H1" s="102"/>
      <c r="I1" s="102"/>
      <c r="J1" s="102"/>
      <c r="K1" s="102"/>
      <c r="L1" s="102"/>
      <c r="M1" s="102"/>
      <c r="N1" s="102"/>
      <c r="O1" s="102"/>
      <c r="P1" s="102"/>
      <c r="Q1" s="102"/>
      <c r="R1" s="102"/>
      <c r="S1" s="102"/>
      <c r="T1" s="102"/>
      <c r="U1" s="102"/>
      <c r="V1" s="15"/>
      <c r="W1" s="15"/>
      <c r="X1" s="15"/>
      <c r="Y1" s="15"/>
    </row>
    <row r="2" spans="1:25" x14ac:dyDescent="0.2">
      <c r="A2" s="92" t="s">
        <v>66</v>
      </c>
      <c r="B2" s="92" t="s">
        <v>17</v>
      </c>
      <c r="C2" s="92"/>
      <c r="D2" s="92" t="s">
        <v>32</v>
      </c>
      <c r="E2" s="92"/>
      <c r="F2" s="103" t="s">
        <v>24</v>
      </c>
      <c r="G2" s="103"/>
      <c r="H2" s="103"/>
      <c r="I2" s="103"/>
      <c r="J2" s="103"/>
      <c r="K2" s="103"/>
      <c r="L2" s="103"/>
      <c r="M2" s="103"/>
      <c r="N2" s="103"/>
      <c r="O2" s="103"/>
      <c r="P2" s="103"/>
      <c r="Q2" s="103"/>
      <c r="R2" s="103"/>
      <c r="S2" s="103"/>
      <c r="T2" s="103"/>
      <c r="U2" s="103"/>
    </row>
    <row r="3" spans="1:25" ht="56.25" customHeight="1" x14ac:dyDescent="0.2">
      <c r="A3" s="92"/>
      <c r="B3" s="92"/>
      <c r="C3" s="92"/>
      <c r="D3" s="92"/>
      <c r="E3" s="92"/>
      <c r="F3" s="92" t="s">
        <v>77</v>
      </c>
      <c r="G3" s="92"/>
      <c r="H3" s="92" t="s">
        <v>78</v>
      </c>
      <c r="I3" s="92"/>
      <c r="J3" s="92" t="s">
        <v>79</v>
      </c>
      <c r="K3" s="92"/>
      <c r="L3" s="92" t="s">
        <v>80</v>
      </c>
      <c r="M3" s="92"/>
      <c r="N3" s="92" t="s">
        <v>81</v>
      </c>
      <c r="O3" s="92"/>
      <c r="P3" s="92" t="s">
        <v>82</v>
      </c>
      <c r="Q3" s="92"/>
      <c r="R3" s="92" t="s">
        <v>83</v>
      </c>
      <c r="S3" s="92"/>
      <c r="T3" s="92" t="s">
        <v>84</v>
      </c>
      <c r="U3" s="92"/>
    </row>
    <row r="4" spans="1:25" ht="18.75" customHeight="1" x14ac:dyDescent="0.2">
      <c r="A4" s="92"/>
      <c r="B4" s="14" t="s">
        <v>1</v>
      </c>
      <c r="C4" s="14" t="s">
        <v>2</v>
      </c>
      <c r="D4" s="14" t="s">
        <v>1</v>
      </c>
      <c r="E4" s="14" t="s">
        <v>2</v>
      </c>
      <c r="F4" s="14" t="s">
        <v>1</v>
      </c>
      <c r="G4" s="14" t="s">
        <v>2</v>
      </c>
      <c r="H4" s="14" t="s">
        <v>1</v>
      </c>
      <c r="I4" s="16" t="s">
        <v>2</v>
      </c>
      <c r="J4" s="14" t="s">
        <v>1</v>
      </c>
      <c r="K4" s="16" t="s">
        <v>2</v>
      </c>
      <c r="L4" s="14" t="s">
        <v>1</v>
      </c>
      <c r="M4" s="16" t="s">
        <v>2</v>
      </c>
      <c r="N4" s="14" t="s">
        <v>1</v>
      </c>
      <c r="O4" s="14" t="s">
        <v>2</v>
      </c>
      <c r="P4" s="14" t="s">
        <v>1</v>
      </c>
      <c r="Q4" s="16" t="s">
        <v>2</v>
      </c>
      <c r="R4" s="14" t="s">
        <v>1</v>
      </c>
      <c r="S4" s="16" t="s">
        <v>2</v>
      </c>
      <c r="T4" s="1" t="s">
        <v>1</v>
      </c>
      <c r="U4" s="2" t="s">
        <v>2</v>
      </c>
    </row>
    <row r="5" spans="1:25" x14ac:dyDescent="0.2">
      <c r="A5" s="62" t="s">
        <v>50</v>
      </c>
      <c r="B5" s="26">
        <v>8617985.2452538535</v>
      </c>
      <c r="C5" s="26">
        <f>+C8+C12</f>
        <v>99.999999999975273</v>
      </c>
      <c r="D5" s="26">
        <v>4660553.3095500804</v>
      </c>
      <c r="E5" s="37">
        <f>+D5/$B$5*100</f>
        <v>54.079383718100097</v>
      </c>
      <c r="F5" s="26">
        <v>3469934.6595889423</v>
      </c>
      <c r="G5" s="38">
        <f>+F5/$D5*100</f>
        <v>74.453276877631552</v>
      </c>
      <c r="H5" s="26">
        <v>1946865.8126154023</v>
      </c>
      <c r="I5" s="38">
        <f>+H5/$D5*100</f>
        <v>41.773276332362094</v>
      </c>
      <c r="J5" s="26">
        <v>186122.34756909183</v>
      </c>
      <c r="K5" s="38">
        <f>+J5/$D5*100</f>
        <v>3.9935676132639211</v>
      </c>
      <c r="L5" s="26">
        <v>166904.18238848916</v>
      </c>
      <c r="M5" s="38">
        <f>+L5/$D5*100</f>
        <v>3.5812095968622599</v>
      </c>
      <c r="N5" s="26">
        <v>2100954.4954790035</v>
      </c>
      <c r="O5" s="38">
        <f>+N5/$D5*100</f>
        <v>45.079507859589853</v>
      </c>
      <c r="P5" s="26">
        <v>2232291.1278351787</v>
      </c>
      <c r="Q5" s="38">
        <f>+P5/$D5*100</f>
        <v>47.897555924549209</v>
      </c>
      <c r="R5" s="26">
        <v>611223.83840666525</v>
      </c>
      <c r="S5" s="38">
        <f>+R5/$D5*100</f>
        <v>13.114834179756899</v>
      </c>
      <c r="T5" s="26">
        <v>38169.552948448974</v>
      </c>
      <c r="U5" s="38">
        <f>+T5/$D5*100</f>
        <v>0.81899187528301831</v>
      </c>
    </row>
    <row r="6" spans="1:25" x14ac:dyDescent="0.2">
      <c r="A6" s="62"/>
      <c r="B6" s="26"/>
      <c r="C6" s="26"/>
      <c r="D6" s="26"/>
      <c r="E6" s="37"/>
      <c r="F6" s="26"/>
      <c r="G6" s="38"/>
      <c r="H6" s="26"/>
      <c r="I6" s="38"/>
      <c r="J6" s="26"/>
      <c r="K6" s="38"/>
      <c r="L6" s="26"/>
      <c r="M6" s="38"/>
      <c r="N6" s="26"/>
      <c r="O6" s="38"/>
      <c r="P6" s="26"/>
      <c r="Q6" s="38"/>
      <c r="R6" s="26"/>
      <c r="S6" s="38"/>
      <c r="T6" s="26"/>
      <c r="U6" s="38"/>
    </row>
    <row r="7" spans="1:25" x14ac:dyDescent="0.2">
      <c r="A7" s="62" t="s">
        <v>3</v>
      </c>
      <c r="B7" s="70"/>
      <c r="C7" s="70"/>
      <c r="D7" s="70"/>
      <c r="E7" s="70"/>
      <c r="F7" s="70"/>
      <c r="G7" s="70"/>
      <c r="H7" s="70"/>
      <c r="I7" s="70"/>
      <c r="J7" s="70"/>
      <c r="K7" s="70"/>
      <c r="L7" s="70"/>
      <c r="M7" s="70"/>
      <c r="N7" s="70"/>
      <c r="O7" s="70"/>
      <c r="P7" s="70"/>
      <c r="Q7" s="70"/>
      <c r="R7" s="70"/>
      <c r="S7" s="70"/>
      <c r="T7" s="70"/>
      <c r="U7" s="70"/>
    </row>
    <row r="8" spans="1:25" x14ac:dyDescent="0.2">
      <c r="A8" s="63" t="s">
        <v>4</v>
      </c>
      <c r="B8" s="29">
        <v>4789391.8130938495</v>
      </c>
      <c r="C8" s="39">
        <f>+B8/$B$5*100</f>
        <v>55.574379356607636</v>
      </c>
      <c r="D8" s="29">
        <v>3290759.4731986523</v>
      </c>
      <c r="E8" s="40">
        <f>+D8/D$5*100</f>
        <v>70.608772277219913</v>
      </c>
      <c r="F8" s="29">
        <v>2388511.1898187883</v>
      </c>
      <c r="G8" s="40">
        <f>+F8/F$5*100</f>
        <v>68.834471658372308</v>
      </c>
      <c r="H8" s="29">
        <v>1416396.610648629</v>
      </c>
      <c r="I8" s="40">
        <f>+H8/H$5*100</f>
        <v>72.752657192426341</v>
      </c>
      <c r="J8" s="29">
        <v>157830.72042069174</v>
      </c>
      <c r="K8" s="40">
        <f>+J8/J$5*100</f>
        <v>84.799446429775031</v>
      </c>
      <c r="L8" s="29">
        <v>139213.79406968906</v>
      </c>
      <c r="M8" s="40">
        <f>+L8/L$5*100</f>
        <v>83.409410164241748</v>
      </c>
      <c r="N8" s="29">
        <v>1588780.1321843704</v>
      </c>
      <c r="O8" s="40">
        <f>+N8/N$5*100</f>
        <v>75.621825013498892</v>
      </c>
      <c r="P8" s="29">
        <v>1569997.9266102619</v>
      </c>
      <c r="Q8" s="40">
        <f>+P8/P$5*100</f>
        <v>70.331235340831526</v>
      </c>
      <c r="R8" s="29">
        <v>509714.68267586775</v>
      </c>
      <c r="S8" s="40">
        <f>+R8/R$5*100</f>
        <v>83.392474351882115</v>
      </c>
      <c r="T8" s="29">
        <v>32825.207796448987</v>
      </c>
      <c r="U8" s="40">
        <f>+T8/T$5*100</f>
        <v>85.998407790581282</v>
      </c>
    </row>
    <row r="9" spans="1:25" x14ac:dyDescent="0.2">
      <c r="A9" s="68" t="s">
        <v>5</v>
      </c>
      <c r="B9" s="29">
        <v>1007956.1186282252</v>
      </c>
      <c r="C9" s="39">
        <f>+B9/$B$5*100</f>
        <v>11.695960133876216</v>
      </c>
      <c r="D9" s="29">
        <v>747523.38669156178</v>
      </c>
      <c r="E9" s="40">
        <f t="shared" ref="E9:G12" si="0">+D9/D$5*100</f>
        <v>16.039369942615807</v>
      </c>
      <c r="F9" s="29">
        <v>475737.47066430841</v>
      </c>
      <c r="G9" s="40">
        <f t="shared" si="0"/>
        <v>13.710271729458604</v>
      </c>
      <c r="H9" s="29">
        <v>337647.00736573886</v>
      </c>
      <c r="I9" s="40">
        <f>+H9/H$5*100</f>
        <v>17.34310629822745</v>
      </c>
      <c r="J9" s="29">
        <v>39883.973470724952</v>
      </c>
      <c r="K9" s="40">
        <f>+J9/J$5*100</f>
        <v>21.428900930834935</v>
      </c>
      <c r="L9" s="29">
        <v>51245.225283974971</v>
      </c>
      <c r="M9" s="40">
        <f>+L9/L$5*100</f>
        <v>30.703379957666773</v>
      </c>
      <c r="N9" s="29">
        <v>376903.12218362786</v>
      </c>
      <c r="O9" s="40">
        <f>+N9/N$5*100</f>
        <v>17.939613780054597</v>
      </c>
      <c r="P9" s="29">
        <v>338135.34187350085</v>
      </c>
      <c r="Q9" s="40">
        <f>+P9/P$5*100</f>
        <v>15.147457141999944</v>
      </c>
      <c r="R9" s="29">
        <v>143339.70332807145</v>
      </c>
      <c r="S9" s="40">
        <f>+R9/R$5*100</f>
        <v>23.451261930772947</v>
      </c>
      <c r="T9" s="29">
        <v>16404.053056675006</v>
      </c>
      <c r="U9" s="40">
        <f>+T9/T$5*100</f>
        <v>42.976801637760829</v>
      </c>
    </row>
    <row r="10" spans="1:25" x14ac:dyDescent="0.2">
      <c r="A10" s="68" t="s">
        <v>6</v>
      </c>
      <c r="B10" s="29">
        <v>592076.40983974061</v>
      </c>
      <c r="C10" s="39">
        <f>+B10/$B$5*100</f>
        <v>6.8702416282948775</v>
      </c>
      <c r="D10" s="29">
        <v>439536.42767683323</v>
      </c>
      <c r="E10" s="40">
        <f t="shared" si="0"/>
        <v>9.4309923840194223</v>
      </c>
      <c r="F10" s="41">
        <v>316929.0337786692</v>
      </c>
      <c r="G10" s="40">
        <f t="shared" si="0"/>
        <v>9.1335735358259864</v>
      </c>
      <c r="H10" s="41">
        <v>194112.44750349375</v>
      </c>
      <c r="I10" s="40">
        <f>+H10/H$5*100</f>
        <v>9.9705098443700546</v>
      </c>
      <c r="J10" s="41">
        <v>39694.899191451375</v>
      </c>
      <c r="K10" s="40">
        <f>+J10/J$5*100</f>
        <v>21.327314914033064</v>
      </c>
      <c r="L10" s="41">
        <v>35849.375125343955</v>
      </c>
      <c r="M10" s="40">
        <f>+L10/L$5*100</f>
        <v>21.479015452051588</v>
      </c>
      <c r="N10" s="41">
        <v>195011.19993801776</v>
      </c>
      <c r="O10" s="40">
        <f>+N10/N$5*100</f>
        <v>9.2820287330191089</v>
      </c>
      <c r="P10" s="41">
        <v>233394.12718482013</v>
      </c>
      <c r="Q10" s="40">
        <f>+P10/P$5*100</f>
        <v>10.455362397608059</v>
      </c>
      <c r="R10" s="41">
        <v>84653.18189312928</v>
      </c>
      <c r="S10" s="40">
        <f>+R10/R$5*100</f>
        <v>13.849784084633004</v>
      </c>
      <c r="T10" s="41">
        <v>1373.954871168</v>
      </c>
      <c r="U10" s="40">
        <f>+T10/T$5*100</f>
        <v>3.5996095448737262</v>
      </c>
    </row>
    <row r="11" spans="1:25" x14ac:dyDescent="0.2">
      <c r="A11" s="68" t="s">
        <v>7</v>
      </c>
      <c r="B11" s="29">
        <v>3189359.2846263144</v>
      </c>
      <c r="C11" s="39">
        <f>+B11/$B$5*100</f>
        <v>37.008177594441541</v>
      </c>
      <c r="D11" s="29">
        <v>2103699.6588305356</v>
      </c>
      <c r="E11" s="40">
        <f t="shared" si="0"/>
        <v>45.138409950590649</v>
      </c>
      <c r="F11" s="41">
        <v>1595844.6853757752</v>
      </c>
      <c r="G11" s="40">
        <f t="shared" si="0"/>
        <v>45.9906263930867</v>
      </c>
      <c r="H11" s="41">
        <v>884637.15577939129</v>
      </c>
      <c r="I11" s="40">
        <f>+H11/H$5*100</f>
        <v>45.439041049828575</v>
      </c>
      <c r="J11" s="41">
        <v>78251.847758514996</v>
      </c>
      <c r="K11" s="40">
        <f>+J11/J$5*100</f>
        <v>42.043230584906823</v>
      </c>
      <c r="L11" s="41">
        <v>52119.193660369965</v>
      </c>
      <c r="M11" s="40">
        <f>+L11/L$5*100</f>
        <v>31.227014754523285</v>
      </c>
      <c r="N11" s="41">
        <v>1016865.8100626752</v>
      </c>
      <c r="O11" s="40">
        <f>+N11/N$5*100</f>
        <v>48.400182500422815</v>
      </c>
      <c r="P11" s="41">
        <v>998468.45755190728</v>
      </c>
      <c r="Q11" s="40">
        <f>+P11/P$5*100</f>
        <v>44.728415801222013</v>
      </c>
      <c r="R11" s="41">
        <v>281721.79745466699</v>
      </c>
      <c r="S11" s="40">
        <f>+R11/R$5*100</f>
        <v>46.091428336476163</v>
      </c>
      <c r="T11" s="41">
        <v>15047.199868605996</v>
      </c>
      <c r="U11" s="40">
        <f>+T11/T$5*100</f>
        <v>39.42199660794676</v>
      </c>
    </row>
    <row r="12" spans="1:25" x14ac:dyDescent="0.2">
      <c r="A12" s="63" t="s">
        <v>8</v>
      </c>
      <c r="B12" s="29">
        <v>3828593.4321578732</v>
      </c>
      <c r="C12" s="39">
        <f>+B12/$B$5*100</f>
        <v>44.425620643367644</v>
      </c>
      <c r="D12" s="29">
        <v>1369793.8363515879</v>
      </c>
      <c r="E12" s="40">
        <f t="shared" si="0"/>
        <v>29.391227722783515</v>
      </c>
      <c r="F12" s="29">
        <v>1081423.4697704555</v>
      </c>
      <c r="G12" s="40">
        <f t="shared" si="0"/>
        <v>31.165528341636378</v>
      </c>
      <c r="H12" s="29">
        <v>530469.20196668501</v>
      </c>
      <c r="I12" s="40">
        <f>+H12/H$5*100</f>
        <v>27.247342807569126</v>
      </c>
      <c r="J12" s="29">
        <v>28291.627148400028</v>
      </c>
      <c r="K12" s="40">
        <f>+J12/J$5*100</f>
        <v>15.200553570224923</v>
      </c>
      <c r="L12" s="29">
        <v>27690.388318800018</v>
      </c>
      <c r="M12" s="40">
        <f>+L12/L$5*100</f>
        <v>16.590589835758205</v>
      </c>
      <c r="N12" s="29">
        <v>512174.36329457007</v>
      </c>
      <c r="O12" s="40">
        <f>+N12/N$5*100</f>
        <v>24.378174986498113</v>
      </c>
      <c r="P12" s="29">
        <v>662293.2012248541</v>
      </c>
      <c r="Q12" s="40">
        <f>+P12/P$5*100</f>
        <v>29.668764659165664</v>
      </c>
      <c r="R12" s="29">
        <v>101509.15573079971</v>
      </c>
      <c r="S12" s="40">
        <f>+R12/R$5*100</f>
        <v>16.607525648118241</v>
      </c>
      <c r="T12" s="29">
        <v>5344.3451519999999</v>
      </c>
      <c r="U12" s="40">
        <f>+T12/T$5*100</f>
        <v>14.001592209418758</v>
      </c>
    </row>
    <row r="13" spans="1:25" x14ac:dyDescent="0.2">
      <c r="A13" s="62"/>
      <c r="B13" s="29"/>
      <c r="C13" s="39"/>
      <c r="D13" s="29"/>
      <c r="E13" s="40"/>
      <c r="F13" s="29"/>
      <c r="G13" s="40"/>
      <c r="H13" s="29"/>
      <c r="I13" s="40"/>
      <c r="J13" s="29"/>
      <c r="K13" s="40"/>
      <c r="L13" s="29"/>
      <c r="M13" s="40"/>
      <c r="N13" s="29"/>
      <c r="O13" s="40"/>
      <c r="P13" s="29"/>
      <c r="Q13" s="40"/>
      <c r="R13" s="29"/>
      <c r="S13" s="40"/>
      <c r="T13" s="29"/>
      <c r="U13" s="40"/>
    </row>
    <row r="14" spans="1:25" x14ac:dyDescent="0.2">
      <c r="A14" s="62" t="s">
        <v>31</v>
      </c>
      <c r="B14" s="70"/>
      <c r="C14" s="71"/>
      <c r="D14" s="70"/>
      <c r="E14" s="72"/>
      <c r="F14" s="70"/>
      <c r="G14" s="72"/>
      <c r="H14" s="70"/>
      <c r="I14" s="72"/>
      <c r="J14" s="70"/>
      <c r="K14" s="72"/>
      <c r="L14" s="70"/>
      <c r="M14" s="72"/>
      <c r="N14" s="70"/>
      <c r="O14" s="72"/>
      <c r="P14" s="70"/>
      <c r="Q14" s="72"/>
      <c r="R14" s="70"/>
      <c r="S14" s="72"/>
      <c r="T14" s="70"/>
      <c r="U14" s="72"/>
    </row>
    <row r="15" spans="1:25" x14ac:dyDescent="0.2">
      <c r="A15" s="63" t="s">
        <v>25</v>
      </c>
      <c r="B15" s="29">
        <v>1904261.8114706452</v>
      </c>
      <c r="C15" s="39">
        <f t="shared" ref="C15:C19" si="1">+B15/$B$5*100</f>
        <v>22.096368899208446</v>
      </c>
      <c r="D15" s="29">
        <v>1012060.8423238948</v>
      </c>
      <c r="E15" s="40">
        <f t="shared" ref="E15:G19" si="2">+D15/D$5*100</f>
        <v>21.71546542016911</v>
      </c>
      <c r="F15" s="29">
        <v>690859.73115307314</v>
      </c>
      <c r="G15" s="40">
        <f t="shared" si="2"/>
        <v>19.909877243478533</v>
      </c>
      <c r="H15" s="29">
        <v>423877.14561663632</v>
      </c>
      <c r="I15" s="40">
        <f>+H15/H$5*100</f>
        <v>21.772283578558685</v>
      </c>
      <c r="J15" s="29">
        <v>23080.082905141982</v>
      </c>
      <c r="K15" s="40">
        <f>+J15/J$5*100</f>
        <v>12.400489896343188</v>
      </c>
      <c r="L15" s="29">
        <v>16279.681576521996</v>
      </c>
      <c r="M15" s="40">
        <f>+L15/L$5*100</f>
        <v>9.7539087059119449</v>
      </c>
      <c r="N15" s="29">
        <v>562900.27514163451</v>
      </c>
      <c r="O15" s="40">
        <f>+N15/N$5*100</f>
        <v>26.792597191082763</v>
      </c>
      <c r="P15" s="29">
        <v>456836.33395241591</v>
      </c>
      <c r="Q15" s="40">
        <f>+P15/P$5*100</f>
        <v>20.464908374000689</v>
      </c>
      <c r="R15" s="29">
        <v>93827.400118327525</v>
      </c>
      <c r="S15" s="40">
        <f>+R15/R$5*100</f>
        <v>15.350742923069927</v>
      </c>
      <c r="T15" s="29">
        <v>5215.0174189000008</v>
      </c>
      <c r="U15" s="40">
        <f>+T15/T$5*100</f>
        <v>13.662767876645812</v>
      </c>
    </row>
    <row r="16" spans="1:25" x14ac:dyDescent="0.2">
      <c r="A16" s="66" t="s">
        <v>26</v>
      </c>
      <c r="B16" s="41">
        <v>2604597.2197652385</v>
      </c>
      <c r="C16" s="39">
        <f t="shared" si="1"/>
        <v>30.222808993548199</v>
      </c>
      <c r="D16" s="41">
        <v>1543211.9196055525</v>
      </c>
      <c r="E16" s="40">
        <f t="shared" si="2"/>
        <v>33.112204004689964</v>
      </c>
      <c r="F16" s="41">
        <v>1200974.6581514191</v>
      </c>
      <c r="G16" s="40">
        <f t="shared" si="2"/>
        <v>34.610872421836611</v>
      </c>
      <c r="H16" s="41">
        <v>659561.75971060479</v>
      </c>
      <c r="I16" s="40">
        <f>+H16/H$5*100</f>
        <v>33.878131478643375</v>
      </c>
      <c r="J16" s="41">
        <v>71750.904849028986</v>
      </c>
      <c r="K16" s="40">
        <f>+J16/J$5*100</f>
        <v>38.550397513331284</v>
      </c>
      <c r="L16" s="41">
        <v>66367.233777711925</v>
      </c>
      <c r="M16" s="40">
        <f>+L16/L$5*100</f>
        <v>39.763673281256885</v>
      </c>
      <c r="N16" s="41">
        <v>642243.33981458319</v>
      </c>
      <c r="O16" s="40">
        <f>+N16/N$5*100</f>
        <v>30.569121853738963</v>
      </c>
      <c r="P16" s="41">
        <v>824708.03602122061</v>
      </c>
      <c r="Q16" s="40">
        <f>+P16/P$5*100</f>
        <v>36.944465967617859</v>
      </c>
      <c r="R16" s="41">
        <v>212309.67883872049</v>
      </c>
      <c r="S16" s="40">
        <f>+R16/R$5*100</f>
        <v>34.73517646042211</v>
      </c>
      <c r="T16" s="41">
        <v>12160.629382613004</v>
      </c>
      <c r="U16" s="40">
        <f>+T16/T$5*100</f>
        <v>31.859501731751756</v>
      </c>
    </row>
    <row r="17" spans="1:21" x14ac:dyDescent="0.2">
      <c r="A17" s="66" t="s">
        <v>29</v>
      </c>
      <c r="B17" s="29">
        <v>1787383.0928507415</v>
      </c>
      <c r="C17" s="39">
        <f t="shared" si="1"/>
        <v>20.740150301778474</v>
      </c>
      <c r="D17" s="29">
        <v>1037916.6684250165</v>
      </c>
      <c r="E17" s="40">
        <f t="shared" si="2"/>
        <v>22.270245601486632</v>
      </c>
      <c r="F17" s="29">
        <v>746611.73836894275</v>
      </c>
      <c r="G17" s="40">
        <f t="shared" si="2"/>
        <v>21.516593585003942</v>
      </c>
      <c r="H17" s="29">
        <v>438345.38293471077</v>
      </c>
      <c r="I17" s="40">
        <f>+H17/H$5*100</f>
        <v>22.515438922102263</v>
      </c>
      <c r="J17" s="29">
        <v>42960.675649987112</v>
      </c>
      <c r="K17" s="40">
        <f>+J17/J$5*100</f>
        <v>23.081954537479369</v>
      </c>
      <c r="L17" s="29">
        <v>39821.422867130983</v>
      </c>
      <c r="M17" s="40">
        <f>+L17/L$5*100</f>
        <v>23.858852604689034</v>
      </c>
      <c r="N17" s="29">
        <v>476515.60394313018</v>
      </c>
      <c r="O17" s="40">
        <f>+N17/N$5*100</f>
        <v>22.680910270476268</v>
      </c>
      <c r="P17" s="29">
        <v>467982.43907738914</v>
      </c>
      <c r="Q17" s="40">
        <f>+P17/P$5*100</f>
        <v>20.964220716642235</v>
      </c>
      <c r="R17" s="29">
        <v>149785.85777756592</v>
      </c>
      <c r="S17" s="40">
        <f>+R17/R$5*100</f>
        <v>24.505892664138692</v>
      </c>
      <c r="T17" s="29">
        <v>10273.602766173999</v>
      </c>
      <c r="U17" s="40">
        <f>+T17/T$5*100</f>
        <v>26.915701056413521</v>
      </c>
    </row>
    <row r="18" spans="1:21" x14ac:dyDescent="0.2">
      <c r="A18" s="66" t="s">
        <v>30</v>
      </c>
      <c r="B18" s="29">
        <v>1209878.0392193506</v>
      </c>
      <c r="C18" s="39">
        <f t="shared" si="1"/>
        <v>14.038989448092426</v>
      </c>
      <c r="D18" s="29">
        <v>639650.18783519964</v>
      </c>
      <c r="E18" s="40">
        <f t="shared" si="2"/>
        <v>13.724769256999444</v>
      </c>
      <c r="F18" s="29">
        <v>504186.81912258884</v>
      </c>
      <c r="G18" s="40">
        <f t="shared" si="2"/>
        <v>14.530153117704995</v>
      </c>
      <c r="H18" s="29">
        <v>267697.43105716922</v>
      </c>
      <c r="I18" s="40">
        <f>+H18/H$5*100</f>
        <v>13.750173705990907</v>
      </c>
      <c r="J18" s="29">
        <v>31250.454070008254</v>
      </c>
      <c r="K18" s="40">
        <f>+J18/J$5*100</f>
        <v>16.790275041210485</v>
      </c>
      <c r="L18" s="29">
        <v>28844.949469175986</v>
      </c>
      <c r="M18" s="40">
        <f>+L18/L$5*100</f>
        <v>17.282340715726324</v>
      </c>
      <c r="N18" s="29">
        <v>257031.410362436</v>
      </c>
      <c r="O18" s="40">
        <f>+N18/N$5*100</f>
        <v>12.234030337902894</v>
      </c>
      <c r="P18" s="29">
        <v>299839.68923420896</v>
      </c>
      <c r="Q18" s="40">
        <f>+P18/P$5*100</f>
        <v>13.431925858388647</v>
      </c>
      <c r="R18" s="29">
        <v>102992.01186634587</v>
      </c>
      <c r="S18" s="40">
        <f>+R18/R$5*100</f>
        <v>16.850130082430169</v>
      </c>
      <c r="T18" s="29">
        <v>5475.4184249959999</v>
      </c>
      <c r="U18" s="40">
        <f>+T18/T$5*100</f>
        <v>14.344989663334514</v>
      </c>
    </row>
    <row r="19" spans="1:21" x14ac:dyDescent="0.2">
      <c r="A19" s="66" t="s">
        <v>27</v>
      </c>
      <c r="B19" s="29">
        <v>1111865.0819465101</v>
      </c>
      <c r="C19" s="39">
        <f t="shared" si="1"/>
        <v>12.901682357356586</v>
      </c>
      <c r="D19" s="29">
        <v>427713.69136084855</v>
      </c>
      <c r="E19" s="40">
        <f t="shared" si="2"/>
        <v>9.1773157166641024</v>
      </c>
      <c r="F19" s="29">
        <v>327301.71279315994</v>
      </c>
      <c r="G19" s="40">
        <f t="shared" si="2"/>
        <v>9.4325036319828843</v>
      </c>
      <c r="H19" s="29">
        <v>157384.09329617245</v>
      </c>
      <c r="I19" s="40">
        <f>+H19/H$5*100</f>
        <v>8.0839723146991851</v>
      </c>
      <c r="J19" s="29">
        <v>17080.230094924998</v>
      </c>
      <c r="K19" s="40">
        <f>+J19/J$5*100</f>
        <v>9.1768830116354092</v>
      </c>
      <c r="L19" s="29">
        <v>15590.894697948001</v>
      </c>
      <c r="M19" s="40">
        <f>+L19/L$5*100</f>
        <v>9.3412246924156488</v>
      </c>
      <c r="N19" s="29">
        <v>162263.86621708027</v>
      </c>
      <c r="O19" s="40">
        <f>+N19/N$5*100</f>
        <v>7.7233403467924804</v>
      </c>
      <c r="P19" s="29">
        <v>182924.6295498306</v>
      </c>
      <c r="Q19" s="40">
        <f>+P19/P$5*100</f>
        <v>8.1944790833454775</v>
      </c>
      <c r="R19" s="29">
        <v>52308.889805709972</v>
      </c>
      <c r="S19" s="40">
        <f>+R19/R$5*100</f>
        <v>8.5580578699398373</v>
      </c>
      <c r="T19" s="29">
        <v>5044.8849557660005</v>
      </c>
      <c r="U19" s="40">
        <f>+T19/T$5*100</f>
        <v>13.217039671854474</v>
      </c>
    </row>
    <row r="20" spans="1:21" x14ac:dyDescent="0.2">
      <c r="A20" s="62"/>
      <c r="B20" s="29"/>
      <c r="C20" s="39"/>
      <c r="D20" s="29"/>
      <c r="E20" s="40"/>
      <c r="F20" s="29"/>
      <c r="G20" s="40"/>
      <c r="H20" s="29"/>
      <c r="I20" s="40"/>
      <c r="J20" s="29"/>
      <c r="K20" s="40"/>
      <c r="L20" s="29"/>
      <c r="M20" s="40"/>
      <c r="N20" s="29"/>
      <c r="O20" s="40"/>
      <c r="P20" s="29"/>
      <c r="Q20" s="40"/>
      <c r="R20" s="29"/>
      <c r="S20" s="40"/>
      <c r="T20" s="29"/>
      <c r="U20" s="40"/>
    </row>
    <row r="21" spans="1:21" x14ac:dyDescent="0.2">
      <c r="A21" s="62" t="s">
        <v>42</v>
      </c>
      <c r="B21" s="73"/>
      <c r="C21" s="71"/>
      <c r="D21" s="73"/>
      <c r="E21" s="72"/>
      <c r="F21" s="74"/>
      <c r="G21" s="72"/>
      <c r="H21" s="74"/>
      <c r="I21" s="72"/>
      <c r="J21" s="74"/>
      <c r="K21" s="72"/>
      <c r="L21" s="74"/>
      <c r="M21" s="72"/>
      <c r="N21" s="74"/>
      <c r="O21" s="72"/>
      <c r="P21" s="74"/>
      <c r="Q21" s="72"/>
      <c r="R21" s="74"/>
      <c r="S21" s="72"/>
      <c r="T21" s="74"/>
      <c r="U21" s="72"/>
    </row>
    <row r="22" spans="1:21" x14ac:dyDescent="0.2">
      <c r="A22" s="63" t="s">
        <v>10</v>
      </c>
      <c r="B22" s="42">
        <v>4060962.0473246365</v>
      </c>
      <c r="C22" s="39">
        <f>+B22/$B$5*100</f>
        <v>47.121942446595774</v>
      </c>
      <c r="D22" s="42">
        <v>2100328.6957534272</v>
      </c>
      <c r="E22" s="40">
        <f t="shared" ref="E22:G23" si="3">+D22/D$5*100</f>
        <v>45.066080275266465</v>
      </c>
      <c r="F22" s="42">
        <v>1575916.7077619876</v>
      </c>
      <c r="G22" s="40">
        <f t="shared" si="3"/>
        <v>45.416322275897691</v>
      </c>
      <c r="H22" s="42">
        <v>888006.27514924097</v>
      </c>
      <c r="I22" s="40">
        <f>+H22/H$5*100</f>
        <v>45.612094546788576</v>
      </c>
      <c r="J22" s="42">
        <v>88002.656579267408</v>
      </c>
      <c r="K22" s="40">
        <f>+J22/J$5*100</f>
        <v>47.282154845268806</v>
      </c>
      <c r="L22" s="42">
        <v>78090.804422014902</v>
      </c>
      <c r="M22" s="40">
        <f>+L22/L$5*100</f>
        <v>46.78780561666774</v>
      </c>
      <c r="N22" s="42">
        <v>913781.81443550915</v>
      </c>
      <c r="O22" s="40">
        <f>+N22/N$5*100</f>
        <v>43.493650928749553</v>
      </c>
      <c r="P22" s="42">
        <v>1044619.7068328151</v>
      </c>
      <c r="Q22" s="40">
        <f>+P22/P$5*100</f>
        <v>46.795854438836642</v>
      </c>
      <c r="R22" s="42">
        <v>271421.32557741902</v>
      </c>
      <c r="S22" s="40">
        <f>+R22/R$5*100</f>
        <v>44.406207435390371</v>
      </c>
      <c r="T22" s="42">
        <v>20113.680748829</v>
      </c>
      <c r="U22" s="40">
        <f>+T22/T$5*100</f>
        <v>52.695615209311278</v>
      </c>
    </row>
    <row r="23" spans="1:21" x14ac:dyDescent="0.2">
      <c r="A23" s="63" t="s">
        <v>11</v>
      </c>
      <c r="B23" s="42">
        <v>4557023.1979270261</v>
      </c>
      <c r="C23" s="39">
        <f>+B23/$B$5*100</f>
        <v>52.878057553378795</v>
      </c>
      <c r="D23" s="42">
        <v>2560224.6137971994</v>
      </c>
      <c r="E23" s="40">
        <f t="shared" si="3"/>
        <v>54.933919724745252</v>
      </c>
      <c r="F23" s="42">
        <v>1894017.9518273296</v>
      </c>
      <c r="G23" s="40">
        <f t="shared" si="3"/>
        <v>54.583677724113109</v>
      </c>
      <c r="H23" s="42">
        <v>1058859.5374660417</v>
      </c>
      <c r="I23" s="40">
        <f>+H23/H$5*100</f>
        <v>54.387905453205285</v>
      </c>
      <c r="J23" s="42">
        <v>98119.690989823968</v>
      </c>
      <c r="K23" s="40">
        <f>+J23/J$5*100</f>
        <v>52.717845154730945</v>
      </c>
      <c r="L23" s="42">
        <v>88813.377966473985</v>
      </c>
      <c r="M23" s="40">
        <f>+L23/L$5*100</f>
        <v>53.21219438333209</v>
      </c>
      <c r="N23" s="42">
        <v>1187172.6810433601</v>
      </c>
      <c r="O23" s="40">
        <f>+N23/N$5*100</f>
        <v>56.506349071244053</v>
      </c>
      <c r="P23" s="42">
        <v>1187671.4210022574</v>
      </c>
      <c r="Q23" s="40">
        <f>+P23/P$5*100</f>
        <v>53.204145561158597</v>
      </c>
      <c r="R23" s="42">
        <v>339802.51282925188</v>
      </c>
      <c r="S23" s="40">
        <f>+R23/R$5*100</f>
        <v>55.593792564610553</v>
      </c>
      <c r="T23" s="42">
        <v>18055.872199620007</v>
      </c>
      <c r="U23" s="40">
        <f>+T23/T$5*100</f>
        <v>47.304384790688808</v>
      </c>
    </row>
    <row r="24" spans="1:21" x14ac:dyDescent="0.2">
      <c r="A24" s="63"/>
      <c r="B24" s="42"/>
      <c r="C24" s="39"/>
      <c r="D24" s="42"/>
      <c r="E24" s="40"/>
      <c r="F24" s="42"/>
      <c r="G24" s="40"/>
      <c r="H24" s="42"/>
      <c r="I24" s="40"/>
      <c r="J24" s="42"/>
      <c r="K24" s="40"/>
      <c r="L24" s="42"/>
      <c r="M24" s="40"/>
      <c r="N24" s="42"/>
      <c r="O24" s="40"/>
      <c r="P24" s="42"/>
      <c r="Q24" s="40"/>
      <c r="R24" s="42"/>
      <c r="S24" s="40"/>
      <c r="T24" s="42"/>
      <c r="U24" s="40"/>
    </row>
    <row r="25" spans="1:21" x14ac:dyDescent="0.2">
      <c r="A25" s="62" t="s">
        <v>41</v>
      </c>
      <c r="B25" s="73"/>
      <c r="C25" s="71"/>
      <c r="D25" s="73"/>
      <c r="E25" s="72"/>
      <c r="F25" s="73"/>
      <c r="G25" s="72"/>
      <c r="H25" s="73"/>
      <c r="I25" s="72"/>
      <c r="J25" s="73"/>
      <c r="K25" s="72"/>
      <c r="L25" s="73"/>
      <c r="M25" s="72"/>
      <c r="N25" s="73"/>
      <c r="O25" s="72"/>
      <c r="P25" s="73"/>
      <c r="Q25" s="72"/>
      <c r="R25" s="73"/>
      <c r="S25" s="72"/>
      <c r="T25" s="73"/>
      <c r="U25" s="72"/>
    </row>
    <row r="26" spans="1:21" x14ac:dyDescent="0.2">
      <c r="A26" s="63" t="s">
        <v>12</v>
      </c>
      <c r="B26" s="42">
        <v>6080957.3871403644</v>
      </c>
      <c r="C26" s="39">
        <f t="shared" ref="C26:C30" si="4">+B26/$B$5*100</f>
        <v>70.561241567329262</v>
      </c>
      <c r="D26" s="42">
        <v>2637014.1918970076</v>
      </c>
      <c r="E26" s="40">
        <f t="shared" ref="E26:G30" si="5">+D26/D$5*100</f>
        <v>56.581569113122733</v>
      </c>
      <c r="F26" s="42">
        <v>1917470.8374143662</v>
      </c>
      <c r="G26" s="40">
        <f t="shared" si="5"/>
        <v>55.259566116484592</v>
      </c>
      <c r="H26" s="42">
        <v>937506.55982444587</v>
      </c>
      <c r="I26" s="40">
        <f>+H26/H$5*100</f>
        <v>48.154657282979755</v>
      </c>
      <c r="J26" s="42">
        <v>46160.580321241971</v>
      </c>
      <c r="K26" s="40">
        <f>+J26/J$5*100</f>
        <v>24.801202501546122</v>
      </c>
      <c r="L26" s="42">
        <v>19595.434698311001</v>
      </c>
      <c r="M26" s="40">
        <f>+L26/L$5*100</f>
        <v>11.740529457015233</v>
      </c>
      <c r="N26" s="42">
        <v>1098729.4390195718</v>
      </c>
      <c r="O26" s="40">
        <f>+N26/N$5*100</f>
        <v>52.296679503716184</v>
      </c>
      <c r="P26" s="42">
        <v>1182089.1082158398</v>
      </c>
      <c r="Q26" s="40">
        <f>+P26/P$5*100</f>
        <v>52.95407455936094</v>
      </c>
      <c r="R26" s="42">
        <v>159650.46368168411</v>
      </c>
      <c r="S26" s="40">
        <f>+R26/R$5*100</f>
        <v>26.119803196462364</v>
      </c>
      <c r="T26" s="42">
        <v>15025.168378461007</v>
      </c>
      <c r="U26" s="40">
        <f>+T26/T$5*100</f>
        <v>39.3642765445896</v>
      </c>
    </row>
    <row r="27" spans="1:21" x14ac:dyDescent="0.2">
      <c r="A27" s="63" t="s">
        <v>13</v>
      </c>
      <c r="B27" s="42">
        <v>585456.83482650155</v>
      </c>
      <c r="C27" s="39">
        <f t="shared" si="4"/>
        <v>6.7934304615910976</v>
      </c>
      <c r="D27" s="42">
        <v>409146.30378456769</v>
      </c>
      <c r="E27" s="40">
        <f t="shared" si="5"/>
        <v>8.7789212269318675</v>
      </c>
      <c r="F27" s="42">
        <v>303749.066340936</v>
      </c>
      <c r="G27" s="40">
        <f t="shared" si="5"/>
        <v>8.7537402325875195</v>
      </c>
      <c r="H27" s="42">
        <v>204356.58652709395</v>
      </c>
      <c r="I27" s="40">
        <f>+H27/H$5*100</f>
        <v>10.496696033331805</v>
      </c>
      <c r="J27" s="42">
        <v>12179.782056421427</v>
      </c>
      <c r="K27" s="40">
        <f>+J27/J$5*100</f>
        <v>6.5439654160283371</v>
      </c>
      <c r="L27" s="42">
        <v>2963.6571251100004</v>
      </c>
      <c r="M27" s="40">
        <f>+L27/L$5*100</f>
        <v>1.7756637866699703</v>
      </c>
      <c r="N27" s="42">
        <v>168451.29660401642</v>
      </c>
      <c r="O27" s="40">
        <f>+N27/N$5*100</f>
        <v>8.0178460298165888</v>
      </c>
      <c r="P27" s="42">
        <v>185736.90091260386</v>
      </c>
      <c r="Q27" s="40">
        <f>+P27/P$5*100</f>
        <v>8.3204604720499411</v>
      </c>
      <c r="R27" s="42">
        <v>53888.099034110986</v>
      </c>
      <c r="S27" s="40">
        <f>+R27/R$5*100</f>
        <v>8.8164262661263617</v>
      </c>
      <c r="T27" s="42">
        <v>5002.3137131249996</v>
      </c>
      <c r="U27" s="40">
        <f>+T27/T$5*100</f>
        <v>13.105507732513983</v>
      </c>
    </row>
    <row r="28" spans="1:21" x14ac:dyDescent="0.2">
      <c r="A28" s="63" t="s">
        <v>18</v>
      </c>
      <c r="B28" s="42">
        <v>1164927.6645046868</v>
      </c>
      <c r="C28" s="39">
        <f t="shared" si="4"/>
        <v>13.517401473229981</v>
      </c>
      <c r="D28" s="42">
        <v>944034.4466297956</v>
      </c>
      <c r="E28" s="40">
        <f t="shared" si="5"/>
        <v>20.255844830598679</v>
      </c>
      <c r="F28" s="42">
        <v>724282.95493186964</v>
      </c>
      <c r="G28" s="40">
        <f t="shared" si="5"/>
        <v>20.873100677281055</v>
      </c>
      <c r="H28" s="42">
        <v>450067.42060303024</v>
      </c>
      <c r="I28" s="40">
        <f>+H28/H$5*100</f>
        <v>23.117536796149995</v>
      </c>
      <c r="J28" s="42">
        <v>36545.514971803947</v>
      </c>
      <c r="K28" s="40">
        <f>+J28/J$5*100</f>
        <v>19.635210628448377</v>
      </c>
      <c r="L28" s="42">
        <v>40880.478008996979</v>
      </c>
      <c r="M28" s="40">
        <f>+L28/L$5*100</f>
        <v>24.493381426382022</v>
      </c>
      <c r="N28" s="42">
        <v>454009.34443836182</v>
      </c>
      <c r="O28" s="40">
        <f>+N28/N$5*100</f>
        <v>21.609670529054021</v>
      </c>
      <c r="P28" s="42">
        <v>494353.20369956875</v>
      </c>
      <c r="Q28" s="40">
        <f>+P28/P$5*100</f>
        <v>22.145552501432928</v>
      </c>
      <c r="R28" s="42">
        <v>138376.7497477743</v>
      </c>
      <c r="S28" s="40">
        <f>+R28/R$5*100</f>
        <v>22.639292032276426</v>
      </c>
      <c r="T28" s="42">
        <v>12281.475271198002</v>
      </c>
      <c r="U28" s="40">
        <f>+T28/T$5*100</f>
        <v>32.176104571581213</v>
      </c>
    </row>
    <row r="29" spans="1:21" x14ac:dyDescent="0.2">
      <c r="A29" s="63" t="s">
        <v>14</v>
      </c>
      <c r="B29" s="42">
        <v>674642.48582016001</v>
      </c>
      <c r="C29" s="39">
        <f t="shared" si="4"/>
        <v>7.828308666363788</v>
      </c>
      <c r="D29" s="42">
        <v>620644.50976061611</v>
      </c>
      <c r="E29" s="40">
        <f t="shared" si="5"/>
        <v>13.31697050839081</v>
      </c>
      <c r="F29" s="42">
        <v>482153.72389614221</v>
      </c>
      <c r="G29" s="40">
        <f t="shared" si="5"/>
        <v>13.895181644522939</v>
      </c>
      <c r="H29" s="42">
        <v>340300.88443730457</v>
      </c>
      <c r="I29" s="40">
        <f>+H29/H$5*100</f>
        <v>17.479421654651553</v>
      </c>
      <c r="J29" s="42">
        <v>91236.470219623996</v>
      </c>
      <c r="K29" s="40">
        <f>+J29/J$5*100</f>
        <v>49.019621453976903</v>
      </c>
      <c r="L29" s="42">
        <v>103464.61255607102</v>
      </c>
      <c r="M29" s="40">
        <f>+L29/L$5*100</f>
        <v>61.990425329932677</v>
      </c>
      <c r="N29" s="42">
        <v>361761.41604440269</v>
      </c>
      <c r="O29" s="40">
        <f>+N29/N$5*100</f>
        <v>17.218907730884649</v>
      </c>
      <c r="P29" s="42">
        <v>347179.17388177547</v>
      </c>
      <c r="Q29" s="40">
        <f>+P29/P$5*100</f>
        <v>15.552593904651735</v>
      </c>
      <c r="R29" s="42">
        <v>251118.37787480018</v>
      </c>
      <c r="S29" s="40">
        <f>+R29/R$5*100</f>
        <v>41.084519630224847</v>
      </c>
      <c r="T29" s="42">
        <v>3576.7601038900002</v>
      </c>
      <c r="U29" s="40">
        <f>+T29/T$5*100</f>
        <v>9.3707152104209861</v>
      </c>
    </row>
    <row r="30" spans="1:21" x14ac:dyDescent="0.2">
      <c r="A30" s="67" t="s">
        <v>52</v>
      </c>
      <c r="B30" s="42">
        <v>112000.87296143682</v>
      </c>
      <c r="C30" s="39">
        <f t="shared" si="4"/>
        <v>1.2996178314777063</v>
      </c>
      <c r="D30" s="42">
        <v>49713.857478494981</v>
      </c>
      <c r="E30" s="40">
        <f t="shared" si="5"/>
        <v>1.0666943209645261</v>
      </c>
      <c r="F30" s="42">
        <v>42278.07700597497</v>
      </c>
      <c r="G30" s="40">
        <f t="shared" si="5"/>
        <v>1.2184113291338847</v>
      </c>
      <c r="H30" s="42">
        <v>14634.361223415</v>
      </c>
      <c r="I30" s="40">
        <f>+H30/H$5*100</f>
        <v>0.75168823288110076</v>
      </c>
      <c r="J30" s="42">
        <v>0</v>
      </c>
      <c r="K30" s="40">
        <f>+J30/J$5*100</f>
        <v>0</v>
      </c>
      <c r="L30" s="42">
        <v>0</v>
      </c>
      <c r="M30" s="40">
        <f>+L30/L$5*100</f>
        <v>0</v>
      </c>
      <c r="N30" s="42">
        <v>18002.999372519997</v>
      </c>
      <c r="O30" s="40">
        <f>+N30/N$5*100</f>
        <v>0.85689620652233278</v>
      </c>
      <c r="P30" s="42">
        <v>22932.741125295001</v>
      </c>
      <c r="Q30" s="40">
        <f>+P30/P$5*100</f>
        <v>1.0273185625001615</v>
      </c>
      <c r="R30" s="42">
        <v>8190.1480682999945</v>
      </c>
      <c r="S30" s="40">
        <f>+R30/R$5*100</f>
        <v>1.3399588749107079</v>
      </c>
      <c r="T30" s="42">
        <v>2283.8354817750001</v>
      </c>
      <c r="U30" s="40">
        <f>+T30/T$5*100</f>
        <v>5.9833959408943098</v>
      </c>
    </row>
    <row r="31" spans="1:21" x14ac:dyDescent="0.2">
      <c r="A31" s="64"/>
      <c r="B31" s="42"/>
      <c r="C31" s="39"/>
      <c r="D31" s="42"/>
      <c r="E31" s="40"/>
      <c r="F31" s="42"/>
      <c r="G31" s="40"/>
      <c r="H31" s="42"/>
      <c r="I31" s="40"/>
      <c r="J31" s="42"/>
      <c r="K31" s="40"/>
      <c r="L31" s="42"/>
      <c r="M31" s="40"/>
      <c r="N31" s="42"/>
      <c r="O31" s="40"/>
      <c r="P31" s="42"/>
      <c r="Q31" s="40"/>
      <c r="R31" s="42"/>
      <c r="S31" s="40"/>
      <c r="T31" s="42"/>
      <c r="U31" s="40"/>
    </row>
    <row r="32" spans="1:21" x14ac:dyDescent="0.2">
      <c r="A32" s="62" t="s">
        <v>68</v>
      </c>
      <c r="B32" s="73"/>
      <c r="C32" s="71"/>
      <c r="D32" s="73"/>
      <c r="E32" s="72"/>
      <c r="F32" s="73"/>
      <c r="G32" s="72"/>
      <c r="H32" s="73"/>
      <c r="I32" s="72"/>
      <c r="J32" s="73"/>
      <c r="K32" s="72"/>
      <c r="L32" s="73"/>
      <c r="M32" s="72"/>
      <c r="N32" s="73"/>
      <c r="O32" s="72"/>
      <c r="P32" s="73"/>
      <c r="Q32" s="72"/>
      <c r="R32" s="73"/>
      <c r="S32" s="72"/>
      <c r="T32" s="73"/>
      <c r="U32" s="72"/>
    </row>
    <row r="33" spans="1:21" x14ac:dyDescent="0.2">
      <c r="A33" s="63" t="s">
        <v>53</v>
      </c>
      <c r="B33" s="43">
        <v>1741695.4450000681</v>
      </c>
      <c r="C33" s="39">
        <f t="shared" ref="C33:C38" si="6">+B33/$B$5*100</f>
        <v>20.210007274719629</v>
      </c>
      <c r="D33" s="43">
        <v>523812.74777342362</v>
      </c>
      <c r="E33" s="40">
        <f t="shared" ref="E33:G38" si="7">+D33/D$5*100</f>
        <v>11.239282398080569</v>
      </c>
      <c r="F33" s="29">
        <v>321292.96805112471</v>
      </c>
      <c r="G33" s="40">
        <f t="shared" si="7"/>
        <v>9.2593376985717057</v>
      </c>
      <c r="H33" s="29">
        <v>146025.38340088859</v>
      </c>
      <c r="I33" s="40">
        <f t="shared" ref="I33:I38" si="8">+H33/H$5*100</f>
        <v>7.50053662942077</v>
      </c>
      <c r="J33" s="29">
        <v>4550.6094710400002</v>
      </c>
      <c r="K33" s="40">
        <f t="shared" ref="K33:K38" si="9">+J33/J$5*100</f>
        <v>2.4449559821669107</v>
      </c>
      <c r="L33" s="29">
        <v>5711.0722681299994</v>
      </c>
      <c r="M33" s="40">
        <f t="shared" ref="M33:M38" si="10">+L33/L$5*100</f>
        <v>3.421767020095881</v>
      </c>
      <c r="N33" s="29">
        <v>274627.40220830683</v>
      </c>
      <c r="O33" s="40">
        <f t="shared" ref="O33:O38" si="11">+N33/N$5*100</f>
        <v>13.071554038855734</v>
      </c>
      <c r="P33" s="29">
        <v>173465.28426248953</v>
      </c>
      <c r="Q33" s="40">
        <f t="shared" ref="Q33:Q38" si="12">+P33/P$5*100</f>
        <v>7.7707285622154458</v>
      </c>
      <c r="R33" s="29">
        <v>17826.735711412006</v>
      </c>
      <c r="S33" s="40">
        <f t="shared" ref="S33:S38" si="13">+R33/R$5*100</f>
        <v>2.9165642095836177</v>
      </c>
      <c r="T33" s="29">
        <v>6085.3709002999994</v>
      </c>
      <c r="U33" s="40">
        <f t="shared" ref="U33:U38" si="14">+T33/T$5*100</f>
        <v>15.942997573272022</v>
      </c>
    </row>
    <row r="34" spans="1:21" x14ac:dyDescent="0.2">
      <c r="A34" s="63" t="s">
        <v>54</v>
      </c>
      <c r="B34" s="43">
        <v>1632285.574324368</v>
      </c>
      <c r="C34" s="39">
        <f t="shared" si="6"/>
        <v>18.940454501512516</v>
      </c>
      <c r="D34" s="43">
        <v>686173.42879212287</v>
      </c>
      <c r="E34" s="40">
        <f t="shared" si="7"/>
        <v>14.723003540932881</v>
      </c>
      <c r="F34" s="29">
        <v>482589.83489868266</v>
      </c>
      <c r="G34" s="40">
        <f t="shared" si="7"/>
        <v>13.907749921603754</v>
      </c>
      <c r="H34" s="29">
        <v>301819.28670705087</v>
      </c>
      <c r="I34" s="40">
        <f t="shared" si="8"/>
        <v>15.502829458060569</v>
      </c>
      <c r="J34" s="29">
        <v>8468.8470537499979</v>
      </c>
      <c r="K34" s="40">
        <f t="shared" si="9"/>
        <v>4.5501505672800606</v>
      </c>
      <c r="L34" s="29">
        <v>3465.6127253900008</v>
      </c>
      <c r="M34" s="40">
        <f t="shared" si="10"/>
        <v>2.0764085571704718</v>
      </c>
      <c r="N34" s="29">
        <v>307032.62943203218</v>
      </c>
      <c r="O34" s="40">
        <f t="shared" si="11"/>
        <v>14.6139590406517</v>
      </c>
      <c r="P34" s="29">
        <v>306209.37237030891</v>
      </c>
      <c r="Q34" s="40">
        <f t="shared" si="12"/>
        <v>13.717268708909991</v>
      </c>
      <c r="R34" s="29">
        <v>49345.933512931988</v>
      </c>
      <c r="S34" s="40">
        <f t="shared" si="13"/>
        <v>8.0732998964122018</v>
      </c>
      <c r="T34" s="29">
        <v>7260.8543510949985</v>
      </c>
      <c r="U34" s="40">
        <f t="shared" si="14"/>
        <v>19.022633985002031</v>
      </c>
    </row>
    <row r="35" spans="1:21" x14ac:dyDescent="0.2">
      <c r="A35" s="63" t="s">
        <v>55</v>
      </c>
      <c r="B35" s="43">
        <v>1669044.7480253982</v>
      </c>
      <c r="C35" s="39">
        <f t="shared" si="6"/>
        <v>19.366994727039991</v>
      </c>
      <c r="D35" s="43">
        <v>901752.37734112842</v>
      </c>
      <c r="E35" s="40">
        <f t="shared" si="7"/>
        <v>19.348612009078845</v>
      </c>
      <c r="F35" s="29">
        <v>719209.82536999555</v>
      </c>
      <c r="G35" s="40">
        <f t="shared" si="7"/>
        <v>20.72689822508632</v>
      </c>
      <c r="H35" s="29">
        <v>386176.02546812419</v>
      </c>
      <c r="I35" s="40">
        <f t="shared" si="8"/>
        <v>19.835780307289834</v>
      </c>
      <c r="J35" s="29">
        <v>16819.98254591001</v>
      </c>
      <c r="K35" s="40">
        <f t="shared" si="9"/>
        <v>9.0370569496852831</v>
      </c>
      <c r="L35" s="29">
        <v>7688.390141435998</v>
      </c>
      <c r="M35" s="40">
        <f t="shared" si="10"/>
        <v>4.6064694313893009</v>
      </c>
      <c r="N35" s="29">
        <v>401898.01147963415</v>
      </c>
      <c r="O35" s="40">
        <f t="shared" si="11"/>
        <v>19.129305862857542</v>
      </c>
      <c r="P35" s="29">
        <v>439526.0085198509</v>
      </c>
      <c r="Q35" s="40">
        <f t="shared" si="12"/>
        <v>19.689457304168588</v>
      </c>
      <c r="R35" s="29">
        <v>52149.815486974025</v>
      </c>
      <c r="S35" s="40">
        <f t="shared" si="13"/>
        <v>8.5320323276195928</v>
      </c>
      <c r="T35" s="29">
        <v>4754.0853018450007</v>
      </c>
      <c r="U35" s="40">
        <f t="shared" si="14"/>
        <v>12.455176795666882</v>
      </c>
    </row>
    <row r="36" spans="1:21" x14ac:dyDescent="0.2">
      <c r="A36" s="63" t="s">
        <v>56</v>
      </c>
      <c r="B36" s="42">
        <v>1511674.6680801436</v>
      </c>
      <c r="C36" s="39">
        <f t="shared" si="6"/>
        <v>17.54092894174612</v>
      </c>
      <c r="D36" s="42">
        <v>1078247.7574849979</v>
      </c>
      <c r="E36" s="40">
        <f t="shared" si="7"/>
        <v>23.135616864965964</v>
      </c>
      <c r="F36" s="42">
        <v>802153.61606435187</v>
      </c>
      <c r="G36" s="40">
        <f t="shared" si="7"/>
        <v>23.117254206722645</v>
      </c>
      <c r="H36" s="42">
        <v>471439.26358969545</v>
      </c>
      <c r="I36" s="40">
        <f t="shared" si="8"/>
        <v>24.215293141152248</v>
      </c>
      <c r="J36" s="42">
        <v>42239.943489518388</v>
      </c>
      <c r="K36" s="40">
        <f t="shared" si="9"/>
        <v>22.694718845536908</v>
      </c>
      <c r="L36" s="42">
        <v>32283.901797426988</v>
      </c>
      <c r="M36" s="40">
        <f t="shared" si="10"/>
        <v>19.342775798321458</v>
      </c>
      <c r="N36" s="42">
        <v>473414.80074293801</v>
      </c>
      <c r="O36" s="40">
        <f t="shared" si="11"/>
        <v>22.533320058176827</v>
      </c>
      <c r="P36" s="42">
        <v>542186.83761668869</v>
      </c>
      <c r="Q36" s="40">
        <f t="shared" si="12"/>
        <v>24.288356964554538</v>
      </c>
      <c r="R36" s="42">
        <v>128757.34626086192</v>
      </c>
      <c r="S36" s="40">
        <f t="shared" si="13"/>
        <v>21.065498131831021</v>
      </c>
      <c r="T36" s="42">
        <v>13179.905890124999</v>
      </c>
      <c r="U36" s="40">
        <f t="shared" si="14"/>
        <v>34.529893257920818</v>
      </c>
    </row>
    <row r="37" spans="1:21" x14ac:dyDescent="0.2">
      <c r="A37" s="63" t="s">
        <v>57</v>
      </c>
      <c r="B37" s="29">
        <v>1341856.4619785137</v>
      </c>
      <c r="C37" s="39">
        <f t="shared" si="6"/>
        <v>15.570419579419781</v>
      </c>
      <c r="D37" s="29">
        <v>1102703.2808054984</v>
      </c>
      <c r="E37" s="40">
        <f t="shared" si="7"/>
        <v>23.660351197912828</v>
      </c>
      <c r="F37" s="29">
        <v>873617.36753092275</v>
      </c>
      <c r="G37" s="40">
        <f t="shared" si="7"/>
        <v>25.176767093199782</v>
      </c>
      <c r="H37" s="29">
        <v>507978.59008473653</v>
      </c>
      <c r="I37" s="40">
        <f t="shared" si="8"/>
        <v>26.092121336412117</v>
      </c>
      <c r="J37" s="29">
        <v>95676.877585568989</v>
      </c>
      <c r="K37" s="40">
        <f t="shared" si="9"/>
        <v>51.405367939522726</v>
      </c>
      <c r="L37" s="29">
        <v>113994.44959595997</v>
      </c>
      <c r="M37" s="40">
        <f t="shared" si="10"/>
        <v>68.299336759952752</v>
      </c>
      <c r="N37" s="29">
        <v>459322.70788694586</v>
      </c>
      <c r="O37" s="40">
        <f t="shared" si="11"/>
        <v>21.862572886530955</v>
      </c>
      <c r="P37" s="29">
        <v>630874.4309261305</v>
      </c>
      <c r="Q37" s="40">
        <f t="shared" si="12"/>
        <v>28.261297241186327</v>
      </c>
      <c r="R37" s="29">
        <v>309762.40191395167</v>
      </c>
      <c r="S37" s="40">
        <f t="shared" si="13"/>
        <v>50.679044639593648</v>
      </c>
      <c r="T37" s="29">
        <v>3566.923515988</v>
      </c>
      <c r="U37" s="40">
        <f t="shared" si="14"/>
        <v>9.3449444398927461</v>
      </c>
    </row>
    <row r="38" spans="1:21" ht="14.25" customHeight="1" x14ac:dyDescent="0.2">
      <c r="A38" s="65" t="s">
        <v>58</v>
      </c>
      <c r="B38" s="44">
        <v>721428.34784420102</v>
      </c>
      <c r="C38" s="45">
        <f t="shared" si="6"/>
        <v>8.3711949755484927</v>
      </c>
      <c r="D38" s="44">
        <v>367863.71735325281</v>
      </c>
      <c r="E38" s="45">
        <f t="shared" si="7"/>
        <v>7.8931339890362846</v>
      </c>
      <c r="F38" s="44">
        <v>271071.04767408496</v>
      </c>
      <c r="G38" s="45">
        <f t="shared" si="7"/>
        <v>7.8119928548221349</v>
      </c>
      <c r="H38" s="44">
        <v>133427.26336480494</v>
      </c>
      <c r="I38" s="45">
        <f t="shared" si="8"/>
        <v>6.8534391276592377</v>
      </c>
      <c r="J38" s="44">
        <v>18366.087423303994</v>
      </c>
      <c r="K38" s="45">
        <f t="shared" si="9"/>
        <v>9.8677497158078697</v>
      </c>
      <c r="L38" s="44">
        <v>3760.7558601460005</v>
      </c>
      <c r="M38" s="45">
        <f t="shared" si="10"/>
        <v>2.2532424330700103</v>
      </c>
      <c r="N38" s="44">
        <v>184658.9437290263</v>
      </c>
      <c r="O38" s="45">
        <f t="shared" si="11"/>
        <v>8.7892881129215166</v>
      </c>
      <c r="P38" s="44">
        <v>140029.19413960309</v>
      </c>
      <c r="Q38" s="45">
        <f t="shared" si="12"/>
        <v>6.2728912189603134</v>
      </c>
      <c r="R38" s="44">
        <v>53381.605520538134</v>
      </c>
      <c r="S38" s="45">
        <f t="shared" si="13"/>
        <v>8.7335607949606473</v>
      </c>
      <c r="T38" s="44">
        <v>3322.4129890959989</v>
      </c>
      <c r="U38" s="45">
        <f t="shared" si="14"/>
        <v>8.7043539482455632</v>
      </c>
    </row>
    <row r="39" spans="1:21" ht="14.25" customHeight="1" x14ac:dyDescent="0.2">
      <c r="A39" s="10" t="str">
        <f>'CUADRO 2'!A40</f>
        <v>Fuente: Instituto Nacional de Estadística (INE). Encuesta Permanente de Hogares de Propósitos Múltiples, 2021.</v>
      </c>
      <c r="B39" s="86"/>
      <c r="C39" s="87"/>
      <c r="D39" s="86"/>
      <c r="E39" s="87"/>
      <c r="F39" s="86"/>
      <c r="G39" s="87"/>
      <c r="H39" s="86"/>
      <c r="I39" s="87"/>
      <c r="J39" s="86"/>
      <c r="K39" s="87"/>
      <c r="L39" s="86"/>
      <c r="M39" s="87"/>
      <c r="N39" s="86"/>
      <c r="O39" s="87"/>
      <c r="P39" s="86"/>
      <c r="Q39" s="87"/>
      <c r="R39" s="86"/>
      <c r="S39" s="87"/>
      <c r="T39" s="86"/>
      <c r="U39" s="87"/>
    </row>
    <row r="40" spans="1:21" ht="13.5" x14ac:dyDescent="0.25">
      <c r="A40" s="11" t="str">
        <f>'CUADRO 1'!A42</f>
        <v>1/  Porcentaje por columnas</v>
      </c>
      <c r="B40" s="7"/>
      <c r="C40" s="7"/>
      <c r="D40" s="8"/>
      <c r="E40" s="8"/>
      <c r="F40" s="8"/>
      <c r="G40" s="8"/>
      <c r="H40" s="7"/>
      <c r="I40" s="7"/>
      <c r="J40" s="7"/>
      <c r="K40" s="7"/>
      <c r="L40" s="8"/>
      <c r="M40" s="8"/>
      <c r="N40" s="8"/>
      <c r="O40" s="8"/>
      <c r="P40" s="7"/>
      <c r="Q40" s="7"/>
      <c r="R40" s="7"/>
      <c r="S40" s="7"/>
      <c r="T40" s="13"/>
    </row>
    <row r="41" spans="1:21" ht="13.5" x14ac:dyDescent="0.25">
      <c r="A41" s="11" t="str">
        <f>'CUADRO 1'!A43</f>
        <v>2/  Porcentaje por filas</v>
      </c>
      <c r="B41" s="7"/>
      <c r="C41" s="7"/>
      <c r="D41" s="8"/>
      <c r="E41" s="8"/>
      <c r="F41" s="8"/>
      <c r="G41" s="8"/>
      <c r="H41" s="7"/>
      <c r="I41" s="7"/>
      <c r="J41" s="7"/>
      <c r="K41" s="7"/>
      <c r="L41" s="8"/>
      <c r="M41" s="8"/>
      <c r="N41" s="8"/>
      <c r="O41" s="8"/>
      <c r="P41" s="7"/>
      <c r="Q41" s="7"/>
      <c r="R41" s="7"/>
      <c r="S41" s="7"/>
      <c r="T41" s="13"/>
    </row>
  </sheetData>
  <mergeCells count="13">
    <mergeCell ref="F3:G3"/>
    <mergeCell ref="H3:I3"/>
    <mergeCell ref="A1:U1"/>
    <mergeCell ref="J3:K3"/>
    <mergeCell ref="L3:M3"/>
    <mergeCell ref="D2:E3"/>
    <mergeCell ref="N3:O3"/>
    <mergeCell ref="P3:Q3"/>
    <mergeCell ref="R3:S3"/>
    <mergeCell ref="T3:U3"/>
    <mergeCell ref="A2:A4"/>
    <mergeCell ref="B2:C3"/>
    <mergeCell ref="F2:U2"/>
  </mergeCells>
  <phoneticPr fontId="2" type="noConversion"/>
  <printOptions horizontalCentered="1" verticalCentered="1"/>
  <pageMargins left="0.15748031496062992" right="0.15748031496062992" top="0.23622047244094491" bottom="0.23622047244094491" header="0" footer="0"/>
  <pageSetup paperSize="119" scale="61" orientation="landscape" horizontalDpi="300" verticalDpi="300" r:id="rId1"/>
  <headerFooter alignWithMargins="0"/>
  <ignoredErrors>
    <ignoredError sqref="F13:U14 I5 K5 M5 O5 Q5 S5 U5 G8 I8 K8 M8 O8 Q8 S8 U8 G9 I9 K9 M9 O9 Q9 S9 U9 G10 I10 K10 M10 O10 Q10 S10 U10 G11 I11 K11 M11 O11 Q11 S11 U11 G12 I12 K12 M12 O12 Q12 S12 U12 F20:U21 G15 I15 K15 M15 O15 Q15 S15 U15 G16 I16 K16 M16 O16 Q16 S16 U16 G17 I17 K17 M17 O17 Q17 S17 U17 G18 I18 K18 M18 O18 Q18 S18 U18 G19 I19 K19 M19 O19 Q19 S19 U19 F24:U25 G22 I22 K22 M22 O22 Q22 S22 U22 G23 I23 K23 M23 O23 Q23 S23 U23 F31:U32 G26 I26 K26 M26 O26 Q26 S26 U26 G27 I27 K27 M27 O27 Q27 S27 U27 G28 I28 K28 M28 O28 Q28 S28 U28 G29 I29 K29 M29 O29 Q29 S29 U29 G30 I30 K30 M30 O30 Q30 S30 U30 G38 G33 I33 K33 M33 O33 Q33 S33 U33 G34 I34 K34 M34 O34 Q34 S34 U34 G35 I35 K35 M35 O35 Q35 S35 U35 G36 I36 K36 M36 O36 Q36 S36 U36 G37 I37 K37 M37 O37 Q37 S37 U37 I38 K38 M38 O38 Q38 S38 U38"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Titulo</vt:lpstr>
      <vt:lpstr>CUADRO 1</vt:lpstr>
      <vt:lpstr>CUADRO 2</vt:lpstr>
      <vt:lpstr>CUADRO 3</vt:lpstr>
    </vt:vector>
  </TitlesOfParts>
  <Company>INE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wbanegas</dc:creator>
  <cp:lastModifiedBy>ine</cp:lastModifiedBy>
  <cp:lastPrinted>2016-08-31T17:42:27Z</cp:lastPrinted>
  <dcterms:created xsi:type="dcterms:W3CDTF">2007-06-01T20:11:14Z</dcterms:created>
  <dcterms:modified xsi:type="dcterms:W3CDTF">2022-07-06T16:27:01Z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