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APACITACION\Desktop\Hogares 2001-2017\Hogares Mayo 2012\AutoPlay\Docs\"/>
    </mc:Choice>
  </mc:AlternateContent>
  <bookViews>
    <workbookView xWindow="1350" yWindow="870" windowWidth="14775" windowHeight="8775" tabRatio="592" activeTab="1"/>
  </bookViews>
  <sheets>
    <sheet name="Portada" sheetId="9" r:id="rId1"/>
    <sheet name="C01" sheetId="33" r:id="rId2"/>
    <sheet name="C02" sheetId="21" r:id="rId3"/>
    <sheet name="C03" sheetId="24" r:id="rId4"/>
    <sheet name="C04" sheetId="5" r:id="rId5"/>
    <sheet name="C05" sheetId="15" r:id="rId6"/>
    <sheet name="C06" sheetId="16" r:id="rId7"/>
  </sheets>
  <externalReferences>
    <externalReference r:id="rId8"/>
    <externalReference r:id="rId9"/>
  </externalReferences>
  <calcPr calcId="152511"/>
</workbook>
</file>

<file path=xl/calcChain.xml><?xml version="1.0" encoding="utf-8"?>
<calcChain xmlns="http://schemas.openxmlformats.org/spreadsheetml/2006/main">
  <c r="A56" i="5" l="1"/>
  <c r="A46" i="33" l="1"/>
  <c r="A96" i="24" s="1"/>
  <c r="N8" i="5"/>
  <c r="O20" i="5" s="1"/>
  <c r="L8" i="5"/>
  <c r="J8" i="5"/>
  <c r="H8" i="5"/>
  <c r="D8" i="5"/>
  <c r="N8" i="24"/>
  <c r="P8" i="5" s="1"/>
  <c r="L8" i="24"/>
  <c r="J8" i="24"/>
  <c r="H8" i="24"/>
  <c r="F8" i="24"/>
  <c r="B8" i="24"/>
  <c r="S2" i="21"/>
  <c r="S1" i="21"/>
  <c r="P23" i="5"/>
  <c r="R23" i="5"/>
  <c r="I89" i="16"/>
  <c r="G89" i="16"/>
  <c r="F89" i="16"/>
  <c r="E89" i="16"/>
  <c r="D89" i="16"/>
  <c r="B89" i="16"/>
  <c r="I88" i="16"/>
  <c r="G88" i="16"/>
  <c r="F88" i="16"/>
  <c r="E88" i="16"/>
  <c r="D88" i="16"/>
  <c r="B88" i="16"/>
  <c r="I87" i="16"/>
  <c r="G87" i="16"/>
  <c r="E87" i="16"/>
  <c r="D87" i="16"/>
  <c r="B87" i="16"/>
  <c r="I86" i="16"/>
  <c r="H86" i="16"/>
  <c r="G86" i="16"/>
  <c r="E86" i="16"/>
  <c r="B86" i="16"/>
  <c r="I85" i="16"/>
  <c r="G85" i="16"/>
  <c r="E85" i="16"/>
  <c r="D85" i="16"/>
  <c r="B85" i="16"/>
  <c r="I84" i="16"/>
  <c r="G84" i="16"/>
  <c r="E84" i="16"/>
  <c r="D84" i="16"/>
  <c r="B84" i="16"/>
  <c r="I83" i="16"/>
  <c r="G83" i="16"/>
  <c r="E83" i="16"/>
  <c r="B83" i="16"/>
  <c r="I82" i="16"/>
  <c r="G82" i="16"/>
  <c r="E82" i="16"/>
  <c r="D82" i="16"/>
  <c r="B82" i="16"/>
  <c r="I81" i="16"/>
  <c r="G81" i="16"/>
  <c r="E81" i="16"/>
  <c r="D81" i="16"/>
  <c r="B81" i="16"/>
  <c r="I80" i="16"/>
  <c r="G80" i="16"/>
  <c r="E80" i="16"/>
  <c r="D80" i="16"/>
  <c r="B80" i="16"/>
  <c r="I79" i="16"/>
  <c r="G79" i="16"/>
  <c r="E79" i="16"/>
  <c r="D79" i="16"/>
  <c r="B79" i="16"/>
  <c r="I78" i="16"/>
  <c r="H78" i="16"/>
  <c r="I76" i="16"/>
  <c r="G76" i="16"/>
  <c r="E76" i="16"/>
  <c r="B76" i="16"/>
  <c r="I75" i="16"/>
  <c r="G75" i="16"/>
  <c r="F75" i="16"/>
  <c r="E75" i="16"/>
  <c r="D75" i="16"/>
  <c r="B75" i="16"/>
  <c r="I74" i="16"/>
  <c r="G74" i="16"/>
  <c r="E74" i="16"/>
  <c r="D74" i="16"/>
  <c r="B74" i="16"/>
  <c r="I73" i="16"/>
  <c r="G73" i="16"/>
  <c r="E73" i="16"/>
  <c r="D73" i="16"/>
  <c r="B73" i="16"/>
  <c r="I72" i="16"/>
  <c r="G72" i="16"/>
  <c r="E72" i="16"/>
  <c r="D72" i="16"/>
  <c r="B72" i="16"/>
  <c r="I71" i="16"/>
  <c r="G71" i="16"/>
  <c r="E71" i="16"/>
  <c r="D71" i="16"/>
  <c r="B71" i="16"/>
  <c r="I70" i="16"/>
  <c r="G70" i="16"/>
  <c r="E70" i="16"/>
  <c r="D70" i="16"/>
  <c r="B70" i="16"/>
  <c r="I69" i="16"/>
  <c r="H69" i="16"/>
  <c r="G69" i="16"/>
  <c r="E69" i="16"/>
  <c r="B69" i="16"/>
  <c r="I68" i="16"/>
  <c r="G68" i="16"/>
  <c r="E68" i="16"/>
  <c r="B68" i="16"/>
  <c r="I67" i="16"/>
  <c r="G67" i="16"/>
  <c r="E67" i="16"/>
  <c r="B67" i="16"/>
  <c r="I66" i="16"/>
  <c r="H66" i="16"/>
  <c r="I51" i="16"/>
  <c r="G51" i="16"/>
  <c r="E51" i="16"/>
  <c r="B51" i="16"/>
  <c r="I50" i="16"/>
  <c r="G50" i="16"/>
  <c r="F50" i="16"/>
  <c r="E50" i="16"/>
  <c r="D50" i="16"/>
  <c r="B50" i="16"/>
  <c r="I49" i="16"/>
  <c r="H49" i="16"/>
  <c r="G49" i="16"/>
  <c r="E49" i="16"/>
  <c r="B49" i="16"/>
  <c r="I48" i="16"/>
  <c r="G48" i="16"/>
  <c r="E48" i="16"/>
  <c r="B48" i="16"/>
  <c r="I47" i="16"/>
  <c r="H47" i="16"/>
  <c r="I45" i="16"/>
  <c r="G45" i="16"/>
  <c r="E45" i="16"/>
  <c r="D45" i="16"/>
  <c r="B45" i="16"/>
  <c r="I44" i="16"/>
  <c r="G44" i="16"/>
  <c r="E44" i="16"/>
  <c r="D44" i="16"/>
  <c r="B44" i="16"/>
  <c r="I43" i="16"/>
  <c r="G43" i="16"/>
  <c r="E43" i="16"/>
  <c r="D43" i="16"/>
  <c r="B43" i="16"/>
  <c r="I42" i="16"/>
  <c r="G42" i="16"/>
  <c r="F42" i="16"/>
  <c r="E42" i="16"/>
  <c r="D42" i="16"/>
  <c r="B42" i="16"/>
  <c r="I41" i="16"/>
  <c r="G41" i="16"/>
  <c r="E41" i="16"/>
  <c r="B41" i="16"/>
  <c r="I40" i="16"/>
  <c r="G40" i="16"/>
  <c r="F40" i="16"/>
  <c r="E40" i="16"/>
  <c r="D40" i="16"/>
  <c r="B40" i="16"/>
  <c r="I39" i="16"/>
  <c r="G39" i="16"/>
  <c r="F39" i="16"/>
  <c r="E39" i="16"/>
  <c r="D39" i="16"/>
  <c r="B39" i="16"/>
  <c r="I37" i="16"/>
  <c r="G35" i="16"/>
  <c r="F35" i="16"/>
  <c r="E35" i="16"/>
  <c r="D35" i="16"/>
  <c r="B35" i="16"/>
  <c r="I34" i="16"/>
  <c r="H34" i="16"/>
  <c r="G34" i="16"/>
  <c r="F34" i="16"/>
  <c r="E34" i="16"/>
  <c r="D34" i="16"/>
  <c r="B34" i="16"/>
  <c r="I33" i="16"/>
  <c r="H33" i="16"/>
  <c r="I31" i="16"/>
  <c r="G31" i="16"/>
  <c r="F31" i="16"/>
  <c r="E31" i="16"/>
  <c r="D31" i="16"/>
  <c r="B31" i="16"/>
  <c r="I30" i="16"/>
  <c r="G30" i="16"/>
  <c r="F30" i="16"/>
  <c r="E30" i="16"/>
  <c r="D30" i="16"/>
  <c r="B30" i="16"/>
  <c r="I29" i="16"/>
  <c r="H29" i="16"/>
  <c r="G29" i="16"/>
  <c r="F29" i="16"/>
  <c r="E29" i="16"/>
  <c r="D29" i="16"/>
  <c r="B29" i="16"/>
  <c r="I28" i="16"/>
  <c r="G28" i="16"/>
  <c r="F28" i="16"/>
  <c r="E28" i="16"/>
  <c r="D28" i="16"/>
  <c r="B28" i="16"/>
  <c r="I27" i="16"/>
  <c r="G27" i="16"/>
  <c r="F27" i="16"/>
  <c r="E27" i="16"/>
  <c r="D27" i="16"/>
  <c r="B27" i="16"/>
  <c r="I26" i="16"/>
  <c r="G26" i="16"/>
  <c r="F26" i="16"/>
  <c r="E26" i="16"/>
  <c r="D26" i="16"/>
  <c r="B26" i="16"/>
  <c r="I25" i="16"/>
  <c r="G25" i="16"/>
  <c r="F25" i="16"/>
  <c r="E25" i="16"/>
  <c r="D25" i="16"/>
  <c r="B25" i="16"/>
  <c r="I24" i="16"/>
  <c r="G24" i="16"/>
  <c r="F24" i="16"/>
  <c r="E24" i="16"/>
  <c r="B24" i="16"/>
  <c r="I23" i="16"/>
  <c r="G23" i="16"/>
  <c r="E23" i="16"/>
  <c r="B23" i="16"/>
  <c r="I22" i="16"/>
  <c r="H22" i="16"/>
  <c r="I19" i="16"/>
  <c r="G19" i="16"/>
  <c r="E19" i="16"/>
  <c r="D19" i="16"/>
  <c r="B19" i="16"/>
  <c r="I18" i="16"/>
  <c r="G18" i="16"/>
  <c r="F18" i="16"/>
  <c r="E18" i="16"/>
  <c r="D18" i="16"/>
  <c r="B18" i="16"/>
  <c r="I17" i="16"/>
  <c r="H17" i="16"/>
  <c r="G17" i="16"/>
  <c r="F17" i="16"/>
  <c r="E17" i="16"/>
  <c r="D17" i="16"/>
  <c r="B17" i="16"/>
  <c r="I15" i="16"/>
  <c r="H15" i="16"/>
  <c r="I13" i="16"/>
  <c r="H13" i="16"/>
  <c r="G13" i="16"/>
  <c r="F13" i="16"/>
  <c r="E13" i="16"/>
  <c r="D13" i="16"/>
  <c r="B13" i="16"/>
  <c r="I12" i="16"/>
  <c r="G12" i="16"/>
  <c r="F12" i="16"/>
  <c r="E12" i="16"/>
  <c r="D12" i="16"/>
  <c r="B12" i="16"/>
  <c r="I11" i="16"/>
  <c r="G11" i="16"/>
  <c r="F11" i="16"/>
  <c r="E11" i="16"/>
  <c r="D11" i="16"/>
  <c r="B11" i="16"/>
  <c r="I10" i="16"/>
  <c r="G10" i="16"/>
  <c r="G9" i="16" s="1"/>
  <c r="F10" i="16"/>
  <c r="E10" i="16"/>
  <c r="D10" i="16"/>
  <c r="B10" i="16"/>
  <c r="B9" i="16" s="1"/>
  <c r="I6" i="16"/>
  <c r="H6" i="16"/>
  <c r="H64" i="16" s="1"/>
  <c r="G6" i="16"/>
  <c r="F6" i="16"/>
  <c r="F64" i="16" s="1"/>
  <c r="E6" i="16"/>
  <c r="D6" i="16"/>
  <c r="D64" i="16" s="1"/>
  <c r="B6" i="16"/>
  <c r="G94" i="15"/>
  <c r="F94" i="15"/>
  <c r="E94" i="15"/>
  <c r="D94" i="15"/>
  <c r="B94" i="15"/>
  <c r="G93" i="15"/>
  <c r="F93" i="15"/>
  <c r="E93" i="15"/>
  <c r="D93" i="15"/>
  <c r="B93" i="15"/>
  <c r="G92" i="15"/>
  <c r="F92" i="15"/>
  <c r="E92" i="15"/>
  <c r="D92" i="15"/>
  <c r="B92" i="15"/>
  <c r="G91" i="15"/>
  <c r="E91" i="15"/>
  <c r="D91" i="15"/>
  <c r="B91" i="15"/>
  <c r="G90" i="15"/>
  <c r="E90" i="15"/>
  <c r="B90" i="15"/>
  <c r="G89" i="15"/>
  <c r="E89" i="15"/>
  <c r="D89" i="15"/>
  <c r="B89" i="15"/>
  <c r="G88" i="15"/>
  <c r="E88" i="15"/>
  <c r="D88" i="15"/>
  <c r="B88" i="15"/>
  <c r="G87" i="15"/>
  <c r="E87" i="15"/>
  <c r="B87" i="15"/>
  <c r="G86" i="15"/>
  <c r="E86" i="15"/>
  <c r="D86" i="15"/>
  <c r="B86" i="15"/>
  <c r="G85" i="15"/>
  <c r="E85" i="15"/>
  <c r="D85" i="15"/>
  <c r="B85" i="15"/>
  <c r="G84" i="15"/>
  <c r="E84" i="15"/>
  <c r="D84" i="15"/>
  <c r="B84" i="15"/>
  <c r="G83" i="15"/>
  <c r="E83" i="15"/>
  <c r="D83" i="15"/>
  <c r="B83" i="15"/>
  <c r="G80" i="15"/>
  <c r="F80" i="15"/>
  <c r="E80" i="15"/>
  <c r="D80" i="15"/>
  <c r="B80" i="15"/>
  <c r="G79" i="15"/>
  <c r="E79" i="15"/>
  <c r="B79" i="15"/>
  <c r="G78" i="15"/>
  <c r="F78" i="15"/>
  <c r="E78" i="15"/>
  <c r="D78" i="15"/>
  <c r="B78" i="15"/>
  <c r="G77" i="15"/>
  <c r="E77" i="15"/>
  <c r="D77" i="15"/>
  <c r="B77" i="15"/>
  <c r="G76" i="15"/>
  <c r="E76" i="15"/>
  <c r="D76" i="15"/>
  <c r="B76" i="15"/>
  <c r="G75" i="15"/>
  <c r="E75" i="15"/>
  <c r="D75" i="15"/>
  <c r="B75" i="15"/>
  <c r="G74" i="15"/>
  <c r="E74" i="15"/>
  <c r="D74" i="15"/>
  <c r="B74" i="15"/>
  <c r="G73" i="15"/>
  <c r="E73" i="15"/>
  <c r="D73" i="15"/>
  <c r="B73" i="15"/>
  <c r="G72" i="15"/>
  <c r="E72" i="15"/>
  <c r="B72" i="15"/>
  <c r="G71" i="15"/>
  <c r="E71" i="15"/>
  <c r="B71" i="15"/>
  <c r="G70" i="15"/>
  <c r="E70" i="15"/>
  <c r="B70" i="15"/>
  <c r="G53" i="15"/>
  <c r="E53" i="15"/>
  <c r="B53" i="15"/>
  <c r="G52" i="15"/>
  <c r="F52" i="15"/>
  <c r="E52" i="15"/>
  <c r="D52" i="15"/>
  <c r="B52" i="15"/>
  <c r="G51" i="15"/>
  <c r="E51" i="15"/>
  <c r="B51" i="15"/>
  <c r="G50" i="15"/>
  <c r="E50" i="15"/>
  <c r="B50" i="15"/>
  <c r="G47" i="15"/>
  <c r="E47" i="15"/>
  <c r="D47" i="15"/>
  <c r="B47" i="15"/>
  <c r="G46" i="15"/>
  <c r="E46" i="15"/>
  <c r="D46" i="15"/>
  <c r="B46" i="15"/>
  <c r="G45" i="15"/>
  <c r="E45" i="15"/>
  <c r="D45" i="15"/>
  <c r="B45" i="15"/>
  <c r="G44" i="15"/>
  <c r="F44" i="15"/>
  <c r="E44" i="15"/>
  <c r="D44" i="15"/>
  <c r="C44" i="15" s="1"/>
  <c r="B44" i="15"/>
  <c r="G43" i="15"/>
  <c r="E43" i="15"/>
  <c r="B43" i="15"/>
  <c r="G42" i="15"/>
  <c r="F42" i="15"/>
  <c r="E42" i="15"/>
  <c r="D42" i="15"/>
  <c r="B42" i="15"/>
  <c r="G41" i="15"/>
  <c r="F41" i="15"/>
  <c r="E41" i="15"/>
  <c r="D41" i="15"/>
  <c r="B41" i="15"/>
  <c r="G37" i="15"/>
  <c r="F37" i="15"/>
  <c r="E37" i="15"/>
  <c r="D37" i="15"/>
  <c r="B37" i="15"/>
  <c r="G36" i="15"/>
  <c r="F36" i="15"/>
  <c r="E36" i="15"/>
  <c r="D36" i="15"/>
  <c r="B36" i="15"/>
  <c r="G33" i="15"/>
  <c r="F33" i="15"/>
  <c r="E33" i="15"/>
  <c r="D33" i="15"/>
  <c r="B33" i="15"/>
  <c r="G32" i="15"/>
  <c r="F32" i="15"/>
  <c r="E32" i="15"/>
  <c r="D32" i="15"/>
  <c r="B32" i="15"/>
  <c r="G31" i="15"/>
  <c r="F31" i="15"/>
  <c r="E31" i="15"/>
  <c r="D31" i="15"/>
  <c r="B31" i="15"/>
  <c r="G30" i="15"/>
  <c r="F30" i="15"/>
  <c r="E30" i="15"/>
  <c r="D30" i="15"/>
  <c r="B30" i="15"/>
  <c r="G29" i="15"/>
  <c r="F29" i="15"/>
  <c r="E29" i="15"/>
  <c r="D29" i="15"/>
  <c r="C29" i="15" s="1"/>
  <c r="B29" i="15"/>
  <c r="G28" i="15"/>
  <c r="F28" i="15"/>
  <c r="E28" i="15"/>
  <c r="D28" i="15"/>
  <c r="B28" i="15"/>
  <c r="G27" i="15"/>
  <c r="F27" i="15"/>
  <c r="E27" i="15"/>
  <c r="D27" i="15"/>
  <c r="C27" i="15" s="1"/>
  <c r="B27" i="15"/>
  <c r="G26" i="15"/>
  <c r="F26" i="15"/>
  <c r="E26" i="15"/>
  <c r="B26" i="15"/>
  <c r="G25" i="15"/>
  <c r="E25" i="15"/>
  <c r="B25" i="15"/>
  <c r="G22" i="15"/>
  <c r="F22" i="15"/>
  <c r="E22" i="15"/>
  <c r="D22" i="15"/>
  <c r="B22" i="15"/>
  <c r="G21" i="15"/>
  <c r="E21" i="15"/>
  <c r="D21" i="15"/>
  <c r="B21" i="15"/>
  <c r="G20" i="15"/>
  <c r="F20" i="15"/>
  <c r="E20" i="15"/>
  <c r="D20" i="15"/>
  <c r="B20" i="15"/>
  <c r="G19" i="15"/>
  <c r="F19" i="15"/>
  <c r="E19" i="15"/>
  <c r="D19" i="15"/>
  <c r="B19" i="15"/>
  <c r="G18" i="15"/>
  <c r="F18" i="15"/>
  <c r="E18" i="15"/>
  <c r="C18" i="15" s="1"/>
  <c r="D18" i="15"/>
  <c r="B18" i="15"/>
  <c r="G15" i="15"/>
  <c r="F15" i="15"/>
  <c r="E15" i="15"/>
  <c r="D15" i="15"/>
  <c r="B15" i="15"/>
  <c r="G14" i="15"/>
  <c r="F14" i="15"/>
  <c r="E14" i="15"/>
  <c r="D14" i="15"/>
  <c r="B14" i="15"/>
  <c r="G13" i="15"/>
  <c r="F13" i="15"/>
  <c r="E13" i="15"/>
  <c r="D13" i="15"/>
  <c r="B13" i="15"/>
  <c r="G12" i="15"/>
  <c r="F12" i="15"/>
  <c r="E12" i="15"/>
  <c r="D12" i="15"/>
  <c r="B12" i="15"/>
  <c r="B11" i="15" s="1"/>
  <c r="G8" i="15"/>
  <c r="F8" i="15"/>
  <c r="E8" i="15"/>
  <c r="D8" i="15"/>
  <c r="B8" i="15"/>
  <c r="N94" i="5"/>
  <c r="L94" i="5"/>
  <c r="J94" i="5"/>
  <c r="F94" i="5" s="1"/>
  <c r="H94" i="5"/>
  <c r="N93" i="5"/>
  <c r="L93" i="5"/>
  <c r="J93" i="5"/>
  <c r="H93" i="5"/>
  <c r="N92" i="5"/>
  <c r="L92" i="5"/>
  <c r="J92" i="5"/>
  <c r="H92" i="5"/>
  <c r="N91" i="5"/>
  <c r="L91" i="5"/>
  <c r="J91" i="5"/>
  <c r="H91" i="5"/>
  <c r="N90" i="5"/>
  <c r="L90" i="5"/>
  <c r="J90" i="5"/>
  <c r="F90" i="5" s="1"/>
  <c r="H90" i="5"/>
  <c r="N89" i="5"/>
  <c r="L89" i="5"/>
  <c r="J89" i="5"/>
  <c r="H89" i="5"/>
  <c r="N88" i="5"/>
  <c r="L88" i="5"/>
  <c r="J88" i="5"/>
  <c r="H88" i="5"/>
  <c r="N87" i="5"/>
  <c r="L87" i="5"/>
  <c r="J87" i="5"/>
  <c r="H87" i="5"/>
  <c r="N86" i="5"/>
  <c r="L86" i="5"/>
  <c r="J86" i="5"/>
  <c r="F86" i="5" s="1"/>
  <c r="H86" i="5"/>
  <c r="N85" i="5"/>
  <c r="L85" i="5"/>
  <c r="J85" i="5"/>
  <c r="H85" i="5"/>
  <c r="N84" i="5"/>
  <c r="L84" i="5"/>
  <c r="J84" i="5"/>
  <c r="H84" i="5"/>
  <c r="N81" i="5"/>
  <c r="L81" i="5"/>
  <c r="J81" i="5"/>
  <c r="H81" i="5"/>
  <c r="N80" i="5"/>
  <c r="L80" i="5"/>
  <c r="J80" i="5"/>
  <c r="H80" i="5"/>
  <c r="N79" i="5"/>
  <c r="L79" i="5"/>
  <c r="J79" i="5"/>
  <c r="H79" i="5"/>
  <c r="N78" i="5"/>
  <c r="L78" i="5"/>
  <c r="J78" i="5"/>
  <c r="H78" i="5"/>
  <c r="N77" i="5"/>
  <c r="L77" i="5"/>
  <c r="J77" i="5"/>
  <c r="H77" i="5"/>
  <c r="N76" i="5"/>
  <c r="L76" i="5"/>
  <c r="J76" i="5"/>
  <c r="F76" i="5" s="1"/>
  <c r="H76" i="5"/>
  <c r="N75" i="5"/>
  <c r="L75" i="5"/>
  <c r="J75" i="5"/>
  <c r="H75" i="5"/>
  <c r="N74" i="5"/>
  <c r="L74" i="5"/>
  <c r="J74" i="5"/>
  <c r="H74" i="5"/>
  <c r="N73" i="5"/>
  <c r="L73" i="5"/>
  <c r="J73" i="5"/>
  <c r="H73" i="5"/>
  <c r="N72" i="5"/>
  <c r="L72" i="5"/>
  <c r="J72" i="5"/>
  <c r="F72" i="5" s="1"/>
  <c r="H72" i="5"/>
  <c r="D94" i="5"/>
  <c r="D93" i="5"/>
  <c r="D92" i="5"/>
  <c r="D91" i="5"/>
  <c r="D90" i="5"/>
  <c r="D89" i="5"/>
  <c r="D88" i="5"/>
  <c r="D87" i="5"/>
  <c r="D86" i="5"/>
  <c r="D85" i="5"/>
  <c r="D84" i="5"/>
  <c r="D81" i="5"/>
  <c r="D80" i="5"/>
  <c r="D79" i="5"/>
  <c r="D78" i="5"/>
  <c r="D77" i="5"/>
  <c r="D76" i="5"/>
  <c r="D75" i="5"/>
  <c r="D74" i="5"/>
  <c r="D73" i="5"/>
  <c r="D72" i="5"/>
  <c r="N53" i="5"/>
  <c r="L53" i="5"/>
  <c r="M53" i="5" s="1"/>
  <c r="J53" i="5"/>
  <c r="H53" i="5"/>
  <c r="I53" i="5" s="1"/>
  <c r="N52" i="5"/>
  <c r="L52" i="5"/>
  <c r="M52" i="5" s="1"/>
  <c r="J52" i="5"/>
  <c r="H52" i="5"/>
  <c r="I52" i="5" s="1"/>
  <c r="N51" i="5"/>
  <c r="L51" i="5"/>
  <c r="M51" i="5" s="1"/>
  <c r="J51" i="5"/>
  <c r="H51" i="5"/>
  <c r="N50" i="5"/>
  <c r="L50" i="5"/>
  <c r="M50" i="5" s="1"/>
  <c r="J50" i="5"/>
  <c r="H50" i="5"/>
  <c r="F50" i="5" s="1"/>
  <c r="N47" i="5"/>
  <c r="L47" i="5"/>
  <c r="J47" i="5"/>
  <c r="H47" i="5"/>
  <c r="F47" i="5" s="1"/>
  <c r="N46" i="5"/>
  <c r="L46" i="5"/>
  <c r="J46" i="5"/>
  <c r="H46" i="5"/>
  <c r="I46" i="5" s="1"/>
  <c r="N45" i="5"/>
  <c r="L45" i="5"/>
  <c r="M45" i="5" s="1"/>
  <c r="J45" i="5"/>
  <c r="H45" i="5"/>
  <c r="I45" i="5" s="1"/>
  <c r="N44" i="5"/>
  <c r="L44" i="5"/>
  <c r="M44" i="5" s="1"/>
  <c r="J44" i="5"/>
  <c r="H44" i="5"/>
  <c r="N43" i="5"/>
  <c r="L43" i="5"/>
  <c r="M43" i="5" s="1"/>
  <c r="J43" i="5"/>
  <c r="H43" i="5"/>
  <c r="I43" i="5" s="1"/>
  <c r="N42" i="5"/>
  <c r="L42" i="5"/>
  <c r="J42" i="5"/>
  <c r="H42" i="5"/>
  <c r="F42" i="5" s="1"/>
  <c r="N41" i="5"/>
  <c r="N40" i="5" s="1"/>
  <c r="L41" i="5"/>
  <c r="J41" i="5"/>
  <c r="H41" i="5"/>
  <c r="H40" i="5" s="1"/>
  <c r="I40" i="5" s="1"/>
  <c r="N39" i="5"/>
  <c r="L39" i="5"/>
  <c r="M39" i="5" s="1"/>
  <c r="J39" i="5"/>
  <c r="H39" i="5"/>
  <c r="N37" i="5"/>
  <c r="L37" i="5"/>
  <c r="M37" i="5" s="1"/>
  <c r="J37" i="5"/>
  <c r="H37" i="5"/>
  <c r="I37" i="5" s="1"/>
  <c r="N36" i="5"/>
  <c r="L36" i="5"/>
  <c r="M36" i="5" s="1"/>
  <c r="J36" i="5"/>
  <c r="H36" i="5"/>
  <c r="N33" i="5"/>
  <c r="L33" i="5"/>
  <c r="M33" i="5" s="1"/>
  <c r="J33" i="5"/>
  <c r="H33" i="5"/>
  <c r="I33" i="5" s="1"/>
  <c r="N32" i="5"/>
  <c r="L32" i="5"/>
  <c r="J32" i="5"/>
  <c r="H32" i="5"/>
  <c r="I32" i="5" s="1"/>
  <c r="N31" i="5"/>
  <c r="L31" i="5"/>
  <c r="J31" i="5"/>
  <c r="H31" i="5"/>
  <c r="I31" i="5" s="1"/>
  <c r="N30" i="5"/>
  <c r="L30" i="5"/>
  <c r="M30" i="5" s="1"/>
  <c r="J30" i="5"/>
  <c r="H30" i="5"/>
  <c r="I30" i="5" s="1"/>
  <c r="N29" i="5"/>
  <c r="L29" i="5"/>
  <c r="M29" i="5" s="1"/>
  <c r="J29" i="5"/>
  <c r="H29" i="5"/>
  <c r="N28" i="5"/>
  <c r="L28" i="5"/>
  <c r="M28" i="5" s="1"/>
  <c r="J28" i="5"/>
  <c r="H28" i="5"/>
  <c r="N27" i="5"/>
  <c r="L27" i="5"/>
  <c r="M27" i="5" s="1"/>
  <c r="J27" i="5"/>
  <c r="H27" i="5"/>
  <c r="I27" i="5" s="1"/>
  <c r="N26" i="5"/>
  <c r="L26" i="5"/>
  <c r="M26" i="5" s="1"/>
  <c r="J26" i="5"/>
  <c r="H26" i="5"/>
  <c r="N25" i="5"/>
  <c r="L25" i="5"/>
  <c r="M25" i="5" s="1"/>
  <c r="J25" i="5"/>
  <c r="H25" i="5"/>
  <c r="N22" i="5"/>
  <c r="L22" i="5"/>
  <c r="M22" i="5" s="1"/>
  <c r="J22" i="5"/>
  <c r="H22" i="5"/>
  <c r="I22" i="5" s="1"/>
  <c r="N21" i="5"/>
  <c r="L21" i="5"/>
  <c r="J21" i="5"/>
  <c r="H21" i="5"/>
  <c r="I21" i="5" s="1"/>
  <c r="N20" i="5"/>
  <c r="L20" i="5"/>
  <c r="M20" i="5" s="1"/>
  <c r="J20" i="5"/>
  <c r="H20" i="5"/>
  <c r="N19" i="5"/>
  <c r="L19" i="5"/>
  <c r="M19" i="5" s="1"/>
  <c r="J19" i="5"/>
  <c r="H19" i="5"/>
  <c r="N18" i="5"/>
  <c r="L18" i="5"/>
  <c r="M18" i="5" s="1"/>
  <c r="J18" i="5"/>
  <c r="H18" i="5"/>
  <c r="I18" i="5" s="1"/>
  <c r="N15" i="5"/>
  <c r="L15" i="5"/>
  <c r="J15" i="5"/>
  <c r="H15" i="5"/>
  <c r="I15" i="5" s="1"/>
  <c r="N14" i="5"/>
  <c r="L14" i="5"/>
  <c r="M14" i="5" s="1"/>
  <c r="J14" i="5"/>
  <c r="H14" i="5"/>
  <c r="I14" i="5" s="1"/>
  <c r="N13" i="5"/>
  <c r="L13" i="5"/>
  <c r="M13" i="5" s="1"/>
  <c r="J13" i="5"/>
  <c r="H13" i="5"/>
  <c r="N12" i="5"/>
  <c r="L12" i="5"/>
  <c r="M12" i="5" s="1"/>
  <c r="J12" i="5"/>
  <c r="H12" i="5"/>
  <c r="D53" i="5"/>
  <c r="D52" i="5"/>
  <c r="D51" i="5"/>
  <c r="D50" i="5"/>
  <c r="D47" i="5"/>
  <c r="D46" i="5"/>
  <c r="D45" i="5"/>
  <c r="D44" i="5"/>
  <c r="D43" i="5"/>
  <c r="D42" i="5"/>
  <c r="D41" i="5"/>
  <c r="D39" i="5"/>
  <c r="D37" i="5"/>
  <c r="D36" i="5"/>
  <c r="D33" i="5"/>
  <c r="D32" i="5"/>
  <c r="D31" i="5"/>
  <c r="D30" i="5"/>
  <c r="D29" i="5"/>
  <c r="D28" i="5"/>
  <c r="D27" i="5"/>
  <c r="D26" i="5"/>
  <c r="D25" i="5"/>
  <c r="D22" i="5"/>
  <c r="D21" i="5"/>
  <c r="D20" i="5"/>
  <c r="D19" i="5"/>
  <c r="D18" i="5"/>
  <c r="D15" i="5"/>
  <c r="D14" i="5"/>
  <c r="D13" i="5"/>
  <c r="D12" i="5"/>
  <c r="D11" i="5" s="1"/>
  <c r="N94" i="24"/>
  <c r="P94" i="5" s="1"/>
  <c r="L94" i="24"/>
  <c r="J94" i="24"/>
  <c r="H94" i="24"/>
  <c r="F94" i="24"/>
  <c r="N93" i="24"/>
  <c r="L93" i="24"/>
  <c r="J93" i="24"/>
  <c r="H93" i="24"/>
  <c r="F93" i="24"/>
  <c r="N92" i="24"/>
  <c r="P92" i="5" s="1"/>
  <c r="L92" i="24"/>
  <c r="J92" i="24"/>
  <c r="H92" i="24"/>
  <c r="F92" i="24"/>
  <c r="N91" i="24"/>
  <c r="P91" i="5" s="1"/>
  <c r="L91" i="24"/>
  <c r="J91" i="24"/>
  <c r="H91" i="24"/>
  <c r="F91" i="24"/>
  <c r="D91" i="24" s="1"/>
  <c r="N90" i="24"/>
  <c r="P90" i="5" s="1"/>
  <c r="L90" i="24"/>
  <c r="J90" i="24"/>
  <c r="H90" i="24"/>
  <c r="F90" i="24"/>
  <c r="N89" i="24"/>
  <c r="P89" i="5" s="1"/>
  <c r="L89" i="24"/>
  <c r="J89" i="24"/>
  <c r="H89" i="24"/>
  <c r="F89" i="24"/>
  <c r="G89" i="24" s="1"/>
  <c r="N88" i="24"/>
  <c r="P88" i="5" s="1"/>
  <c r="L88" i="24"/>
  <c r="J88" i="24"/>
  <c r="H88" i="24"/>
  <c r="D88" i="24" s="1"/>
  <c r="F88" i="24"/>
  <c r="N87" i="24"/>
  <c r="P87" i="5" s="1"/>
  <c r="L87" i="24"/>
  <c r="J87" i="24"/>
  <c r="H87" i="24"/>
  <c r="F87" i="24"/>
  <c r="N86" i="24"/>
  <c r="P86" i="5" s="1"/>
  <c r="L86" i="24"/>
  <c r="J86" i="24"/>
  <c r="H86" i="24"/>
  <c r="F86" i="24"/>
  <c r="N85" i="24"/>
  <c r="P85" i="5" s="1"/>
  <c r="L85" i="24"/>
  <c r="J85" i="24"/>
  <c r="H85" i="24"/>
  <c r="F85" i="24"/>
  <c r="D85" i="24" s="1"/>
  <c r="N84" i="24"/>
  <c r="P84" i="5" s="1"/>
  <c r="L84" i="24"/>
  <c r="J84" i="24"/>
  <c r="H84" i="24"/>
  <c r="F84" i="24"/>
  <c r="N81" i="24"/>
  <c r="P81" i="5" s="1"/>
  <c r="L81" i="24"/>
  <c r="J81" i="24"/>
  <c r="H81" i="24"/>
  <c r="F81" i="24"/>
  <c r="N80" i="24"/>
  <c r="P80" i="5" s="1"/>
  <c r="L80" i="24"/>
  <c r="J80" i="24"/>
  <c r="H80" i="24"/>
  <c r="F80" i="24"/>
  <c r="N79" i="24"/>
  <c r="P79" i="5" s="1"/>
  <c r="L79" i="24"/>
  <c r="J79" i="24"/>
  <c r="H79" i="24"/>
  <c r="F79" i="24"/>
  <c r="N78" i="24"/>
  <c r="P78" i="5" s="1"/>
  <c r="L78" i="24"/>
  <c r="J78" i="24"/>
  <c r="H78" i="24"/>
  <c r="D78" i="24" s="1"/>
  <c r="F78" i="24"/>
  <c r="N77" i="24"/>
  <c r="P77" i="5" s="1"/>
  <c r="L77" i="24"/>
  <c r="J77" i="24"/>
  <c r="H77" i="24"/>
  <c r="F77" i="24"/>
  <c r="N76" i="24"/>
  <c r="P76" i="5" s="1"/>
  <c r="L76" i="24"/>
  <c r="J76" i="24"/>
  <c r="H76" i="24"/>
  <c r="F76" i="24"/>
  <c r="N75" i="24"/>
  <c r="L75" i="24"/>
  <c r="J75" i="24"/>
  <c r="H75" i="24"/>
  <c r="F75" i="24"/>
  <c r="D75" i="24" s="1"/>
  <c r="N74" i="24"/>
  <c r="P74" i="5" s="1"/>
  <c r="L74" i="24"/>
  <c r="J74" i="24"/>
  <c r="H74" i="24"/>
  <c r="F74" i="24"/>
  <c r="N73" i="24"/>
  <c r="P73" i="5" s="1"/>
  <c r="L73" i="24"/>
  <c r="J73" i="24"/>
  <c r="H73" i="24"/>
  <c r="F73" i="24"/>
  <c r="N72" i="24"/>
  <c r="P72" i="5" s="1"/>
  <c r="L72" i="24"/>
  <c r="J72" i="24"/>
  <c r="H72" i="24"/>
  <c r="F72" i="24"/>
  <c r="B94" i="24"/>
  <c r="B94" i="5" s="1"/>
  <c r="B93" i="24"/>
  <c r="B93" i="5" s="1"/>
  <c r="B92" i="24"/>
  <c r="B92" i="5" s="1"/>
  <c r="B91" i="24"/>
  <c r="B91" i="5" s="1"/>
  <c r="B90" i="24"/>
  <c r="B90" i="5" s="1"/>
  <c r="B89" i="24"/>
  <c r="B89" i="5" s="1"/>
  <c r="B88" i="24"/>
  <c r="B88" i="5" s="1"/>
  <c r="B87" i="24"/>
  <c r="B87" i="5" s="1"/>
  <c r="B86" i="24"/>
  <c r="B85" i="24"/>
  <c r="B85" i="5" s="1"/>
  <c r="B84" i="24"/>
  <c r="B84" i="5" s="1"/>
  <c r="B81" i="24"/>
  <c r="B81" i="5" s="1"/>
  <c r="B80" i="24"/>
  <c r="B80" i="5" s="1"/>
  <c r="B79" i="24"/>
  <c r="B79" i="5" s="1"/>
  <c r="B78" i="24"/>
  <c r="B77" i="24"/>
  <c r="B77" i="5" s="1"/>
  <c r="B76" i="24"/>
  <c r="B76" i="5" s="1"/>
  <c r="B75" i="24"/>
  <c r="B75" i="5" s="1"/>
  <c r="B74" i="24"/>
  <c r="B74" i="5" s="1"/>
  <c r="B73" i="24"/>
  <c r="B73" i="5" s="1"/>
  <c r="B72" i="24"/>
  <c r="B72" i="5" s="1"/>
  <c r="N53" i="24"/>
  <c r="P53" i="5" s="1"/>
  <c r="L53" i="24"/>
  <c r="M53" i="24" s="1"/>
  <c r="J53" i="24"/>
  <c r="K53" i="24" s="1"/>
  <c r="H53" i="24"/>
  <c r="I53" i="24" s="1"/>
  <c r="F53" i="24"/>
  <c r="N52" i="24"/>
  <c r="L52" i="24"/>
  <c r="J52" i="24"/>
  <c r="K52" i="24" s="1"/>
  <c r="H52" i="24"/>
  <c r="F52" i="24"/>
  <c r="G52" i="24" s="1"/>
  <c r="N51" i="24"/>
  <c r="P51" i="5" s="1"/>
  <c r="L51" i="24"/>
  <c r="M51" i="24" s="1"/>
  <c r="J51" i="24"/>
  <c r="H51" i="24"/>
  <c r="I51" i="24" s="1"/>
  <c r="F51" i="24"/>
  <c r="N50" i="24"/>
  <c r="P50" i="5" s="1"/>
  <c r="L50" i="24"/>
  <c r="J50" i="24"/>
  <c r="K50" i="24" s="1"/>
  <c r="H50" i="24"/>
  <c r="F50" i="24"/>
  <c r="N47" i="24"/>
  <c r="P47" i="5" s="1"/>
  <c r="L47" i="24"/>
  <c r="M47" i="24" s="1"/>
  <c r="J47" i="24"/>
  <c r="K47" i="24" s="1"/>
  <c r="H47" i="24"/>
  <c r="I47" i="24" s="1"/>
  <c r="F47" i="24"/>
  <c r="N46" i="24"/>
  <c r="L46" i="24"/>
  <c r="J46" i="24"/>
  <c r="H46" i="24"/>
  <c r="F46" i="24"/>
  <c r="D46" i="24" s="1"/>
  <c r="N45" i="24"/>
  <c r="P45" i="5" s="1"/>
  <c r="L45" i="24"/>
  <c r="M45" i="24" s="1"/>
  <c r="J45" i="24"/>
  <c r="H45" i="24"/>
  <c r="I45" i="24" s="1"/>
  <c r="F45" i="24"/>
  <c r="N44" i="24"/>
  <c r="P44" i="5" s="1"/>
  <c r="L44" i="24"/>
  <c r="J44" i="24"/>
  <c r="K44" i="24" s="1"/>
  <c r="H44" i="24"/>
  <c r="F44" i="24"/>
  <c r="G44" i="24" s="1"/>
  <c r="N43" i="24"/>
  <c r="P43" i="5" s="1"/>
  <c r="L43" i="24"/>
  <c r="J43" i="24"/>
  <c r="H43" i="24"/>
  <c r="I43" i="24" s="1"/>
  <c r="F43" i="24"/>
  <c r="N42" i="24"/>
  <c r="P42" i="5" s="1"/>
  <c r="L42" i="24"/>
  <c r="J42" i="24"/>
  <c r="K42" i="24" s="1"/>
  <c r="H42" i="24"/>
  <c r="F42" i="24"/>
  <c r="G42" i="24" s="1"/>
  <c r="N41" i="24"/>
  <c r="P41" i="5" s="1"/>
  <c r="L41" i="24"/>
  <c r="M41" i="24" s="1"/>
  <c r="J41" i="24"/>
  <c r="H41" i="24"/>
  <c r="H40" i="24" s="1"/>
  <c r="I40" i="24" s="1"/>
  <c r="F41" i="24"/>
  <c r="N39" i="24"/>
  <c r="L39" i="24"/>
  <c r="J39" i="24"/>
  <c r="H39" i="24"/>
  <c r="F39" i="24"/>
  <c r="N37" i="24"/>
  <c r="P37" i="5" s="1"/>
  <c r="L37" i="24"/>
  <c r="M37" i="24" s="1"/>
  <c r="J37" i="24"/>
  <c r="K37" i="24" s="1"/>
  <c r="H37" i="24"/>
  <c r="F37" i="24"/>
  <c r="N36" i="24"/>
  <c r="L36" i="24"/>
  <c r="J36" i="24"/>
  <c r="K36" i="24" s="1"/>
  <c r="H36" i="24"/>
  <c r="F36" i="24"/>
  <c r="N33" i="24"/>
  <c r="P33" i="5" s="1"/>
  <c r="L33" i="24"/>
  <c r="J33" i="24"/>
  <c r="K33" i="24" s="1"/>
  <c r="H33" i="24"/>
  <c r="I33" i="24" s="1"/>
  <c r="F33" i="24"/>
  <c r="G33" i="24" s="1"/>
  <c r="N32" i="24"/>
  <c r="L32" i="24"/>
  <c r="J32" i="24"/>
  <c r="K32" i="24" s="1"/>
  <c r="H32" i="24"/>
  <c r="F32" i="24"/>
  <c r="G32" i="24" s="1"/>
  <c r="N31" i="24"/>
  <c r="P31" i="5" s="1"/>
  <c r="L31" i="24"/>
  <c r="M31" i="24" s="1"/>
  <c r="J31" i="24"/>
  <c r="K31" i="24" s="1"/>
  <c r="H31" i="24"/>
  <c r="D31" i="24" s="1"/>
  <c r="F31" i="24"/>
  <c r="G31" i="24" s="1"/>
  <c r="N30" i="24"/>
  <c r="P30" i="5" s="1"/>
  <c r="L30" i="24"/>
  <c r="J30" i="24"/>
  <c r="K30" i="24" s="1"/>
  <c r="H30" i="24"/>
  <c r="F30" i="24"/>
  <c r="N29" i="24"/>
  <c r="P29" i="5" s="1"/>
  <c r="L29" i="24"/>
  <c r="M29" i="24" s="1"/>
  <c r="J29" i="24"/>
  <c r="H29" i="24"/>
  <c r="I29" i="24" s="1"/>
  <c r="F29" i="24"/>
  <c r="G29" i="24" s="1"/>
  <c r="N28" i="24"/>
  <c r="P28" i="5" s="1"/>
  <c r="L28" i="24"/>
  <c r="J28" i="24"/>
  <c r="K28" i="24" s="1"/>
  <c r="H28" i="24"/>
  <c r="F28" i="24"/>
  <c r="N27" i="24"/>
  <c r="P27" i="5" s="1"/>
  <c r="L27" i="24"/>
  <c r="M27" i="24" s="1"/>
  <c r="J27" i="24"/>
  <c r="H27" i="24"/>
  <c r="I27" i="24" s="1"/>
  <c r="F27" i="24"/>
  <c r="N26" i="24"/>
  <c r="L26" i="24"/>
  <c r="J26" i="24"/>
  <c r="K26" i="24" s="1"/>
  <c r="H26" i="24"/>
  <c r="F26" i="24"/>
  <c r="N25" i="24"/>
  <c r="P25" i="5" s="1"/>
  <c r="L25" i="24"/>
  <c r="M25" i="24" s="1"/>
  <c r="J25" i="24"/>
  <c r="K25" i="24" s="1"/>
  <c r="H25" i="24"/>
  <c r="F25" i="24"/>
  <c r="N22" i="24"/>
  <c r="L22" i="24"/>
  <c r="J22" i="24"/>
  <c r="K22" i="24" s="1"/>
  <c r="H22" i="24"/>
  <c r="F22" i="24"/>
  <c r="N21" i="24"/>
  <c r="P21" i="5" s="1"/>
  <c r="L21" i="24"/>
  <c r="M21" i="24" s="1"/>
  <c r="J21" i="24"/>
  <c r="K21" i="24" s="1"/>
  <c r="H21" i="24"/>
  <c r="I21" i="24" s="1"/>
  <c r="F21" i="24"/>
  <c r="N20" i="24"/>
  <c r="L20" i="24"/>
  <c r="J20" i="24"/>
  <c r="H20" i="24"/>
  <c r="F20" i="24"/>
  <c r="G20" i="24" s="1"/>
  <c r="N19" i="24"/>
  <c r="P19" i="5" s="1"/>
  <c r="L19" i="24"/>
  <c r="M19" i="24" s="1"/>
  <c r="J19" i="24"/>
  <c r="H19" i="24"/>
  <c r="I19" i="24" s="1"/>
  <c r="F19" i="24"/>
  <c r="N18" i="24"/>
  <c r="P18" i="5" s="1"/>
  <c r="L18" i="24"/>
  <c r="J18" i="24"/>
  <c r="K18" i="24" s="1"/>
  <c r="H18" i="24"/>
  <c r="F18" i="24"/>
  <c r="G18" i="24" s="1"/>
  <c r="N15" i="24"/>
  <c r="P15" i="5" s="1"/>
  <c r="L15" i="24"/>
  <c r="M15" i="24" s="1"/>
  <c r="J15" i="24"/>
  <c r="K15" i="24" s="1"/>
  <c r="H15" i="24"/>
  <c r="I15" i="24" s="1"/>
  <c r="F15" i="24"/>
  <c r="G15" i="24" s="1"/>
  <c r="N14" i="24"/>
  <c r="P14" i="5" s="1"/>
  <c r="L14" i="24"/>
  <c r="J14" i="24"/>
  <c r="K14" i="24" s="1"/>
  <c r="H14" i="24"/>
  <c r="F14" i="24"/>
  <c r="G14" i="24" s="1"/>
  <c r="N13" i="24"/>
  <c r="P13" i="5" s="1"/>
  <c r="L13" i="24"/>
  <c r="J13" i="24"/>
  <c r="K13" i="24" s="1"/>
  <c r="H13" i="24"/>
  <c r="I13" i="24" s="1"/>
  <c r="F13" i="24"/>
  <c r="G13" i="24" s="1"/>
  <c r="N12" i="24"/>
  <c r="L12" i="24"/>
  <c r="J12" i="24"/>
  <c r="K12" i="24" s="1"/>
  <c r="H12" i="24"/>
  <c r="F12" i="24"/>
  <c r="B53" i="24"/>
  <c r="B52" i="24"/>
  <c r="B52" i="5" s="1"/>
  <c r="B51" i="24"/>
  <c r="B51" i="5" s="1"/>
  <c r="B50" i="24"/>
  <c r="B47" i="24"/>
  <c r="B47" i="5" s="1"/>
  <c r="R47" i="5" s="1"/>
  <c r="B46" i="24"/>
  <c r="C46" i="24" s="1"/>
  <c r="B45" i="24"/>
  <c r="B45" i="5" s="1"/>
  <c r="B44" i="24"/>
  <c r="B44" i="5" s="1"/>
  <c r="B43" i="24"/>
  <c r="B42" i="24"/>
  <c r="B41" i="24"/>
  <c r="B39" i="24"/>
  <c r="B39" i="5" s="1"/>
  <c r="B37" i="24"/>
  <c r="B37" i="5" s="1"/>
  <c r="R37" i="5" s="1"/>
  <c r="B36" i="24"/>
  <c r="B33" i="24"/>
  <c r="B32" i="24"/>
  <c r="B32" i="5" s="1"/>
  <c r="B31" i="24"/>
  <c r="B31" i="5" s="1"/>
  <c r="B30" i="24"/>
  <c r="B30" i="5" s="1"/>
  <c r="B29" i="24"/>
  <c r="B28" i="24"/>
  <c r="B28" i="5" s="1"/>
  <c r="B27" i="24"/>
  <c r="B27" i="5" s="1"/>
  <c r="R27" i="5" s="1"/>
  <c r="B26" i="24"/>
  <c r="C26" i="24" s="1"/>
  <c r="B25" i="24"/>
  <c r="B22" i="24"/>
  <c r="B21" i="24"/>
  <c r="B21" i="5" s="1"/>
  <c r="B20" i="24"/>
  <c r="B20" i="5" s="1"/>
  <c r="B19" i="24"/>
  <c r="B18" i="24"/>
  <c r="B15" i="24"/>
  <c r="B14" i="24"/>
  <c r="B13" i="24"/>
  <c r="B13" i="5" s="1"/>
  <c r="B12" i="24"/>
  <c r="C12" i="24" s="1"/>
  <c r="R43" i="21"/>
  <c r="P43" i="21"/>
  <c r="N43" i="21"/>
  <c r="K43" i="21"/>
  <c r="J43" i="21"/>
  <c r="H43" i="21"/>
  <c r="G43" i="21"/>
  <c r="E43" i="21"/>
  <c r="D43" i="21"/>
  <c r="B43" i="21"/>
  <c r="R42" i="21"/>
  <c r="P42" i="21"/>
  <c r="N42" i="21"/>
  <c r="M42" i="21"/>
  <c r="K42" i="21"/>
  <c r="J42" i="21"/>
  <c r="H42" i="21"/>
  <c r="G42" i="21"/>
  <c r="E42" i="21"/>
  <c r="D42" i="21"/>
  <c r="B42" i="21"/>
  <c r="R41" i="21"/>
  <c r="P41" i="21"/>
  <c r="N41" i="21"/>
  <c r="M41" i="21"/>
  <c r="K41" i="21"/>
  <c r="J41" i="21"/>
  <c r="H41" i="21"/>
  <c r="G41" i="21"/>
  <c r="E41" i="21"/>
  <c r="D41" i="21"/>
  <c r="B41" i="21"/>
  <c r="C41" i="21" s="1"/>
  <c r="R40" i="21"/>
  <c r="P40" i="21"/>
  <c r="N40" i="21"/>
  <c r="M40" i="21"/>
  <c r="K40" i="21"/>
  <c r="J40" i="21"/>
  <c r="H40" i="21"/>
  <c r="G40" i="21"/>
  <c r="E40" i="21"/>
  <c r="D40" i="21"/>
  <c r="B40" i="21"/>
  <c r="R39" i="21"/>
  <c r="P39" i="21"/>
  <c r="N39" i="21"/>
  <c r="Q39" i="21" s="1"/>
  <c r="M39" i="21"/>
  <c r="K39" i="21"/>
  <c r="J39" i="21"/>
  <c r="H39" i="21"/>
  <c r="G39" i="21"/>
  <c r="E39" i="21"/>
  <c r="D39" i="21"/>
  <c r="B39" i="21"/>
  <c r="R36" i="21"/>
  <c r="P36" i="21"/>
  <c r="N36" i="21"/>
  <c r="M36" i="21"/>
  <c r="K36" i="21"/>
  <c r="J36" i="21"/>
  <c r="H36" i="21"/>
  <c r="G36" i="21"/>
  <c r="D36" i="21"/>
  <c r="B36" i="21"/>
  <c r="R35" i="21"/>
  <c r="P35" i="21"/>
  <c r="N35" i="21"/>
  <c r="M35" i="21"/>
  <c r="K35" i="21"/>
  <c r="J35" i="21"/>
  <c r="H35" i="21"/>
  <c r="G35" i="21"/>
  <c r="D35" i="21"/>
  <c r="B35" i="21"/>
  <c r="AD34" i="21"/>
  <c r="AB34" i="21"/>
  <c r="Z34" i="21"/>
  <c r="W34" i="21"/>
  <c r="V34" i="21"/>
  <c r="T34" i="21"/>
  <c r="AC34" i="21" s="1"/>
  <c r="AD33" i="21"/>
  <c r="AB33" i="21"/>
  <c r="Z33" i="21"/>
  <c r="Y33" i="21"/>
  <c r="W33" i="21"/>
  <c r="V33" i="21"/>
  <c r="T33" i="21"/>
  <c r="AD32" i="21"/>
  <c r="AB32" i="21"/>
  <c r="Z32" i="21"/>
  <c r="AC32" i="21" s="1"/>
  <c r="Y32" i="21"/>
  <c r="W32" i="21"/>
  <c r="V32" i="21"/>
  <c r="T32" i="21"/>
  <c r="R32" i="21"/>
  <c r="P32" i="21"/>
  <c r="N32" i="21"/>
  <c r="M32" i="21"/>
  <c r="K32" i="21"/>
  <c r="J32" i="21"/>
  <c r="H32" i="21"/>
  <c r="G32" i="21"/>
  <c r="D32" i="21"/>
  <c r="B32" i="21"/>
  <c r="AD31" i="21"/>
  <c r="AB31" i="21"/>
  <c r="Z31" i="21"/>
  <c r="Y31" i="21"/>
  <c r="W31" i="21"/>
  <c r="V31" i="21"/>
  <c r="T31" i="21"/>
  <c r="R31" i="21"/>
  <c r="P31" i="21"/>
  <c r="N31" i="21"/>
  <c r="M31" i="21"/>
  <c r="K31" i="21"/>
  <c r="J31" i="21"/>
  <c r="H31" i="21"/>
  <c r="G31" i="21"/>
  <c r="D31" i="21"/>
  <c r="B31" i="21"/>
  <c r="AD30" i="21"/>
  <c r="AB30" i="21"/>
  <c r="Z30" i="21"/>
  <c r="AC30" i="21" s="1"/>
  <c r="Y30" i="21"/>
  <c r="W30" i="21"/>
  <c r="V30" i="21"/>
  <c r="T30" i="21"/>
  <c r="R30" i="21"/>
  <c r="P30" i="21"/>
  <c r="N30" i="21"/>
  <c r="M30" i="21"/>
  <c r="K30" i="21"/>
  <c r="J30" i="21"/>
  <c r="H30" i="21"/>
  <c r="G30" i="21"/>
  <c r="D30" i="21"/>
  <c r="B30" i="21"/>
  <c r="AD29" i="21"/>
  <c r="AB29" i="21"/>
  <c r="Z29" i="21"/>
  <c r="Y29" i="21"/>
  <c r="W29" i="21"/>
  <c r="V29" i="21"/>
  <c r="T29" i="21"/>
  <c r="R29" i="21"/>
  <c r="P29" i="21"/>
  <c r="N29" i="21"/>
  <c r="O29" i="21" s="1"/>
  <c r="M29" i="21"/>
  <c r="K29" i="21"/>
  <c r="J29" i="21"/>
  <c r="H29" i="21"/>
  <c r="G29" i="21"/>
  <c r="D29" i="21"/>
  <c r="B29" i="21"/>
  <c r="AD28" i="21"/>
  <c r="AB28" i="21"/>
  <c r="Z28" i="21"/>
  <c r="AC28" i="21" s="1"/>
  <c r="Y28" i="21"/>
  <c r="W28" i="21"/>
  <c r="V28" i="21"/>
  <c r="T28" i="21"/>
  <c r="R28" i="21"/>
  <c r="P28" i="21"/>
  <c r="N28" i="21"/>
  <c r="M28" i="21"/>
  <c r="K28" i="21"/>
  <c r="J28" i="21"/>
  <c r="H28" i="21"/>
  <c r="G28" i="21"/>
  <c r="D28" i="21"/>
  <c r="B28" i="21"/>
  <c r="C28" i="21" s="1"/>
  <c r="AD27" i="21"/>
  <c r="AB27" i="21"/>
  <c r="Z27" i="21"/>
  <c r="Y27" i="21"/>
  <c r="W27" i="21"/>
  <c r="V27" i="21"/>
  <c r="T27" i="21"/>
  <c r="R27" i="21"/>
  <c r="P27" i="21"/>
  <c r="N27" i="21"/>
  <c r="M27" i="21"/>
  <c r="K27" i="21"/>
  <c r="J27" i="21"/>
  <c r="H27" i="21"/>
  <c r="G27" i="21"/>
  <c r="D27" i="21"/>
  <c r="B27" i="21"/>
  <c r="AD26" i="21"/>
  <c r="AB26" i="21"/>
  <c r="Z26" i="21"/>
  <c r="AC26" i="21" s="1"/>
  <c r="Y26" i="21"/>
  <c r="W26" i="21"/>
  <c r="V26" i="21"/>
  <c r="T26" i="21"/>
  <c r="R26" i="21"/>
  <c r="P26" i="21"/>
  <c r="N26" i="21"/>
  <c r="M26" i="21"/>
  <c r="K26" i="21"/>
  <c r="J26" i="21"/>
  <c r="H26" i="21"/>
  <c r="G26" i="21"/>
  <c r="D26" i="21"/>
  <c r="B26" i="21"/>
  <c r="AD25" i="21"/>
  <c r="AB25" i="21"/>
  <c r="Z25" i="21"/>
  <c r="Y25" i="21"/>
  <c r="W25" i="21"/>
  <c r="V25" i="21"/>
  <c r="T25" i="21"/>
  <c r="R25" i="21"/>
  <c r="P25" i="21"/>
  <c r="N25" i="21"/>
  <c r="M25" i="21"/>
  <c r="K25" i="21"/>
  <c r="J25" i="21"/>
  <c r="H25" i="21"/>
  <c r="G25" i="21"/>
  <c r="D25" i="21"/>
  <c r="B25" i="21"/>
  <c r="AD24" i="21"/>
  <c r="AB24" i="21"/>
  <c r="Z24" i="21"/>
  <c r="AC24" i="21" s="1"/>
  <c r="Y24" i="21"/>
  <c r="W24" i="21"/>
  <c r="V24" i="21"/>
  <c r="T24" i="21"/>
  <c r="R24" i="21"/>
  <c r="P24" i="21"/>
  <c r="N24" i="21"/>
  <c r="M24" i="21"/>
  <c r="K24" i="21"/>
  <c r="J24" i="21"/>
  <c r="H24" i="21"/>
  <c r="G24" i="21"/>
  <c r="D24" i="21"/>
  <c r="B24" i="21"/>
  <c r="AD23" i="21"/>
  <c r="AB23" i="21"/>
  <c r="Z23" i="21"/>
  <c r="Y23" i="21"/>
  <c r="W23" i="21"/>
  <c r="V23" i="21"/>
  <c r="T23" i="21"/>
  <c r="R21" i="21"/>
  <c r="N21" i="21"/>
  <c r="K21" i="21"/>
  <c r="H21" i="21"/>
  <c r="E21" i="21"/>
  <c r="B21" i="21"/>
  <c r="AD20" i="21"/>
  <c r="AB20" i="21"/>
  <c r="Z20" i="21"/>
  <c r="AC20" i="21" s="1"/>
  <c r="W20" i="21"/>
  <c r="V20" i="21"/>
  <c r="T20" i="21"/>
  <c r="R20" i="21"/>
  <c r="P20" i="21"/>
  <c r="N20" i="21"/>
  <c r="M20" i="21"/>
  <c r="K20" i="21"/>
  <c r="J20" i="21"/>
  <c r="H20" i="21"/>
  <c r="G20" i="21"/>
  <c r="E20" i="21"/>
  <c r="D20" i="21"/>
  <c r="B20" i="21"/>
  <c r="AD19" i="21"/>
  <c r="AB19" i="21"/>
  <c r="Z19" i="21"/>
  <c r="Y19" i="21"/>
  <c r="W19" i="21"/>
  <c r="V19" i="21"/>
  <c r="T19" i="21"/>
  <c r="R19" i="21"/>
  <c r="P19" i="21"/>
  <c r="N19" i="21"/>
  <c r="M19" i="21"/>
  <c r="K19" i="21"/>
  <c r="J19" i="21"/>
  <c r="H19" i="21"/>
  <c r="G19" i="21"/>
  <c r="E19" i="21"/>
  <c r="D19" i="21"/>
  <c r="B19" i="21"/>
  <c r="AD18" i="21"/>
  <c r="AB18" i="21"/>
  <c r="Z18" i="21"/>
  <c r="Y18" i="21"/>
  <c r="W18" i="21"/>
  <c r="V18" i="21"/>
  <c r="T18" i="21"/>
  <c r="R18" i="21"/>
  <c r="P18" i="21"/>
  <c r="N18" i="21"/>
  <c r="M18" i="21"/>
  <c r="K18" i="21"/>
  <c r="J18" i="21"/>
  <c r="H18" i="21"/>
  <c r="G18" i="21"/>
  <c r="E18" i="21"/>
  <c r="D18" i="21"/>
  <c r="B18" i="21"/>
  <c r="AD17" i="21"/>
  <c r="AB17" i="21"/>
  <c r="Z17" i="21"/>
  <c r="Y17" i="21"/>
  <c r="W17" i="21"/>
  <c r="V17" i="21"/>
  <c r="T17" i="21"/>
  <c r="R17" i="21"/>
  <c r="N17" i="21"/>
  <c r="K17" i="21"/>
  <c r="H17" i="21"/>
  <c r="E17" i="21"/>
  <c r="B17" i="21"/>
  <c r="AD16" i="21"/>
  <c r="AB16" i="21"/>
  <c r="Z16" i="21"/>
  <c r="AC16" i="21" s="1"/>
  <c r="Y16" i="21"/>
  <c r="W16" i="21"/>
  <c r="V16" i="21"/>
  <c r="T16" i="21"/>
  <c r="AD15" i="21"/>
  <c r="AB15" i="21"/>
  <c r="Z15" i="21"/>
  <c r="Y15" i="21"/>
  <c r="W15" i="21"/>
  <c r="V15" i="21"/>
  <c r="T15" i="21"/>
  <c r="AD14" i="21"/>
  <c r="AB14" i="21"/>
  <c r="Z14" i="21"/>
  <c r="AC14" i="21" s="1"/>
  <c r="Y14" i="21"/>
  <c r="W14" i="21"/>
  <c r="V14" i="21"/>
  <c r="T14" i="21"/>
  <c r="R14" i="21"/>
  <c r="P14" i="21"/>
  <c r="N14" i="21"/>
  <c r="M14" i="21"/>
  <c r="K14" i="21"/>
  <c r="J14" i="21"/>
  <c r="H14" i="21"/>
  <c r="G14" i="21"/>
  <c r="E14" i="21"/>
  <c r="D14" i="21"/>
  <c r="B14" i="21"/>
  <c r="AD13" i="21"/>
  <c r="AB13" i="21"/>
  <c r="Z13" i="21"/>
  <c r="Y13" i="21"/>
  <c r="W13" i="21"/>
  <c r="V13" i="21"/>
  <c r="T13" i="21"/>
  <c r="R13" i="21"/>
  <c r="P13" i="21"/>
  <c r="N13" i="21"/>
  <c r="M13" i="21"/>
  <c r="K13" i="21"/>
  <c r="J13" i="21"/>
  <c r="H13" i="21"/>
  <c r="G13" i="21"/>
  <c r="E13" i="21"/>
  <c r="D13" i="21"/>
  <c r="B13" i="21"/>
  <c r="AD12" i="21"/>
  <c r="AB12" i="21"/>
  <c r="Z12" i="21"/>
  <c r="Y12" i="21"/>
  <c r="W12" i="21"/>
  <c r="V12" i="21"/>
  <c r="T12" i="21"/>
  <c r="R12" i="21"/>
  <c r="P12" i="21"/>
  <c r="N12" i="21"/>
  <c r="M12" i="21"/>
  <c r="K12" i="21"/>
  <c r="J12" i="21"/>
  <c r="H12" i="21"/>
  <c r="G12" i="21"/>
  <c r="E12" i="21"/>
  <c r="D12" i="21"/>
  <c r="B12" i="21"/>
  <c r="AD11" i="21"/>
  <c r="AB11" i="21"/>
  <c r="Z11" i="21"/>
  <c r="Y11" i="21"/>
  <c r="W11" i="21"/>
  <c r="V11" i="21"/>
  <c r="T11" i="21"/>
  <c r="R11" i="21"/>
  <c r="R10" i="21" s="1"/>
  <c r="P11" i="21"/>
  <c r="P10" i="21" s="1"/>
  <c r="N11" i="21"/>
  <c r="M11" i="21"/>
  <c r="M10" i="21" s="1"/>
  <c r="K11" i="21"/>
  <c r="J11" i="21"/>
  <c r="H11" i="21"/>
  <c r="G11" i="21"/>
  <c r="G10" i="21" s="1"/>
  <c r="E11" i="21"/>
  <c r="E10" i="21" s="1"/>
  <c r="D11" i="21"/>
  <c r="D10" i="21" s="1"/>
  <c r="B11" i="21"/>
  <c r="B10" i="21" s="1"/>
  <c r="AD10" i="21"/>
  <c r="AB10" i="21"/>
  <c r="Z10" i="21"/>
  <c r="AC10" i="21" s="1"/>
  <c r="Y10" i="21"/>
  <c r="W10" i="21"/>
  <c r="V10" i="21"/>
  <c r="T10" i="21"/>
  <c r="R7" i="21"/>
  <c r="AD7" i="21" s="1"/>
  <c r="P7" i="21"/>
  <c r="AB7" i="21" s="1"/>
  <c r="N7" i="21"/>
  <c r="M7" i="21"/>
  <c r="Y7" i="21" s="1"/>
  <c r="K7" i="21"/>
  <c r="J7" i="21"/>
  <c r="V7" i="21" s="1"/>
  <c r="I13" i="21"/>
  <c r="G7" i="21"/>
  <c r="E7" i="21"/>
  <c r="D7" i="21"/>
  <c r="B7" i="21"/>
  <c r="C40" i="21" s="1"/>
  <c r="L44" i="33"/>
  <c r="M44" i="33" s="1"/>
  <c r="J44" i="33"/>
  <c r="H44" i="33"/>
  <c r="F44" i="33"/>
  <c r="D44" i="33"/>
  <c r="B44" i="33"/>
  <c r="L43" i="33"/>
  <c r="M43" i="33" s="1"/>
  <c r="J43" i="33"/>
  <c r="H43" i="33"/>
  <c r="F43" i="33"/>
  <c r="D43" i="33"/>
  <c r="B43" i="33"/>
  <c r="L42" i="33"/>
  <c r="J42" i="33"/>
  <c r="H42" i="33"/>
  <c r="F42" i="33"/>
  <c r="D42" i="33"/>
  <c r="B42" i="33"/>
  <c r="L41" i="33"/>
  <c r="J41" i="33"/>
  <c r="H41" i="33"/>
  <c r="F41" i="33"/>
  <c r="D41" i="33"/>
  <c r="B41" i="33"/>
  <c r="L40" i="33"/>
  <c r="J40" i="33"/>
  <c r="H40" i="33"/>
  <c r="I40" i="33" s="1"/>
  <c r="F40" i="33"/>
  <c r="D40" i="33"/>
  <c r="B40" i="33"/>
  <c r="L39" i="33"/>
  <c r="J39" i="33"/>
  <c r="H39" i="33"/>
  <c r="F39" i="33"/>
  <c r="D39" i="33"/>
  <c r="B39" i="33"/>
  <c r="L38" i="33"/>
  <c r="J38" i="33"/>
  <c r="H38" i="33"/>
  <c r="F38" i="33"/>
  <c r="D38" i="33"/>
  <c r="B38" i="33"/>
  <c r="L37" i="33"/>
  <c r="J37" i="33"/>
  <c r="H37" i="33"/>
  <c r="I37" i="33" s="1"/>
  <c r="F37" i="33"/>
  <c r="D37" i="33"/>
  <c r="B37" i="33"/>
  <c r="L36" i="33"/>
  <c r="M36" i="33" s="1"/>
  <c r="J36" i="33"/>
  <c r="H36" i="33"/>
  <c r="F36" i="33"/>
  <c r="D36" i="33"/>
  <c r="B36" i="33"/>
  <c r="L35" i="33"/>
  <c r="M35" i="33" s="1"/>
  <c r="J35" i="33"/>
  <c r="H35" i="33"/>
  <c r="F35" i="33"/>
  <c r="D35" i="33"/>
  <c r="E35" i="33" s="1"/>
  <c r="B35" i="33"/>
  <c r="L34" i="33"/>
  <c r="J34" i="33"/>
  <c r="H34" i="33"/>
  <c r="F34" i="33"/>
  <c r="D34" i="33"/>
  <c r="B34" i="33"/>
  <c r="L33" i="33"/>
  <c r="J33" i="33"/>
  <c r="H33" i="33"/>
  <c r="N33" i="33" s="1"/>
  <c r="F33" i="33"/>
  <c r="D33" i="33"/>
  <c r="B33" i="33"/>
  <c r="L32" i="33"/>
  <c r="J32" i="33"/>
  <c r="H32" i="33"/>
  <c r="I32" i="33" s="1"/>
  <c r="F32" i="33"/>
  <c r="D32" i="33"/>
  <c r="B32" i="33"/>
  <c r="L29" i="33"/>
  <c r="J29" i="33"/>
  <c r="H29" i="33"/>
  <c r="F29" i="33"/>
  <c r="D29" i="33"/>
  <c r="B29" i="33"/>
  <c r="L28" i="33"/>
  <c r="J28" i="33"/>
  <c r="H28" i="33"/>
  <c r="F28" i="33"/>
  <c r="D28" i="33"/>
  <c r="B28" i="33"/>
  <c r="L27" i="33"/>
  <c r="M27" i="33" s="1"/>
  <c r="J27" i="33"/>
  <c r="H27" i="33"/>
  <c r="F27" i="33"/>
  <c r="D27" i="33"/>
  <c r="B27" i="33"/>
  <c r="L26" i="33"/>
  <c r="J26" i="33"/>
  <c r="H26" i="33"/>
  <c r="I26" i="33" s="1"/>
  <c r="F26" i="33"/>
  <c r="D26" i="33"/>
  <c r="B26" i="33"/>
  <c r="L25" i="33"/>
  <c r="J25" i="33"/>
  <c r="H25" i="33"/>
  <c r="F25" i="33"/>
  <c r="D25" i="33"/>
  <c r="B25" i="33"/>
  <c r="L22" i="33"/>
  <c r="J22" i="33"/>
  <c r="H22" i="33"/>
  <c r="F22" i="33"/>
  <c r="D22" i="33"/>
  <c r="B22" i="33"/>
  <c r="L21" i="33"/>
  <c r="M21" i="33" s="1"/>
  <c r="J21" i="33"/>
  <c r="H21" i="33"/>
  <c r="F21" i="33"/>
  <c r="D21" i="33"/>
  <c r="B21" i="33"/>
  <c r="L20" i="33"/>
  <c r="J20" i="33"/>
  <c r="H20" i="33"/>
  <c r="F20" i="33"/>
  <c r="D20" i="33"/>
  <c r="B20" i="33"/>
  <c r="L19" i="33"/>
  <c r="J19" i="33"/>
  <c r="H19" i="33"/>
  <c r="F19" i="33"/>
  <c r="D19" i="33"/>
  <c r="B19" i="33"/>
  <c r="L18" i="33"/>
  <c r="M18" i="33" s="1"/>
  <c r="J18" i="33"/>
  <c r="H18" i="33"/>
  <c r="F18" i="33"/>
  <c r="D18" i="33"/>
  <c r="E18" i="33" s="1"/>
  <c r="B18" i="33"/>
  <c r="L17" i="33"/>
  <c r="J17" i="33"/>
  <c r="H17" i="33"/>
  <c r="F17" i="33"/>
  <c r="D17" i="33"/>
  <c r="B17" i="33"/>
  <c r="L14" i="33"/>
  <c r="J14" i="33"/>
  <c r="H14" i="33"/>
  <c r="I14" i="33" s="1"/>
  <c r="F14" i="33"/>
  <c r="D14" i="33"/>
  <c r="B14" i="33"/>
  <c r="L13" i="33"/>
  <c r="J13" i="33"/>
  <c r="H13" i="33"/>
  <c r="F13" i="33"/>
  <c r="D13" i="33"/>
  <c r="B13" i="33"/>
  <c r="L12" i="33"/>
  <c r="M12" i="33" s="1"/>
  <c r="J12" i="33"/>
  <c r="H12" i="33"/>
  <c r="F12" i="33"/>
  <c r="D12" i="33"/>
  <c r="E12" i="33" s="1"/>
  <c r="B12" i="33"/>
  <c r="L11" i="33"/>
  <c r="L10" i="33" s="1"/>
  <c r="J11" i="33"/>
  <c r="H11" i="33"/>
  <c r="H10" i="33" s="1"/>
  <c r="I10" i="33" s="1"/>
  <c r="F11" i="33"/>
  <c r="D11" i="33"/>
  <c r="B11" i="33"/>
  <c r="B10" i="33" s="1"/>
  <c r="L7" i="33"/>
  <c r="J7" i="33"/>
  <c r="K33" i="33" s="1"/>
  <c r="H7" i="33"/>
  <c r="F7" i="33"/>
  <c r="G40" i="33" s="1"/>
  <c r="D7" i="33"/>
  <c r="B7" i="33"/>
  <c r="C32" i="33" s="1"/>
  <c r="E38" i="16"/>
  <c r="I64" i="16"/>
  <c r="G64" i="16"/>
  <c r="E64" i="16"/>
  <c r="B64" i="16"/>
  <c r="G67" i="15"/>
  <c r="F67" i="15"/>
  <c r="E67" i="15"/>
  <c r="D67" i="15"/>
  <c r="B67" i="15"/>
  <c r="F82" i="5"/>
  <c r="F23" i="5"/>
  <c r="F16" i="5"/>
  <c r="B16" i="5"/>
  <c r="F85" i="5"/>
  <c r="D82" i="24"/>
  <c r="D23" i="24"/>
  <c r="D16" i="24"/>
  <c r="B86" i="5"/>
  <c r="B78" i="5"/>
  <c r="A53" i="16"/>
  <c r="A54" i="16"/>
  <c r="A91" i="16"/>
  <c r="A92" i="16"/>
  <c r="A55" i="15"/>
  <c r="A56" i="15"/>
  <c r="A96" i="15"/>
  <c r="A97" i="15"/>
  <c r="A55" i="5"/>
  <c r="A96" i="5"/>
  <c r="A97" i="5"/>
  <c r="A55" i="24"/>
  <c r="A56" i="24"/>
  <c r="S37" i="21"/>
  <c r="B12" i="5"/>
  <c r="B33" i="5"/>
  <c r="B25" i="5"/>
  <c r="R25" i="5" s="1"/>
  <c r="D52" i="24"/>
  <c r="M33" i="24"/>
  <c r="F14" i="5"/>
  <c r="F29" i="5"/>
  <c r="H69" i="5"/>
  <c r="I87" i="5" s="1"/>
  <c r="C32" i="24"/>
  <c r="M43" i="24"/>
  <c r="L13" i="21"/>
  <c r="Q13" i="21"/>
  <c r="D45" i="24"/>
  <c r="I17" i="21"/>
  <c r="L24" i="21"/>
  <c r="Q7" i="21"/>
  <c r="AC7" i="21" s="1"/>
  <c r="Q19" i="21"/>
  <c r="Q28" i="21"/>
  <c r="Q40" i="21"/>
  <c r="Q42" i="21"/>
  <c r="B40" i="24"/>
  <c r="B40" i="5" s="1"/>
  <c r="Q36" i="21"/>
  <c r="O30" i="21"/>
  <c r="E21" i="33"/>
  <c r="P41" i="33"/>
  <c r="E27" i="33"/>
  <c r="E42" i="33"/>
  <c r="I22" i="33"/>
  <c r="I36" i="33"/>
  <c r="I44" i="33"/>
  <c r="K36" i="33"/>
  <c r="M11" i="33"/>
  <c r="M22" i="33"/>
  <c r="M32" i="33"/>
  <c r="M40" i="33"/>
  <c r="O37" i="33"/>
  <c r="I19" i="33"/>
  <c r="I33" i="33"/>
  <c r="I41" i="33"/>
  <c r="M17" i="33"/>
  <c r="M28" i="33"/>
  <c r="M39" i="33"/>
  <c r="C36" i="33"/>
  <c r="G39" i="24"/>
  <c r="C30" i="24"/>
  <c r="C44" i="24"/>
  <c r="C20" i="24"/>
  <c r="I76" i="5"/>
  <c r="I86" i="5"/>
  <c r="I77" i="5"/>
  <c r="G36" i="24"/>
  <c r="G27" i="24"/>
  <c r="G22" i="24"/>
  <c r="G47" i="24"/>
  <c r="G28" i="24"/>
  <c r="G45" i="24"/>
  <c r="G26" i="24"/>
  <c r="I20" i="24"/>
  <c r="I39" i="24"/>
  <c r="I37" i="24"/>
  <c r="I18" i="24"/>
  <c r="I46" i="24"/>
  <c r="I28" i="24"/>
  <c r="I41" i="24"/>
  <c r="D29" i="24"/>
  <c r="F39" i="5"/>
  <c r="F80" i="5"/>
  <c r="C20" i="15"/>
  <c r="C14" i="21"/>
  <c r="C21" i="21"/>
  <c r="C27" i="21"/>
  <c r="I13" i="5"/>
  <c r="I28" i="5"/>
  <c r="I41" i="5"/>
  <c r="D81" i="24"/>
  <c r="I20" i="5"/>
  <c r="I25" i="5"/>
  <c r="F91" i="5"/>
  <c r="C36" i="15"/>
  <c r="O29" i="24"/>
  <c r="O44" i="24"/>
  <c r="O51" i="24"/>
  <c r="O14" i="24"/>
  <c r="O21" i="24"/>
  <c r="O28" i="24"/>
  <c r="O18" i="24"/>
  <c r="O27" i="24"/>
  <c r="O42" i="24"/>
  <c r="O30" i="24"/>
  <c r="O37" i="24"/>
  <c r="O47" i="24"/>
  <c r="N69" i="24"/>
  <c r="M46" i="5"/>
  <c r="M42" i="5"/>
  <c r="M31" i="5"/>
  <c r="M15" i="5"/>
  <c r="L69" i="5"/>
  <c r="M21" i="5"/>
  <c r="M32" i="5"/>
  <c r="M47" i="5"/>
  <c r="K27" i="24"/>
  <c r="K46" i="24"/>
  <c r="K43" i="24"/>
  <c r="J69" i="24"/>
  <c r="K20" i="24"/>
  <c r="K29" i="24"/>
  <c r="K39" i="24"/>
  <c r="K51" i="24"/>
  <c r="K19" i="24"/>
  <c r="K45" i="24"/>
  <c r="K51" i="5"/>
  <c r="K27" i="5"/>
  <c r="K26" i="5"/>
  <c r="K52" i="5"/>
  <c r="G25" i="24"/>
  <c r="I12" i="5"/>
  <c r="I29" i="5"/>
  <c r="I51" i="5"/>
  <c r="AC12" i="21"/>
  <c r="AC15" i="21"/>
  <c r="AC17" i="21"/>
  <c r="AC18" i="21"/>
  <c r="AC19" i="21"/>
  <c r="AC23" i="21"/>
  <c r="AC25" i="21"/>
  <c r="AC27" i="21"/>
  <c r="AC29" i="21"/>
  <c r="AC31" i="21"/>
  <c r="D9" i="16"/>
  <c r="G21" i="24"/>
  <c r="C11" i="21"/>
  <c r="J10" i="21"/>
  <c r="H11" i="5"/>
  <c r="I11" i="5" s="1"/>
  <c r="J11" i="5"/>
  <c r="L11" i="5"/>
  <c r="M11" i="5" s="1"/>
  <c r="N11" i="5"/>
  <c r="K76" i="24"/>
  <c r="O72" i="24"/>
  <c r="O87" i="24"/>
  <c r="O73" i="24"/>
  <c r="O76" i="24"/>
  <c r="F69" i="24"/>
  <c r="G81" i="24" s="1"/>
  <c r="G19" i="24"/>
  <c r="C11" i="33"/>
  <c r="C41" i="33"/>
  <c r="O12" i="33"/>
  <c r="G43" i="33"/>
  <c r="G35" i="33"/>
  <c r="G21" i="33"/>
  <c r="F10" i="33"/>
  <c r="G10" i="33" s="1"/>
  <c r="G37" i="24"/>
  <c r="G14" i="33"/>
  <c r="C20" i="33"/>
  <c r="K29" i="33"/>
  <c r="K34" i="33"/>
  <c r="K20" i="33"/>
  <c r="G29" i="33"/>
  <c r="G38" i="33"/>
  <c r="O32" i="33"/>
  <c r="G20" i="33"/>
  <c r="C22" i="33"/>
  <c r="P43" i="33"/>
  <c r="C12" i="33"/>
  <c r="G42" i="33"/>
  <c r="R13" i="5"/>
  <c r="R51" i="5"/>
  <c r="I74" i="24" l="1"/>
  <c r="M93" i="5"/>
  <c r="M84" i="5"/>
  <c r="M7" i="33"/>
  <c r="D10" i="33"/>
  <c r="E11" i="33"/>
  <c r="M10" i="33"/>
  <c r="I12" i="33"/>
  <c r="E13" i="33"/>
  <c r="I13" i="33"/>
  <c r="M13" i="33"/>
  <c r="E14" i="33"/>
  <c r="M14" i="33"/>
  <c r="E17" i="33"/>
  <c r="I17" i="33"/>
  <c r="I18" i="33"/>
  <c r="E19" i="33"/>
  <c r="M19" i="33"/>
  <c r="E20" i="33"/>
  <c r="I20" i="33"/>
  <c r="M20" i="33"/>
  <c r="I21" i="33"/>
  <c r="E22" i="33"/>
  <c r="E25" i="33"/>
  <c r="I25" i="33"/>
  <c r="M25" i="33"/>
  <c r="E26" i="33"/>
  <c r="M26" i="33"/>
  <c r="I27" i="33"/>
  <c r="E28" i="33"/>
  <c r="I28" i="33"/>
  <c r="E29" i="33"/>
  <c r="I29" i="33"/>
  <c r="M29" i="33"/>
  <c r="E32" i="33"/>
  <c r="E33" i="33"/>
  <c r="M33" i="33"/>
  <c r="E34" i="33"/>
  <c r="I34" i="33"/>
  <c r="M34" i="33"/>
  <c r="I35" i="33"/>
  <c r="E36" i="33"/>
  <c r="E37" i="33"/>
  <c r="M37" i="33"/>
  <c r="E38" i="33"/>
  <c r="I38" i="33"/>
  <c r="M38" i="33"/>
  <c r="E39" i="33"/>
  <c r="I39" i="33"/>
  <c r="E40" i="33"/>
  <c r="E41" i="33"/>
  <c r="M41" i="33"/>
  <c r="I42" i="33"/>
  <c r="P42" i="33"/>
  <c r="M42" i="33"/>
  <c r="E43" i="33"/>
  <c r="I43" i="33"/>
  <c r="E44" i="33"/>
  <c r="AC11" i="21"/>
  <c r="AC13" i="21"/>
  <c r="Q27" i="21"/>
  <c r="B14" i="5"/>
  <c r="R14" i="5" s="1"/>
  <c r="C14" i="24"/>
  <c r="B18" i="5"/>
  <c r="R18" i="5" s="1"/>
  <c r="C18" i="24"/>
  <c r="B22" i="5"/>
  <c r="C22" i="24"/>
  <c r="B36" i="5"/>
  <c r="R36" i="5" s="1"/>
  <c r="C36" i="24"/>
  <c r="B42" i="5"/>
  <c r="R42" i="5" s="1"/>
  <c r="C42" i="24"/>
  <c r="B50" i="5"/>
  <c r="C50" i="5" s="1"/>
  <c r="C50" i="24"/>
  <c r="D12" i="24"/>
  <c r="G12" i="24"/>
  <c r="P12" i="5"/>
  <c r="R12" i="5" s="1"/>
  <c r="N11" i="24"/>
  <c r="P11" i="5" s="1"/>
  <c r="M13" i="24"/>
  <c r="L11" i="24"/>
  <c r="M11" i="24" s="1"/>
  <c r="P20" i="5"/>
  <c r="R20" i="5" s="1"/>
  <c r="S20" i="5" s="1"/>
  <c r="O20" i="24"/>
  <c r="P22" i="5"/>
  <c r="Q22" i="5" s="1"/>
  <c r="O22" i="24"/>
  <c r="I25" i="24"/>
  <c r="D25" i="24"/>
  <c r="P26" i="5"/>
  <c r="O26" i="24"/>
  <c r="D30" i="24"/>
  <c r="G30" i="24"/>
  <c r="P32" i="5"/>
  <c r="Q32" i="5" s="1"/>
  <c r="O32" i="24"/>
  <c r="P36" i="5"/>
  <c r="O36" i="24"/>
  <c r="P39" i="5"/>
  <c r="O39" i="24"/>
  <c r="P46" i="5"/>
  <c r="O46" i="24"/>
  <c r="P52" i="5"/>
  <c r="R52" i="5" s="1"/>
  <c r="O52" i="24"/>
  <c r="P75" i="5"/>
  <c r="O75" i="24"/>
  <c r="M76" i="24"/>
  <c r="P93" i="5"/>
  <c r="O93" i="24"/>
  <c r="F19" i="5"/>
  <c r="I19" i="5"/>
  <c r="F26" i="5"/>
  <c r="I26" i="5"/>
  <c r="F36" i="5"/>
  <c r="I36" i="5"/>
  <c r="L40" i="5"/>
  <c r="M40" i="5" s="1"/>
  <c r="M41" i="5"/>
  <c r="B8" i="5"/>
  <c r="C21" i="5" s="1"/>
  <c r="B69" i="24"/>
  <c r="C51" i="24"/>
  <c r="O8" i="24"/>
  <c r="O69" i="24" s="1"/>
  <c r="K8" i="24"/>
  <c r="K69" i="24" s="1"/>
  <c r="G8" i="24"/>
  <c r="G69" i="24" s="1"/>
  <c r="I30" i="24"/>
  <c r="I36" i="24"/>
  <c r="I52" i="24"/>
  <c r="H69" i="24"/>
  <c r="M22" i="24"/>
  <c r="M36" i="24"/>
  <c r="M26" i="24"/>
  <c r="L69" i="24"/>
  <c r="M46" i="24"/>
  <c r="M8" i="24"/>
  <c r="M69" i="24" s="1"/>
  <c r="K36" i="5"/>
  <c r="K41" i="5"/>
  <c r="K44" i="5"/>
  <c r="K31" i="5"/>
  <c r="K15" i="5"/>
  <c r="K19" i="5"/>
  <c r="K30" i="5"/>
  <c r="K47" i="5"/>
  <c r="O13" i="33"/>
  <c r="O17" i="33"/>
  <c r="O81" i="24"/>
  <c r="M81" i="5"/>
  <c r="F11" i="24"/>
  <c r="G11" i="24" s="1"/>
  <c r="K37" i="5"/>
  <c r="J69" i="5"/>
  <c r="K94" i="5" s="1"/>
  <c r="K39" i="5"/>
  <c r="K87" i="24"/>
  <c r="K74" i="24"/>
  <c r="K14" i="5"/>
  <c r="O85" i="24"/>
  <c r="O94" i="24"/>
  <c r="O12" i="24"/>
  <c r="O50" i="24"/>
  <c r="I47" i="5"/>
  <c r="I14" i="24"/>
  <c r="I31" i="24"/>
  <c r="I8" i="24"/>
  <c r="I69" i="24" s="1"/>
  <c r="G46" i="24"/>
  <c r="C27" i="24"/>
  <c r="C39" i="24"/>
  <c r="C52" i="24"/>
  <c r="C13" i="24"/>
  <c r="I11" i="33"/>
  <c r="N34" i="33"/>
  <c r="I42" i="5"/>
  <c r="B46" i="5"/>
  <c r="B26" i="5"/>
  <c r="K11" i="5"/>
  <c r="C15" i="24"/>
  <c r="C25" i="24"/>
  <c r="C29" i="24"/>
  <c r="C33" i="24"/>
  <c r="C53" i="24"/>
  <c r="I12" i="24"/>
  <c r="M12" i="24"/>
  <c r="M14" i="24"/>
  <c r="M18" i="24"/>
  <c r="M20" i="24"/>
  <c r="I22" i="24"/>
  <c r="M28" i="24"/>
  <c r="M30" i="24"/>
  <c r="M32" i="24"/>
  <c r="M39" i="24"/>
  <c r="I44" i="24"/>
  <c r="M44" i="24"/>
  <c r="M50" i="24"/>
  <c r="M52" i="24"/>
  <c r="K29" i="5"/>
  <c r="K42" i="5"/>
  <c r="K46" i="5"/>
  <c r="K50" i="5"/>
  <c r="G93" i="24"/>
  <c r="G76" i="24"/>
  <c r="G85" i="24"/>
  <c r="O84" i="24"/>
  <c r="O89" i="24"/>
  <c r="O77" i="24"/>
  <c r="O86" i="24"/>
  <c r="O78" i="24"/>
  <c r="O91" i="24"/>
  <c r="O79" i="24"/>
  <c r="K75" i="24"/>
  <c r="K93" i="24"/>
  <c r="M77" i="5"/>
  <c r="G73" i="24"/>
  <c r="G75" i="24"/>
  <c r="G87" i="24"/>
  <c r="F27" i="21"/>
  <c r="L27" i="21"/>
  <c r="G78" i="24"/>
  <c r="G91" i="24"/>
  <c r="G90" i="24"/>
  <c r="G79" i="24"/>
  <c r="G74" i="24"/>
  <c r="G92" i="24"/>
  <c r="G77" i="24"/>
  <c r="O19" i="21"/>
  <c r="P37" i="33"/>
  <c r="N38" i="33"/>
  <c r="C6" i="16"/>
  <c r="C64" i="16" s="1"/>
  <c r="C11" i="16"/>
  <c r="C13" i="16"/>
  <c r="C17" i="16"/>
  <c r="C25" i="16"/>
  <c r="C27" i="16"/>
  <c r="C29" i="16"/>
  <c r="C31" i="16"/>
  <c r="C35" i="16"/>
  <c r="C40" i="16"/>
  <c r="C42" i="16"/>
  <c r="C50" i="16"/>
  <c r="C75" i="16"/>
  <c r="C89" i="16"/>
  <c r="C10" i="16"/>
  <c r="C12" i="16"/>
  <c r="C18" i="16"/>
  <c r="C26" i="16"/>
  <c r="C28" i="16"/>
  <c r="C30" i="16"/>
  <c r="C34" i="16"/>
  <c r="C39" i="16"/>
  <c r="C88" i="16"/>
  <c r="K14" i="33"/>
  <c r="F13" i="21"/>
  <c r="O14" i="21"/>
  <c r="F39" i="21"/>
  <c r="M72" i="24"/>
  <c r="M80" i="24"/>
  <c r="M90" i="24"/>
  <c r="M79" i="24"/>
  <c r="C39" i="33"/>
  <c r="O41" i="21"/>
  <c r="L32" i="21"/>
  <c r="I35" i="21"/>
  <c r="F28" i="21"/>
  <c r="L39" i="21"/>
  <c r="I27" i="21"/>
  <c r="O11" i="33"/>
  <c r="N12" i="33"/>
  <c r="P14" i="33"/>
  <c r="O14" i="33"/>
  <c r="N17" i="33"/>
  <c r="P17" i="33"/>
  <c r="N18" i="33"/>
  <c r="O19" i="33"/>
  <c r="N20" i="33"/>
  <c r="P20" i="33"/>
  <c r="O20" i="33"/>
  <c r="N21" i="33"/>
  <c r="N22" i="33"/>
  <c r="O25" i="33"/>
  <c r="N26" i="33"/>
  <c r="P28" i="33"/>
  <c r="P29" i="33"/>
  <c r="O29" i="33"/>
  <c r="N32" i="33"/>
  <c r="P32" i="33"/>
  <c r="O33" i="33"/>
  <c r="P34" i="33"/>
  <c r="O34" i="33"/>
  <c r="N35" i="33"/>
  <c r="N36" i="33"/>
  <c r="P38" i="33"/>
  <c r="O38" i="33"/>
  <c r="N39" i="33"/>
  <c r="N40" i="33"/>
  <c r="O41" i="33"/>
  <c r="O42" i="33"/>
  <c r="N44" i="33"/>
  <c r="D14" i="24"/>
  <c r="D19" i="24"/>
  <c r="D20" i="24"/>
  <c r="D21" i="24"/>
  <c r="D26" i="24"/>
  <c r="D27" i="24"/>
  <c r="D28" i="24"/>
  <c r="D32" i="24"/>
  <c r="D36" i="24"/>
  <c r="D37" i="24"/>
  <c r="F40" i="24"/>
  <c r="G40" i="24" s="1"/>
  <c r="J40" i="24"/>
  <c r="K40" i="24" s="1"/>
  <c r="D42" i="24"/>
  <c r="L40" i="24"/>
  <c r="M40" i="24" s="1"/>
  <c r="D43" i="24"/>
  <c r="D47" i="24"/>
  <c r="D50" i="24"/>
  <c r="D51" i="24"/>
  <c r="D53" i="24"/>
  <c r="D72" i="24"/>
  <c r="D73" i="24"/>
  <c r="D74" i="24"/>
  <c r="D76" i="24"/>
  <c r="D77" i="24"/>
  <c r="D79" i="24"/>
  <c r="D80" i="24"/>
  <c r="D84" i="24"/>
  <c r="D86" i="24"/>
  <c r="D89" i="24"/>
  <c r="D90" i="24"/>
  <c r="D92" i="24"/>
  <c r="D93" i="24"/>
  <c r="D94" i="24"/>
  <c r="D40" i="5"/>
  <c r="E40" i="5" s="1"/>
  <c r="F12" i="5"/>
  <c r="F13" i="5"/>
  <c r="F15" i="5"/>
  <c r="F18" i="5"/>
  <c r="F20" i="5"/>
  <c r="F21" i="5"/>
  <c r="F22" i="5"/>
  <c r="F25" i="5"/>
  <c r="F27" i="5"/>
  <c r="F28" i="5"/>
  <c r="F30" i="5"/>
  <c r="F31" i="5"/>
  <c r="F32" i="5"/>
  <c r="F33" i="5"/>
  <c r="F37" i="5"/>
  <c r="F43" i="5"/>
  <c r="F44" i="5"/>
  <c r="F45" i="5"/>
  <c r="F51" i="5"/>
  <c r="F52" i="5"/>
  <c r="F53" i="5"/>
  <c r="F73" i="5"/>
  <c r="F77" i="5"/>
  <c r="F81" i="5"/>
  <c r="F92" i="5"/>
  <c r="C8" i="15"/>
  <c r="C67" i="15" s="1"/>
  <c r="C12" i="15"/>
  <c r="F11" i="15"/>
  <c r="E11" i="15"/>
  <c r="C15" i="15"/>
  <c r="C19" i="15"/>
  <c r="C22" i="15"/>
  <c r="C28" i="15"/>
  <c r="C31" i="15"/>
  <c r="C33" i="15"/>
  <c r="C37" i="15"/>
  <c r="C41" i="15"/>
  <c r="B40" i="15"/>
  <c r="C42" i="15"/>
  <c r="C52" i="15"/>
  <c r="C78" i="15"/>
  <c r="C80" i="15"/>
  <c r="C93" i="15"/>
  <c r="F9" i="16"/>
  <c r="F10" i="21"/>
  <c r="K78" i="24"/>
  <c r="K84" i="24"/>
  <c r="K85" i="24"/>
  <c r="K81" i="24"/>
  <c r="C18" i="21"/>
  <c r="N10" i="33"/>
  <c r="K18" i="33"/>
  <c r="G36" i="33"/>
  <c r="B38" i="16"/>
  <c r="I38" i="16"/>
  <c r="J10" i="33"/>
  <c r="K10" i="33" s="1"/>
  <c r="K7" i="33"/>
  <c r="I7" i="33" s="1"/>
  <c r="G12" i="33"/>
  <c r="K12" i="33"/>
  <c r="C14" i="33"/>
  <c r="G18" i="33"/>
  <c r="G19" i="33"/>
  <c r="G22" i="33"/>
  <c r="G25" i="33"/>
  <c r="G26" i="33"/>
  <c r="K26" i="33"/>
  <c r="G27" i="33"/>
  <c r="K27" i="33"/>
  <c r="G33" i="33"/>
  <c r="C34" i="33"/>
  <c r="C37" i="33"/>
  <c r="G37" i="33"/>
  <c r="C38" i="33"/>
  <c r="G39" i="33"/>
  <c r="C42" i="33"/>
  <c r="K44" i="33"/>
  <c r="C10" i="21"/>
  <c r="C7" i="21" s="1"/>
  <c r="C12" i="21"/>
  <c r="I12" i="21"/>
  <c r="C13" i="21"/>
  <c r="O13" i="21"/>
  <c r="F14" i="21"/>
  <c r="Q14" i="21"/>
  <c r="L19" i="21"/>
  <c r="C20" i="21"/>
  <c r="F20" i="21"/>
  <c r="I20" i="21"/>
  <c r="L20" i="21"/>
  <c r="I21" i="21"/>
  <c r="F24" i="21"/>
  <c r="C25" i="21"/>
  <c r="C26" i="21"/>
  <c r="L28" i="21"/>
  <c r="C30" i="21"/>
  <c r="I30" i="21"/>
  <c r="F31" i="21"/>
  <c r="I31" i="21"/>
  <c r="L31" i="21"/>
  <c r="F32" i="21"/>
  <c r="AC33" i="21"/>
  <c r="C35" i="21"/>
  <c r="F43" i="21"/>
  <c r="I43" i="21"/>
  <c r="L43" i="21"/>
  <c r="M73" i="24"/>
  <c r="I75" i="24"/>
  <c r="M77" i="24"/>
  <c r="M81" i="24"/>
  <c r="K86" i="24"/>
  <c r="M87" i="24"/>
  <c r="I91" i="24"/>
  <c r="M91" i="24"/>
  <c r="K92" i="24"/>
  <c r="I72" i="5"/>
  <c r="I74" i="5"/>
  <c r="M74" i="5"/>
  <c r="I75" i="5"/>
  <c r="M76" i="5"/>
  <c r="I78" i="5"/>
  <c r="M78" i="5"/>
  <c r="I79" i="5"/>
  <c r="I80" i="5"/>
  <c r="I84" i="5"/>
  <c r="I85" i="5"/>
  <c r="M87" i="5"/>
  <c r="I88" i="5"/>
  <c r="I89" i="5"/>
  <c r="I90" i="5"/>
  <c r="I91" i="5"/>
  <c r="I93" i="5"/>
  <c r="I94" i="5"/>
  <c r="G50" i="24"/>
  <c r="K91" i="5"/>
  <c r="I73" i="24"/>
  <c r="I90" i="24"/>
  <c r="I87" i="24"/>
  <c r="I92" i="24"/>
  <c r="I85" i="24"/>
  <c r="M74" i="24"/>
  <c r="M78" i="24"/>
  <c r="M84" i="24"/>
  <c r="M88" i="24"/>
  <c r="M92" i="24"/>
  <c r="M75" i="24"/>
  <c r="M85" i="24"/>
  <c r="I73" i="5"/>
  <c r="I81" i="5"/>
  <c r="I92" i="5"/>
  <c r="C40" i="33"/>
  <c r="C21" i="33"/>
  <c r="G41" i="33"/>
  <c r="K37" i="33"/>
  <c r="G44" i="33"/>
  <c r="P33" i="33"/>
  <c r="G32" i="33"/>
  <c r="P25" i="33"/>
  <c r="E7" i="33"/>
  <c r="L14" i="21"/>
  <c r="I26" i="21"/>
  <c r="F40" i="21"/>
  <c r="F19" i="21"/>
  <c r="I39" i="21"/>
  <c r="C39" i="21"/>
  <c r="C32" i="21"/>
  <c r="G28" i="33"/>
  <c r="P7" i="33"/>
  <c r="K38" i="33"/>
  <c r="O7" i="33"/>
  <c r="P13" i="33"/>
  <c r="G13" i="33"/>
  <c r="N25" i="33"/>
  <c r="C25" i="33"/>
  <c r="N29" i="33"/>
  <c r="C29" i="33"/>
  <c r="N43" i="33"/>
  <c r="C43" i="33"/>
  <c r="F36" i="21"/>
  <c r="F42" i="21"/>
  <c r="T7" i="21"/>
  <c r="I36" i="21"/>
  <c r="I40" i="21"/>
  <c r="L36" i="21"/>
  <c r="L42" i="21"/>
  <c r="O36" i="21"/>
  <c r="Z7" i="21"/>
  <c r="O42" i="21"/>
  <c r="N10" i="21"/>
  <c r="O10" i="21" s="1"/>
  <c r="Q11" i="21"/>
  <c r="O11" i="21"/>
  <c r="Q12" i="21"/>
  <c r="O12" i="21"/>
  <c r="Q17" i="21"/>
  <c r="O17" i="21"/>
  <c r="Q21" i="21"/>
  <c r="O21" i="21"/>
  <c r="B19" i="5"/>
  <c r="C19" i="5" s="1"/>
  <c r="C19" i="24"/>
  <c r="B41" i="5"/>
  <c r="C41" i="5" s="1"/>
  <c r="C41" i="24"/>
  <c r="B43" i="5"/>
  <c r="R43" i="5" s="1"/>
  <c r="C43" i="24"/>
  <c r="J40" i="5"/>
  <c r="K40" i="5" s="1"/>
  <c r="F41" i="5"/>
  <c r="I39" i="5"/>
  <c r="I44" i="5"/>
  <c r="I50" i="5"/>
  <c r="S36" i="21"/>
  <c r="A45" i="21"/>
  <c r="G11" i="33"/>
  <c r="C13" i="33"/>
  <c r="K13" i="33"/>
  <c r="K17" i="33"/>
  <c r="C19" i="33"/>
  <c r="K21" i="33"/>
  <c r="K22" i="33"/>
  <c r="C27" i="33"/>
  <c r="C28" i="33"/>
  <c r="K28" i="33"/>
  <c r="K32" i="33"/>
  <c r="C33" i="33"/>
  <c r="K35" i="33"/>
  <c r="K39" i="33"/>
  <c r="K40" i="33"/>
  <c r="K43" i="33"/>
  <c r="F11" i="21"/>
  <c r="I11" i="21"/>
  <c r="L11" i="21"/>
  <c r="F12" i="21"/>
  <c r="L12" i="21"/>
  <c r="I14" i="21"/>
  <c r="U15" i="21"/>
  <c r="F17" i="21"/>
  <c r="L17" i="21"/>
  <c r="F18" i="21"/>
  <c r="I18" i="21"/>
  <c r="L18" i="21"/>
  <c r="O18" i="21"/>
  <c r="C19" i="21"/>
  <c r="I19" i="21"/>
  <c r="Q20" i="21"/>
  <c r="F21" i="21"/>
  <c r="L21" i="21"/>
  <c r="C24" i="21"/>
  <c r="I24" i="21"/>
  <c r="O24" i="21"/>
  <c r="F25" i="21"/>
  <c r="I25" i="21"/>
  <c r="L25" i="21"/>
  <c r="Q25" i="21"/>
  <c r="F26" i="21"/>
  <c r="L26" i="21"/>
  <c r="Q26" i="21"/>
  <c r="O27" i="21"/>
  <c r="I28" i="21"/>
  <c r="O28" i="21"/>
  <c r="C29" i="21"/>
  <c r="F29" i="21"/>
  <c r="I29" i="21"/>
  <c r="L29" i="21"/>
  <c r="Q29" i="21"/>
  <c r="F30" i="21"/>
  <c r="L30" i="21"/>
  <c r="Q30" i="21"/>
  <c r="O31" i="21"/>
  <c r="I32" i="21"/>
  <c r="O32" i="21"/>
  <c r="F35" i="21"/>
  <c r="L35" i="21"/>
  <c r="Q35" i="21"/>
  <c r="O39" i="21"/>
  <c r="F41" i="21"/>
  <c r="I41" i="21"/>
  <c r="L41" i="21"/>
  <c r="Q41" i="21"/>
  <c r="C43" i="21"/>
  <c r="O43" i="21"/>
  <c r="N19" i="33"/>
  <c r="O21" i="33"/>
  <c r="P11" i="33"/>
  <c r="C44" i="33"/>
  <c r="O40" i="33"/>
  <c r="O26" i="33"/>
  <c r="K11" i="33"/>
  <c r="P18" i="33"/>
  <c r="K25" i="33"/>
  <c r="O11" i="24"/>
  <c r="N7" i="33"/>
  <c r="K41" i="33"/>
  <c r="G34" i="33"/>
  <c r="C26" i="33"/>
  <c r="C17" i="33"/>
  <c r="G94" i="24"/>
  <c r="G86" i="24"/>
  <c r="O92" i="24"/>
  <c r="O80" i="24"/>
  <c r="O90" i="24"/>
  <c r="O74" i="24"/>
  <c r="O88" i="24"/>
  <c r="K88" i="5"/>
  <c r="I89" i="24"/>
  <c r="I77" i="24"/>
  <c r="I86" i="24"/>
  <c r="I94" i="24"/>
  <c r="I78" i="24"/>
  <c r="I88" i="24"/>
  <c r="I72" i="24"/>
  <c r="I93" i="24"/>
  <c r="J11" i="24"/>
  <c r="K11" i="24" s="1"/>
  <c r="B11" i="24"/>
  <c r="B11" i="5" s="1"/>
  <c r="R11" i="5" s="1"/>
  <c r="K10" i="21"/>
  <c r="L10" i="21" s="1"/>
  <c r="H10" i="21"/>
  <c r="I10" i="21" s="1"/>
  <c r="K43" i="5"/>
  <c r="K32" i="5"/>
  <c r="K28" i="5"/>
  <c r="K21" i="5"/>
  <c r="K13" i="5"/>
  <c r="K12" i="5"/>
  <c r="K25" i="5"/>
  <c r="K33" i="5"/>
  <c r="K53" i="5"/>
  <c r="K41" i="24"/>
  <c r="K45" i="5"/>
  <c r="K22" i="5"/>
  <c r="K20" i="5"/>
  <c r="K18" i="5"/>
  <c r="M89" i="5"/>
  <c r="O43" i="24"/>
  <c r="O19" i="24"/>
  <c r="O53" i="24"/>
  <c r="O31" i="24"/>
  <c r="O13" i="24"/>
  <c r="O41" i="24"/>
  <c r="O45" i="24"/>
  <c r="O33" i="24"/>
  <c r="O25" i="24"/>
  <c r="O15" i="24"/>
  <c r="C13" i="15"/>
  <c r="F93" i="5"/>
  <c r="F89" i="5"/>
  <c r="C36" i="21"/>
  <c r="F88" i="5"/>
  <c r="F84" i="5"/>
  <c r="F78" i="5"/>
  <c r="F74" i="5"/>
  <c r="H11" i="24"/>
  <c r="I11" i="24" s="1"/>
  <c r="D44" i="24"/>
  <c r="I32" i="24"/>
  <c r="I42" i="24"/>
  <c r="I50" i="24"/>
  <c r="I26" i="24"/>
  <c r="G51" i="24"/>
  <c r="G41" i="24"/>
  <c r="G53" i="24"/>
  <c r="G43" i="24"/>
  <c r="C31" i="24"/>
  <c r="C37" i="24"/>
  <c r="C47" i="24"/>
  <c r="C40" i="24"/>
  <c r="O28" i="33"/>
  <c r="N27" i="33"/>
  <c r="P19" i="33"/>
  <c r="O40" i="21"/>
  <c r="O26" i="21"/>
  <c r="Q18" i="21"/>
  <c r="O35" i="21"/>
  <c r="O25" i="21"/>
  <c r="Q32" i="21"/>
  <c r="Q24" i="21"/>
  <c r="L40" i="21"/>
  <c r="I42" i="21"/>
  <c r="D41" i="24"/>
  <c r="N40" i="24"/>
  <c r="Q43" i="21"/>
  <c r="Q31" i="21"/>
  <c r="O20" i="21"/>
  <c r="M42" i="24"/>
  <c r="B53" i="5"/>
  <c r="R53" i="5" s="1"/>
  <c r="B29" i="5"/>
  <c r="R29" i="5" s="1"/>
  <c r="B15" i="5"/>
  <c r="R15" i="5" s="1"/>
  <c r="C42" i="21"/>
  <c r="W7" i="21"/>
  <c r="X15" i="21" s="1"/>
  <c r="D15" i="24"/>
  <c r="K72" i="5"/>
  <c r="K81" i="5"/>
  <c r="P12" i="33"/>
  <c r="P22" i="33"/>
  <c r="O22" i="33"/>
  <c r="P26" i="33"/>
  <c r="O35" i="33"/>
  <c r="P27" i="33"/>
  <c r="O27" i="33"/>
  <c r="N28" i="33"/>
  <c r="P36" i="33"/>
  <c r="N37" i="33"/>
  <c r="P39" i="33"/>
  <c r="N41" i="33"/>
  <c r="O44" i="33"/>
  <c r="P44" i="33"/>
  <c r="C11" i="24"/>
  <c r="R73" i="5"/>
  <c r="R72" i="5"/>
  <c r="R76" i="5"/>
  <c r="R80" i="5"/>
  <c r="F46" i="5"/>
  <c r="F75" i="5"/>
  <c r="F79" i="5"/>
  <c r="F87" i="5"/>
  <c r="R75" i="5"/>
  <c r="R77" i="5"/>
  <c r="R79" i="5"/>
  <c r="R81" i="5"/>
  <c r="C13" i="5"/>
  <c r="C26" i="5"/>
  <c r="C14" i="5"/>
  <c r="C18" i="5"/>
  <c r="C27" i="5"/>
  <c r="C44" i="5"/>
  <c r="C51" i="5"/>
  <c r="C36" i="5"/>
  <c r="R8" i="5"/>
  <c r="S18" i="5" s="1"/>
  <c r="C30" i="5"/>
  <c r="I8" i="5"/>
  <c r="I69" i="5" s="1"/>
  <c r="C12" i="5"/>
  <c r="C33" i="5"/>
  <c r="C46" i="5"/>
  <c r="C53" i="5"/>
  <c r="R74" i="5"/>
  <c r="R78" i="5"/>
  <c r="R94" i="5"/>
  <c r="Q47" i="5"/>
  <c r="Q26" i="5"/>
  <c r="Q8" i="5"/>
  <c r="Q69" i="5" s="1"/>
  <c r="Q19" i="5"/>
  <c r="Q50" i="5"/>
  <c r="Q42" i="5"/>
  <c r="Q31" i="5"/>
  <c r="Q30" i="5"/>
  <c r="P69" i="5"/>
  <c r="Q73" i="5" s="1"/>
  <c r="Q45" i="5"/>
  <c r="Q14" i="5"/>
  <c r="Q13" i="5"/>
  <c r="Q15" i="5"/>
  <c r="Q18" i="5"/>
  <c r="Q51" i="5"/>
  <c r="Q53" i="5"/>
  <c r="Q39" i="5"/>
  <c r="Q37" i="5"/>
  <c r="Q25" i="5"/>
  <c r="Q27" i="5"/>
  <c r="Q41" i="5"/>
  <c r="Q44" i="5"/>
  <c r="Q43" i="5"/>
  <c r="Q29" i="5"/>
  <c r="Q21" i="5"/>
  <c r="Q90" i="5"/>
  <c r="R92" i="5"/>
  <c r="R90" i="5"/>
  <c r="R88" i="5"/>
  <c r="R86" i="5"/>
  <c r="R84" i="5"/>
  <c r="R93" i="5"/>
  <c r="S93" i="5" s="1"/>
  <c r="R91" i="5"/>
  <c r="R89" i="5"/>
  <c r="S89" i="5" s="1"/>
  <c r="R87" i="5"/>
  <c r="R85" i="5"/>
  <c r="S85" i="5" s="1"/>
  <c r="D13" i="24"/>
  <c r="D87" i="24"/>
  <c r="G11" i="15"/>
  <c r="D11" i="15"/>
  <c r="C14" i="15"/>
  <c r="M86" i="5"/>
  <c r="M73" i="5"/>
  <c r="M90" i="5"/>
  <c r="M91" i="5"/>
  <c r="M94" i="5"/>
  <c r="M75" i="5"/>
  <c r="M92" i="5"/>
  <c r="M85" i="5"/>
  <c r="F8" i="5"/>
  <c r="G30" i="5" s="1"/>
  <c r="K77" i="24"/>
  <c r="K94" i="24"/>
  <c r="K91" i="24"/>
  <c r="K79" i="24"/>
  <c r="K88" i="24"/>
  <c r="K72" i="24"/>
  <c r="K80" i="24"/>
  <c r="K89" i="24"/>
  <c r="K73" i="24"/>
  <c r="K90" i="24"/>
  <c r="D8" i="24"/>
  <c r="K74" i="5"/>
  <c r="K75" i="5"/>
  <c r="K92" i="5"/>
  <c r="K85" i="5"/>
  <c r="K77" i="5"/>
  <c r="M79" i="5"/>
  <c r="M88" i="5"/>
  <c r="M72" i="5"/>
  <c r="M80" i="5"/>
  <c r="C45" i="24"/>
  <c r="C28" i="24"/>
  <c r="C21" i="24"/>
  <c r="K19" i="33"/>
  <c r="C18" i="33"/>
  <c r="Q33" i="5"/>
  <c r="Q36" i="5"/>
  <c r="C30" i="15"/>
  <c r="C32" i="15"/>
  <c r="E40" i="15"/>
  <c r="G40" i="15"/>
  <c r="Q28" i="5"/>
  <c r="Q11" i="5"/>
  <c r="C72" i="24"/>
  <c r="C91" i="24"/>
  <c r="C84" i="24"/>
  <c r="C87" i="24"/>
  <c r="C86" i="24"/>
  <c r="C88" i="24"/>
  <c r="C75" i="24"/>
  <c r="C81" i="24"/>
  <c r="C79" i="24"/>
  <c r="C74" i="24"/>
  <c r="C85" i="24"/>
  <c r="C92" i="24"/>
  <c r="C90" i="24"/>
  <c r="C77" i="24"/>
  <c r="C73" i="24"/>
  <c r="C80" i="24"/>
  <c r="C78" i="24"/>
  <c r="C89" i="24"/>
  <c r="C94" i="24"/>
  <c r="C93" i="24"/>
  <c r="C76" i="24"/>
  <c r="C10" i="33"/>
  <c r="G7" i="33"/>
  <c r="D33" i="24"/>
  <c r="D39" i="24"/>
  <c r="E39" i="24" s="1"/>
  <c r="R33" i="5"/>
  <c r="Q46" i="5"/>
  <c r="C35" i="33"/>
  <c r="P35" i="33"/>
  <c r="C17" i="21"/>
  <c r="C31" i="21"/>
  <c r="C92" i="15"/>
  <c r="C94" i="15"/>
  <c r="E9" i="16"/>
  <c r="I9" i="16"/>
  <c r="G38" i="16"/>
  <c r="P10" i="33"/>
  <c r="G80" i="24"/>
  <c r="R46" i="5"/>
  <c r="K42" i="33"/>
  <c r="N11" i="33"/>
  <c r="N14" i="33"/>
  <c r="O18" i="33"/>
  <c r="P21" i="33"/>
  <c r="O39" i="33"/>
  <c r="P40" i="33"/>
  <c r="N42" i="33"/>
  <c r="O43" i="33"/>
  <c r="D18" i="24"/>
  <c r="D22" i="24"/>
  <c r="R28" i="5"/>
  <c r="S28" i="5" s="1"/>
  <c r="R32" i="5"/>
  <c r="S32" i="5" s="1"/>
  <c r="R45" i="5"/>
  <c r="R50" i="5"/>
  <c r="E13" i="24"/>
  <c r="E51" i="5"/>
  <c r="E30" i="5"/>
  <c r="E26" i="5"/>
  <c r="E52" i="5"/>
  <c r="E21" i="5"/>
  <c r="E37" i="5"/>
  <c r="E45" i="5"/>
  <c r="E13" i="5"/>
  <c r="E20" i="5"/>
  <c r="E46" i="5"/>
  <c r="E42" i="5"/>
  <c r="E11" i="5"/>
  <c r="E27" i="5"/>
  <c r="E29" i="5"/>
  <c r="E53" i="5"/>
  <c r="E33" i="5"/>
  <c r="E41" i="5"/>
  <c r="D69" i="5"/>
  <c r="E32" i="5"/>
  <c r="E28" i="5"/>
  <c r="E36" i="5"/>
  <c r="E50" i="5"/>
  <c r="E14" i="5"/>
  <c r="E19" i="5"/>
  <c r="E47" i="5"/>
  <c r="E43" i="5"/>
  <c r="E15" i="5"/>
  <c r="E22" i="5"/>
  <c r="E18" i="5"/>
  <c r="E44" i="5"/>
  <c r="E12" i="5"/>
  <c r="E31" i="5"/>
  <c r="E39" i="5"/>
  <c r="E25" i="5"/>
  <c r="N69" i="5"/>
  <c r="O18" i="5"/>
  <c r="O36" i="5"/>
  <c r="O50" i="5"/>
  <c r="O46" i="5"/>
  <c r="O41" i="5"/>
  <c r="O25" i="5"/>
  <c r="O45" i="5"/>
  <c r="O13" i="5"/>
  <c r="O19" i="5"/>
  <c r="O28" i="5"/>
  <c r="O32" i="5"/>
  <c r="O37" i="5"/>
  <c r="O47" i="5"/>
  <c r="O12" i="5"/>
  <c r="O15" i="5"/>
  <c r="O51" i="5"/>
  <c r="O22" i="5"/>
  <c r="O39" i="5"/>
  <c r="O52" i="5"/>
  <c r="O44" i="5"/>
  <c r="O14" i="5"/>
  <c r="O21" i="5"/>
  <c r="O26" i="5"/>
  <c r="O30" i="5"/>
  <c r="O43" i="5"/>
  <c r="O27" i="5"/>
  <c r="O29" i="5"/>
  <c r="O31" i="5"/>
  <c r="O33" i="5"/>
  <c r="O42" i="5"/>
  <c r="O53" i="5"/>
  <c r="E10" i="33"/>
  <c r="G84" i="24"/>
  <c r="G72" i="24"/>
  <c r="G88" i="24"/>
  <c r="O11" i="5"/>
  <c r="C11" i="15"/>
  <c r="O40" i="5"/>
  <c r="R39" i="5"/>
  <c r="S39" i="5" s="1"/>
  <c r="R44" i="5"/>
  <c r="R31" i="5"/>
  <c r="S31" i="5" s="1"/>
  <c r="G17" i="33"/>
  <c r="N13" i="33"/>
  <c r="O36" i="33"/>
  <c r="R21" i="5"/>
  <c r="S21" i="5" s="1"/>
  <c r="R30" i="5"/>
  <c r="R26" i="5"/>
  <c r="S26" i="5" s="1"/>
  <c r="R22" i="5" l="1"/>
  <c r="S72" i="5"/>
  <c r="O8" i="5"/>
  <c r="O69" i="5" s="1"/>
  <c r="E8" i="5"/>
  <c r="E69" i="5" s="1"/>
  <c r="C45" i="5"/>
  <c r="C32" i="5"/>
  <c r="C28" i="5"/>
  <c r="K86" i="5"/>
  <c r="K93" i="5"/>
  <c r="K76" i="5"/>
  <c r="K84" i="5"/>
  <c r="K87" i="5"/>
  <c r="E12" i="24"/>
  <c r="S86" i="5"/>
  <c r="S90" i="5"/>
  <c r="S13" i="5"/>
  <c r="Q12" i="5"/>
  <c r="Q20" i="5"/>
  <c r="Q52" i="5"/>
  <c r="C42" i="5"/>
  <c r="C25" i="5"/>
  <c r="C20" i="5"/>
  <c r="C40" i="5"/>
  <c r="C47" i="5"/>
  <c r="B69" i="5"/>
  <c r="C94" i="5" s="1"/>
  <c r="K8" i="5"/>
  <c r="K69" i="5" s="1"/>
  <c r="C52" i="5"/>
  <c r="C39" i="5"/>
  <c r="C37" i="5"/>
  <c r="C31" i="5"/>
  <c r="C22" i="5"/>
  <c r="M8" i="5"/>
  <c r="M69" i="5" s="1"/>
  <c r="K89" i="5"/>
  <c r="K79" i="5"/>
  <c r="K73" i="5"/>
  <c r="K78" i="5"/>
  <c r="K90" i="5"/>
  <c r="F7" i="21"/>
  <c r="K80" i="5"/>
  <c r="M93" i="24"/>
  <c r="M89" i="24"/>
  <c r="M86" i="24"/>
  <c r="I80" i="24"/>
  <c r="I79" i="24"/>
  <c r="I81" i="24"/>
  <c r="I76" i="24"/>
  <c r="I84" i="24"/>
  <c r="M94" i="24"/>
  <c r="S36" i="5"/>
  <c r="S14" i="5"/>
  <c r="S51" i="5"/>
  <c r="S94" i="5"/>
  <c r="S74" i="5"/>
  <c r="C11" i="5"/>
  <c r="S76" i="5"/>
  <c r="R41" i="5"/>
  <c r="S41" i="5" s="1"/>
  <c r="E18" i="24"/>
  <c r="G28" i="5"/>
  <c r="I7" i="21"/>
  <c r="U7" i="21" s="1"/>
  <c r="G50" i="5"/>
  <c r="S30" i="5"/>
  <c r="S44" i="5"/>
  <c r="O10" i="33"/>
  <c r="S50" i="5"/>
  <c r="S45" i="5"/>
  <c r="R19" i="5"/>
  <c r="S19" i="5" s="1"/>
  <c r="S46" i="5"/>
  <c r="S33" i="5"/>
  <c r="F40" i="5"/>
  <c r="G40" i="5" s="1"/>
  <c r="S87" i="5"/>
  <c r="S91" i="5"/>
  <c r="S12" i="5"/>
  <c r="S52" i="5"/>
  <c r="S84" i="5"/>
  <c r="S88" i="5"/>
  <c r="S92" i="5"/>
  <c r="C29" i="5"/>
  <c r="C43" i="5"/>
  <c r="S43" i="5"/>
  <c r="G51" i="5"/>
  <c r="G37" i="5"/>
  <c r="E28" i="24"/>
  <c r="S11" i="5"/>
  <c r="G21" i="5"/>
  <c r="G36" i="5"/>
  <c r="Q76" i="5"/>
  <c r="C93" i="5"/>
  <c r="L7" i="21"/>
  <c r="X7" i="21" s="1"/>
  <c r="D40" i="24"/>
  <c r="O7" i="21"/>
  <c r="AA7" i="21" s="1"/>
  <c r="G41" i="5"/>
  <c r="C9" i="16"/>
  <c r="S80" i="5"/>
  <c r="G32" i="5"/>
  <c r="G20" i="5"/>
  <c r="F11" i="5"/>
  <c r="G11" i="5" s="1"/>
  <c r="E26" i="24"/>
  <c r="G25" i="5"/>
  <c r="G45" i="5"/>
  <c r="G19" i="5"/>
  <c r="G8" i="5"/>
  <c r="C7" i="33"/>
  <c r="Q87" i="5"/>
  <c r="Q10" i="21"/>
  <c r="C72" i="5"/>
  <c r="C85" i="5"/>
  <c r="D11" i="24"/>
  <c r="S73" i="5"/>
  <c r="S15" i="5"/>
  <c r="S53" i="5"/>
  <c r="E42" i="24"/>
  <c r="C92" i="5"/>
  <c r="C15" i="5"/>
  <c r="S78" i="5"/>
  <c r="P40" i="5"/>
  <c r="O40" i="24"/>
  <c r="AA11" i="21"/>
  <c r="AA13" i="21"/>
  <c r="AA17" i="21"/>
  <c r="AA19" i="21"/>
  <c r="AA24" i="21"/>
  <c r="AA26" i="21"/>
  <c r="AA28" i="21"/>
  <c r="AA30" i="21"/>
  <c r="AA32" i="21"/>
  <c r="AA34" i="21"/>
  <c r="AA14" i="21"/>
  <c r="AA20" i="21"/>
  <c r="AA27" i="21"/>
  <c r="AA31" i="21"/>
  <c r="AA10" i="21"/>
  <c r="AA12" i="21"/>
  <c r="AA16" i="21"/>
  <c r="AA18" i="21"/>
  <c r="AA23" i="21"/>
  <c r="AA25" i="21"/>
  <c r="AA29" i="21"/>
  <c r="AA33" i="21"/>
  <c r="U10" i="21"/>
  <c r="U14" i="21"/>
  <c r="U18" i="21"/>
  <c r="U23" i="21"/>
  <c r="U27" i="21"/>
  <c r="U31" i="21"/>
  <c r="U11" i="21"/>
  <c r="U19" i="21"/>
  <c r="U26" i="21"/>
  <c r="U30" i="21"/>
  <c r="U34" i="21"/>
  <c r="U16" i="21"/>
  <c r="U25" i="21"/>
  <c r="U17" i="21"/>
  <c r="U28" i="21"/>
  <c r="U12" i="21"/>
  <c r="U29" i="21"/>
  <c r="U24" i="21"/>
  <c r="U20" i="21"/>
  <c r="U13" i="21"/>
  <c r="U32" i="21"/>
  <c r="E51" i="24"/>
  <c r="E50" i="24"/>
  <c r="X33" i="21"/>
  <c r="U33" i="21"/>
  <c r="X11" i="21"/>
  <c r="X13" i="21"/>
  <c r="X17" i="21"/>
  <c r="X19" i="21"/>
  <c r="X23" i="21"/>
  <c r="X25" i="21"/>
  <c r="X27" i="21"/>
  <c r="X29" i="21"/>
  <c r="X31" i="21"/>
  <c r="X10" i="21"/>
  <c r="X14" i="21"/>
  <c r="X18" i="21"/>
  <c r="X24" i="21"/>
  <c r="X28" i="21"/>
  <c r="X32" i="21"/>
  <c r="X12" i="21"/>
  <c r="X16" i="21"/>
  <c r="X26" i="21"/>
  <c r="X30" i="21"/>
  <c r="X20" i="21"/>
  <c r="X34" i="21"/>
  <c r="E11" i="24"/>
  <c r="Q86" i="5"/>
  <c r="AA15" i="21"/>
  <c r="E22" i="24"/>
  <c r="E33" i="24"/>
  <c r="Q72" i="5"/>
  <c r="Q80" i="5"/>
  <c r="Q91" i="5"/>
  <c r="E32" i="24"/>
  <c r="E52" i="24"/>
  <c r="E36" i="24"/>
  <c r="E31" i="24"/>
  <c r="C88" i="5"/>
  <c r="C76" i="5"/>
  <c r="Q92" i="5"/>
  <c r="Q88" i="5"/>
  <c r="Q84" i="5"/>
  <c r="E14" i="24"/>
  <c r="E47" i="24"/>
  <c r="E20" i="24"/>
  <c r="G13" i="5"/>
  <c r="G53" i="5"/>
  <c r="R69" i="5"/>
  <c r="S22" i="5"/>
  <c r="S27" i="5"/>
  <c r="S42" i="5"/>
  <c r="S47" i="5"/>
  <c r="S25" i="5"/>
  <c r="S29" i="5"/>
  <c r="S37" i="5"/>
  <c r="S8" i="5"/>
  <c r="S69" i="5" s="1"/>
  <c r="E15" i="24"/>
  <c r="E46" i="24"/>
  <c r="E19" i="24"/>
  <c r="Q74" i="5"/>
  <c r="Q93" i="5"/>
  <c r="Q85" i="5"/>
  <c r="Q81" i="5"/>
  <c r="S79" i="5"/>
  <c r="Q77" i="5"/>
  <c r="Q75" i="5"/>
  <c r="C79" i="5"/>
  <c r="C77" i="5"/>
  <c r="C89" i="5"/>
  <c r="C81" i="5"/>
  <c r="C74" i="5"/>
  <c r="C75" i="5"/>
  <c r="C87" i="5"/>
  <c r="C78" i="5"/>
  <c r="C86" i="5"/>
  <c r="C80" i="5"/>
  <c r="C73" i="5"/>
  <c r="C90" i="5"/>
  <c r="C91" i="5"/>
  <c r="C84" i="5"/>
  <c r="Q94" i="5"/>
  <c r="Q78" i="5"/>
  <c r="Q89" i="5"/>
  <c r="S81" i="5"/>
  <c r="Q79" i="5"/>
  <c r="S77" i="5"/>
  <c r="S75" i="5"/>
  <c r="G39" i="5"/>
  <c r="G46" i="5"/>
  <c r="G33" i="5"/>
  <c r="G42" i="5"/>
  <c r="F69" i="5"/>
  <c r="G94" i="5" s="1"/>
  <c r="G18" i="5"/>
  <c r="G43" i="5"/>
  <c r="G22" i="5"/>
  <c r="G31" i="5"/>
  <c r="G47" i="5"/>
  <c r="G15" i="5"/>
  <c r="G27" i="5"/>
  <c r="G26" i="5"/>
  <c r="G44" i="5"/>
  <c r="G52" i="5"/>
  <c r="G14" i="5"/>
  <c r="G12" i="5"/>
  <c r="G29" i="5"/>
  <c r="G86" i="5"/>
  <c r="G85" i="5"/>
  <c r="G93" i="5"/>
  <c r="G74" i="5"/>
  <c r="G73" i="5"/>
  <c r="G92" i="5"/>
  <c r="G88" i="5"/>
  <c r="G90" i="5"/>
  <c r="E25" i="24"/>
  <c r="E27" i="24"/>
  <c r="E40" i="24"/>
  <c r="E44" i="24"/>
  <c r="D69" i="24"/>
  <c r="E87" i="24" s="1"/>
  <c r="E29" i="24"/>
  <c r="E53" i="24"/>
  <c r="E8" i="24"/>
  <c r="E69" i="24" s="1"/>
  <c r="E41" i="24"/>
  <c r="E43" i="24"/>
  <c r="E21" i="24"/>
  <c r="E37" i="24"/>
  <c r="E30" i="24"/>
  <c r="E45" i="24"/>
  <c r="E90" i="24"/>
  <c r="O89" i="5"/>
  <c r="O81" i="5"/>
  <c r="O80" i="5"/>
  <c r="O79" i="5"/>
  <c r="O73" i="5"/>
  <c r="O72" i="5"/>
  <c r="O94" i="5"/>
  <c r="O88" i="5"/>
  <c r="O92" i="5"/>
  <c r="O86" i="5"/>
  <c r="O87" i="5"/>
  <c r="O84" i="5"/>
  <c r="O78" i="5"/>
  <c r="O77" i="5"/>
  <c r="O76" i="5"/>
  <c r="O75" i="5"/>
  <c r="O74" i="5"/>
  <c r="O93" i="5"/>
  <c r="O90" i="5"/>
  <c r="O91" i="5"/>
  <c r="O85" i="5"/>
  <c r="E93" i="5"/>
  <c r="E89" i="5"/>
  <c r="E85" i="5"/>
  <c r="E78" i="5"/>
  <c r="E74" i="5"/>
  <c r="E94" i="5"/>
  <c r="E90" i="5"/>
  <c r="E86" i="5"/>
  <c r="E81" i="5"/>
  <c r="E77" i="5"/>
  <c r="E73" i="5"/>
  <c r="E91" i="5"/>
  <c r="E87" i="5"/>
  <c r="E80" i="5"/>
  <c r="E76" i="5"/>
  <c r="E72" i="5"/>
  <c r="E92" i="5"/>
  <c r="E88" i="5"/>
  <c r="E84" i="5"/>
  <c r="E79" i="5"/>
  <c r="E75" i="5"/>
  <c r="G69" i="5"/>
  <c r="C8" i="5"/>
  <c r="C69" i="5" s="1"/>
  <c r="G87" i="5" l="1"/>
  <c r="G84" i="5"/>
  <c r="G79" i="5"/>
  <c r="G78" i="5"/>
  <c r="G76" i="5"/>
  <c r="G81" i="5"/>
  <c r="G72" i="5"/>
  <c r="G77" i="5"/>
  <c r="G91" i="5"/>
  <c r="G75" i="5"/>
  <c r="G89" i="5"/>
  <c r="G80" i="5"/>
  <c r="E77" i="24"/>
  <c r="E92" i="24"/>
  <c r="C8" i="24"/>
  <c r="C69" i="24" s="1"/>
  <c r="R40" i="5"/>
  <c r="S40" i="5" s="1"/>
  <c r="Q40" i="5"/>
  <c r="E75" i="24"/>
  <c r="E85" i="24"/>
  <c r="E89" i="24"/>
  <c r="E94" i="24"/>
  <c r="E84" i="24"/>
  <c r="E76" i="24"/>
  <c r="E73" i="24"/>
  <c r="E91" i="24"/>
  <c r="E78" i="24"/>
  <c r="E80" i="24"/>
  <c r="E88" i="24"/>
  <c r="E81" i="24"/>
  <c r="E86" i="24"/>
  <c r="E79" i="24"/>
  <c r="E72" i="24"/>
  <c r="E93" i="24"/>
  <c r="E74" i="24"/>
  <c r="H89" i="16" l="1"/>
  <c r="H88" i="16"/>
  <c r="H87" i="16"/>
  <c r="F87" i="16"/>
  <c r="C87" i="16" s="1"/>
  <c r="F86" i="16"/>
  <c r="D86" i="16"/>
  <c r="H85" i="16"/>
  <c r="F85" i="16"/>
  <c r="C85" i="16" s="1"/>
  <c r="H84" i="16"/>
  <c r="F84" i="16"/>
  <c r="C84" i="16" s="1"/>
  <c r="H83" i="16"/>
  <c r="F83" i="16"/>
  <c r="D83" i="16"/>
  <c r="H82" i="16"/>
  <c r="F82" i="16"/>
  <c r="C82" i="16" s="1"/>
  <c r="H81" i="16"/>
  <c r="F81" i="16"/>
  <c r="C81" i="16" s="1"/>
  <c r="H80" i="16"/>
  <c r="F80" i="16"/>
  <c r="C80" i="16" s="1"/>
  <c r="H79" i="16"/>
  <c r="F79" i="16"/>
  <c r="C79" i="16" s="1"/>
  <c r="H76" i="16"/>
  <c r="F76" i="16"/>
  <c r="D76" i="16"/>
  <c r="H75" i="16"/>
  <c r="H74" i="16"/>
  <c r="F74" i="16"/>
  <c r="C74" i="16" s="1"/>
  <c r="H73" i="16"/>
  <c r="F73" i="16"/>
  <c r="C73" i="16" s="1"/>
  <c r="H72" i="16"/>
  <c r="F72" i="16"/>
  <c r="C72" i="16" s="1"/>
  <c r="H71" i="16"/>
  <c r="F71" i="16"/>
  <c r="C71" i="16" s="1"/>
  <c r="H70" i="16"/>
  <c r="F70" i="16"/>
  <c r="C70" i="16" s="1"/>
  <c r="F69" i="16"/>
  <c r="D69" i="16"/>
  <c r="H68" i="16"/>
  <c r="F68" i="16"/>
  <c r="D68" i="16"/>
  <c r="H67" i="16"/>
  <c r="F67" i="16"/>
  <c r="D67" i="16"/>
  <c r="H51" i="16"/>
  <c r="F51" i="16"/>
  <c r="D51" i="16"/>
  <c r="H50" i="16"/>
  <c r="F49" i="16"/>
  <c r="D49" i="16"/>
  <c r="H48" i="16"/>
  <c r="F48" i="16"/>
  <c r="D48" i="16"/>
  <c r="H45" i="16"/>
  <c r="F45" i="16"/>
  <c r="C45" i="16" s="1"/>
  <c r="H44" i="16"/>
  <c r="F44" i="16"/>
  <c r="C44" i="16" s="1"/>
  <c r="H43" i="16"/>
  <c r="F43" i="16"/>
  <c r="C43" i="16" s="1"/>
  <c r="H42" i="16"/>
  <c r="H41" i="16"/>
  <c r="F41" i="16"/>
  <c r="F38" i="16" s="1"/>
  <c r="D41" i="16"/>
  <c r="H40" i="16"/>
  <c r="H39" i="16"/>
  <c r="H37" i="16"/>
  <c r="I35" i="16"/>
  <c r="H35" i="16"/>
  <c r="H31" i="16"/>
  <c r="H30" i="16"/>
  <c r="H28" i="16"/>
  <c r="H27" i="16"/>
  <c r="H26" i="16"/>
  <c r="H25" i="16"/>
  <c r="H24" i="16"/>
  <c r="D24" i="16"/>
  <c r="C24" i="16" s="1"/>
  <c r="H23" i="16"/>
  <c r="F23" i="16"/>
  <c r="D23" i="16"/>
  <c r="I20" i="16"/>
  <c r="H20" i="16"/>
  <c r="G20" i="16"/>
  <c r="F20" i="16"/>
  <c r="E20" i="16"/>
  <c r="D20" i="16"/>
  <c r="H19" i="16"/>
  <c r="F19" i="16"/>
  <c r="C19" i="16" s="1"/>
  <c r="H18" i="16"/>
  <c r="I16" i="16"/>
  <c r="H16" i="16"/>
  <c r="G16" i="16"/>
  <c r="F16" i="16"/>
  <c r="E16" i="16"/>
  <c r="D16" i="16"/>
  <c r="H12" i="16"/>
  <c r="H11" i="16"/>
  <c r="H10" i="16"/>
  <c r="B16" i="16"/>
  <c r="B20" i="16"/>
  <c r="F91" i="15"/>
  <c r="C91" i="15" s="1"/>
  <c r="F90" i="15"/>
  <c r="D90" i="15"/>
  <c r="F89" i="15"/>
  <c r="C89" i="15" s="1"/>
  <c r="F88" i="15"/>
  <c r="C88" i="15" s="1"/>
  <c r="F87" i="15"/>
  <c r="D87" i="15"/>
  <c r="F86" i="15"/>
  <c r="C86" i="15" s="1"/>
  <c r="F85" i="15"/>
  <c r="C85" i="15" s="1"/>
  <c r="F84" i="15"/>
  <c r="C84" i="15" s="1"/>
  <c r="F83" i="15"/>
  <c r="C83" i="15" s="1"/>
  <c r="F79" i="15"/>
  <c r="D79" i="15"/>
  <c r="F77" i="15"/>
  <c r="C77" i="15" s="1"/>
  <c r="F76" i="15"/>
  <c r="C76" i="15" s="1"/>
  <c r="F75" i="15"/>
  <c r="C75" i="15" s="1"/>
  <c r="F74" i="15"/>
  <c r="C74" i="15" s="1"/>
  <c r="F73" i="15"/>
  <c r="C73" i="15" s="1"/>
  <c r="F72" i="15"/>
  <c r="D72" i="15"/>
  <c r="F71" i="15"/>
  <c r="D71" i="15"/>
  <c r="F70" i="15"/>
  <c r="D70" i="15"/>
  <c r="F53" i="15"/>
  <c r="D53" i="15"/>
  <c r="F51" i="15"/>
  <c r="D51" i="15"/>
  <c r="F50" i="15"/>
  <c r="D50" i="15"/>
  <c r="F47" i="15"/>
  <c r="C47" i="15" s="1"/>
  <c r="F46" i="15"/>
  <c r="C46" i="15" s="1"/>
  <c r="F45" i="15"/>
  <c r="C45" i="15" s="1"/>
  <c r="F43" i="15"/>
  <c r="F40" i="15" s="1"/>
  <c r="D43" i="15"/>
  <c r="D26" i="15"/>
  <c r="C26" i="15" s="1"/>
  <c r="F25" i="15"/>
  <c r="D25" i="15"/>
  <c r="F21" i="15"/>
  <c r="C21" i="15" s="1"/>
  <c r="Y34" i="21"/>
  <c r="Y20" i="21"/>
  <c r="M43" i="21"/>
  <c r="P21" i="21"/>
  <c r="M21" i="21"/>
  <c r="J21" i="21"/>
  <c r="G21" i="21"/>
  <c r="D21" i="21"/>
  <c r="P17" i="21"/>
  <c r="M17" i="21"/>
  <c r="J17" i="21"/>
  <c r="G17" i="21"/>
  <c r="D17" i="21"/>
  <c r="C79" i="15" l="1"/>
  <c r="C49" i="16"/>
  <c r="C67" i="16"/>
  <c r="C69" i="16"/>
  <c r="C90" i="15"/>
  <c r="C25" i="15"/>
  <c r="C50" i="15"/>
  <c r="C53" i="15"/>
  <c r="C70" i="15"/>
  <c r="C71" i="15"/>
  <c r="C72" i="15"/>
  <c r="H9" i="16"/>
  <c r="C20" i="16"/>
  <c r="C23" i="16"/>
  <c r="H38" i="16"/>
  <c r="C86" i="16"/>
  <c r="C16" i="16"/>
  <c r="C83" i="16"/>
  <c r="C48" i="16"/>
  <c r="C68" i="16"/>
  <c r="C76" i="16"/>
  <c r="C41" i="16"/>
  <c r="D38" i="16"/>
  <c r="C38" i="16" s="1"/>
  <c r="C87" i="15"/>
  <c r="D40" i="15"/>
  <c r="C40" i="15" s="1"/>
  <c r="C43" i="15"/>
  <c r="C51" i="15"/>
  <c r="C51" i="16"/>
</calcChain>
</file>

<file path=xl/sharedStrings.xml><?xml version="1.0" encoding="utf-8"?>
<sst xmlns="http://schemas.openxmlformats.org/spreadsheetml/2006/main" count="608" uniqueCount="153">
  <si>
    <t>Total</t>
  </si>
  <si>
    <t>Cuenta propia</t>
  </si>
  <si>
    <t>Trab. fam. no remu.</t>
  </si>
  <si>
    <t>Hombre</t>
  </si>
  <si>
    <t>Mujer</t>
  </si>
  <si>
    <t>Total Asalariados</t>
  </si>
  <si>
    <t>No.</t>
  </si>
  <si>
    <t>Total Ocupados</t>
  </si>
  <si>
    <t>Asalariados</t>
  </si>
  <si>
    <t xml:space="preserve">No. </t>
  </si>
  <si>
    <t>No Declaran Ingresos</t>
  </si>
  <si>
    <t xml:space="preserve">Total </t>
  </si>
  <si>
    <t>Privado</t>
  </si>
  <si>
    <t>Dominios</t>
  </si>
  <si>
    <t>Nivel Educativo</t>
  </si>
  <si>
    <t>Sexo</t>
  </si>
  <si>
    <t>Rama de Actividad</t>
  </si>
  <si>
    <t>Rama de Actividad (1 dig.)</t>
  </si>
  <si>
    <t>Ocupación a (1 Dig.)</t>
  </si>
  <si>
    <t>Ocupación (1 Dig.)</t>
  </si>
  <si>
    <t>Rango de Edad</t>
  </si>
  <si>
    <t>....... Continuación</t>
  </si>
  <si>
    <t>Rama de Actividad (1 Dig.)</t>
  </si>
  <si>
    <t>Pers. que declaran Ing.</t>
  </si>
  <si>
    <t>Total Pers. Ocupadas</t>
  </si>
  <si>
    <t>Población en Edad de Trabajar (PET)</t>
  </si>
  <si>
    <t>Quintil de Ingreso</t>
  </si>
  <si>
    <t>Población Total</t>
  </si>
  <si>
    <t>TDA</t>
  </si>
  <si>
    <t>MBT</t>
  </si>
  <si>
    <t>Ocupados</t>
  </si>
  <si>
    <t>Desocupados</t>
  </si>
  <si>
    <t>AEP</t>
  </si>
  <si>
    <t>Ingreso Promedio</t>
  </si>
  <si>
    <t xml:space="preserve">Rango de edad </t>
  </si>
  <si>
    <t>Declaran Ingresos</t>
  </si>
  <si>
    <t>Cuenta Propia</t>
  </si>
  <si>
    <t>No Declaran.</t>
  </si>
  <si>
    <t>Media</t>
  </si>
  <si>
    <t>Categorías</t>
  </si>
  <si>
    <t>Población Económicamente Activa (PEA)</t>
  </si>
  <si>
    <t>Ocupación Principal</t>
  </si>
  <si>
    <t>Nivel  Educativo</t>
  </si>
  <si>
    <t>Dominio</t>
  </si>
  <si>
    <t>Trab. Fam. no Remu.</t>
  </si>
  <si>
    <t>Sin Nivel</t>
  </si>
  <si>
    <t>Primaria</t>
  </si>
  <si>
    <t>Secundaria</t>
  </si>
  <si>
    <t>Superior</t>
  </si>
  <si>
    <t>De 10 a 11 años</t>
  </si>
  <si>
    <t>De 12 a 14 años</t>
  </si>
  <si>
    <t>De 15 a 18 años</t>
  </si>
  <si>
    <t>De 19 a 24 años</t>
  </si>
  <si>
    <t>De 25 a 29 años</t>
  </si>
  <si>
    <t>De 30 a 34 años</t>
  </si>
  <si>
    <t>De 35 a 39 años</t>
  </si>
  <si>
    <t>De 40 a 44 años</t>
  </si>
  <si>
    <t>De 45 a 49 años</t>
  </si>
  <si>
    <t>De 50 a 54 años</t>
  </si>
  <si>
    <t>De 55 a 59 años</t>
  </si>
  <si>
    <t>De 60 a 64 años</t>
  </si>
  <si>
    <t xml:space="preserve"> Distrito Central</t>
  </si>
  <si>
    <t xml:space="preserve"> San Pedro Sula</t>
  </si>
  <si>
    <t xml:space="preserve"> Rural</t>
  </si>
  <si>
    <t>No sabe, no responde</t>
  </si>
  <si>
    <t>De 30 a 35 años</t>
  </si>
  <si>
    <t>De 36 a 44 años</t>
  </si>
  <si>
    <t>De 45 a 59 años</t>
  </si>
  <si>
    <t>Terciaria</t>
  </si>
  <si>
    <t>Distrito Central</t>
  </si>
  <si>
    <t>San Pedro Sula</t>
  </si>
  <si>
    <t>Rural</t>
  </si>
  <si>
    <t xml:space="preserve"> Hombre</t>
  </si>
  <si>
    <t>Agricultura, Silvicultura, Caza y Pesca</t>
  </si>
  <si>
    <t>Industria manufacturera</t>
  </si>
  <si>
    <t>Electricidad, gas y agua</t>
  </si>
  <si>
    <t>Estab. finac. seguros, Bienes inmuebles y servicios</t>
  </si>
  <si>
    <t>Transp. almac. y comunicaciones</t>
  </si>
  <si>
    <t>Servicios Comunales, Sociales y Personales</t>
  </si>
  <si>
    <t>No sabe, No responde</t>
  </si>
  <si>
    <t>Directores Gerentes y Administ. Grales.</t>
  </si>
  <si>
    <t xml:space="preserve"> Empleados de Oficina</t>
  </si>
  <si>
    <t>Comerciantes y Vendedores</t>
  </si>
  <si>
    <t>Agricultores, Ganaderos y Trab. Agrop.</t>
  </si>
  <si>
    <t>Conductores de Transporte</t>
  </si>
  <si>
    <t>Trab. Area Grafica, Quim., Alimentos, etc.</t>
  </si>
  <si>
    <t>Operador de Carga y Almacenaje</t>
  </si>
  <si>
    <t xml:space="preserve"> Urbano</t>
  </si>
  <si>
    <t>Urbano</t>
  </si>
  <si>
    <t>Total Nacional</t>
  </si>
  <si>
    <t xml:space="preserve">Total Nacional </t>
  </si>
  <si>
    <t>Explotación de minas y canteras</t>
  </si>
  <si>
    <t>Construcción</t>
  </si>
  <si>
    <t>Profesionales, Técnicos y PEOA</t>
  </si>
  <si>
    <t>Ocupación de los Servicios</t>
  </si>
  <si>
    <t>Trab. Ind. Textil, Albañilería, Mecánica, etc.</t>
  </si>
  <si>
    <t>según dominio,  nivel educativo, rango de edad, sexo, rama de actividad y ocupación</t>
  </si>
  <si>
    <t>AEP= Años de Estudio Promedio</t>
  </si>
  <si>
    <t>TDA= Tasa de Desempleo Abierto</t>
  </si>
  <si>
    <t>MBT= Meses promedio en Busca de Trabajo</t>
  </si>
  <si>
    <t xml:space="preserve">Cuadro No. 3. Personas ocupadas por categoría ocupacional, según dominio, nivel educativo, rango de edad, sexo. </t>
  </si>
  <si>
    <t>Cuadro No. 3. Personas ocupadas por categoría ocupacional, según dominio, nivel educativo, rango de edad, sexo,</t>
  </si>
  <si>
    <t>Cuadro No. 4. Personas ocupadas y que declaran ingresos por categoría ocupacional, según dominio, nivel educativo, rango de edad,</t>
  </si>
  <si>
    <t>sexo, número de salarios mínimos devengados, rama de actividad y ocupación</t>
  </si>
  <si>
    <t>Cuadro No. 5. Ingreso promedio de las personas ocupadas por categoría  ocupacional, según dominio,</t>
  </si>
  <si>
    <t>nivel educativo, rango de edad, sexo, número de salarios mínimos, rama de actividad y ocupación</t>
  </si>
  <si>
    <t>rangos de edad, sexo, número de salarios mínimos devengados, rama de actividad y ocupación</t>
  </si>
  <si>
    <t>Cuadro No. 6. Años de estudio promedio de las personas ocupadas por categoría ocupacional, según dominio, nivel educativo,</t>
  </si>
  <si>
    <t>Comercio por Mayor/Menor, Hoteles / restaurantes</t>
  </si>
  <si>
    <t xml:space="preserve">número de salarios mínimos, rama de actividad y ocupación </t>
  </si>
  <si>
    <t>Comercio por Mayor / menor, Hoteles / restaurantes</t>
  </si>
  <si>
    <t xml:space="preserve">No sabe, No responde </t>
  </si>
  <si>
    <t>Ocupación Principal, Lps/Mes/Persona</t>
  </si>
  <si>
    <t>% 1/</t>
  </si>
  <si>
    <t>1/ Porcentaje por columna</t>
  </si>
  <si>
    <t>2/ El nivel educativo incluye la población menor de cinco años</t>
  </si>
  <si>
    <t>1/ Porcentaje por columnas</t>
  </si>
  <si>
    <t>2/ Porcentaje  por filas</t>
  </si>
  <si>
    <t xml:space="preserve"> Resto urbano</t>
  </si>
  <si>
    <t>Empleados de Oficina</t>
  </si>
  <si>
    <t>Resto urbano</t>
  </si>
  <si>
    <t>De 60 años y más</t>
  </si>
  <si>
    <t>Busca trabajo por primera vez</t>
  </si>
  <si>
    <t>De 65 años y más</t>
  </si>
  <si>
    <t>Tasa de Participación (TP)</t>
  </si>
  <si>
    <t>3/ No. de salarios mínimos (personas que declaran ingresos) y trabajan 36 Hrs. o mas</t>
  </si>
  <si>
    <t>Menos de un salario</t>
  </si>
  <si>
    <t>De 1 a 2 salarios</t>
  </si>
  <si>
    <t>De 2 a 3 salarios</t>
  </si>
  <si>
    <t>De 3 a 4 salarios</t>
  </si>
  <si>
    <t>De 4 salarios y más</t>
  </si>
  <si>
    <t>3/ No. de salarios mínimos (personas que declaran ingresos) y trabajan 36 Hrs. o mas en la ocupación principal</t>
  </si>
  <si>
    <t>Total Nacional 2/</t>
  </si>
  <si>
    <t>No. de Salarios Mínimos 3/</t>
  </si>
  <si>
    <t>No. de Salarios Mínimos 1/</t>
  </si>
  <si>
    <t>1/ No. de salarios mínimos (personas que declaran ingresos) y trabajan 36 Hrs. o mas</t>
  </si>
  <si>
    <t>Menos de 1 salario y trab &lt;36 horas</t>
  </si>
  <si>
    <t>Menos de 1 salario y trab &gt;=36 horas</t>
  </si>
  <si>
    <t>Menos de 1 salario y no decl. horas</t>
  </si>
  <si>
    <t>según dominio, quintil del ingreso de hogar, nivel educativo y rango de edad</t>
  </si>
  <si>
    <t>Público</t>
  </si>
  <si>
    <t>Doméstico</t>
  </si>
  <si>
    <t xml:space="preserve">Cuadro No. 1. Población en Edad de Trabajar (PET), Población Económicamente Activa (PEA) y Tasa de Participación (TP) </t>
  </si>
  <si>
    <t>Nivel educativo 2/</t>
  </si>
  <si>
    <t>Cuadro No. 2. Tasa de Desempleo Abierto (TDA), Población en Edad de Trabajar (PET) y Población Económicamente Activa (PEA),</t>
  </si>
  <si>
    <t>Cuadro No. 5. Ingreso promedio de las personas ocupadas que declaran Ingreso por categoría  ocupacional, según dominio,</t>
  </si>
  <si>
    <t>(Promedio de salarios mínimos por rama)</t>
  </si>
  <si>
    <t>Quintil 1</t>
  </si>
  <si>
    <t>Quintil 2</t>
  </si>
  <si>
    <t>Quintil 3</t>
  </si>
  <si>
    <t>Quintil 4</t>
  </si>
  <si>
    <t>Quintil 5</t>
  </si>
  <si>
    <t>Cuadro No. 6. Años de estudio promedio de las personas ocupadas por categoría ocupacional, según dominio, nivel educativo, rangos de edad, sexo, número de salarios mínimos devengados, rama de actividad y ocupación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</si>
</sst>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-* #,##0.0_-;\-* #,##0.0_-;_-* &quot;-&quot;??_-;_-@_-"/>
    <numFmt numFmtId="166" formatCode="_-* #,##0_-;\-* #,##0_-;_-* &quot;-&quot;??_-;_-@_-"/>
    <numFmt numFmtId="167" formatCode="_-* #,##0.0_-;\-* #,##0.0_-;_-* &quot;-&quot;?_-;_-@_-"/>
    <numFmt numFmtId="168" formatCode="0.0"/>
    <numFmt numFmtId="169" formatCode="_-* #,##0_-;\-* #,##0_-;_-* &quot;-&quot;?_-;_-@_-"/>
    <numFmt numFmtId="170" formatCode="_-[$€]* #,##0.00_-;\-[$€]* #,##0.00_-;_-[$€]* &quot;-&quot;??_-;_-@_-"/>
    <numFmt numFmtId="171" formatCode="###0"/>
  </numFmts>
  <fonts count="16" x14ac:knownFonts="1">
    <font>
      <sz val="8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u val="singleAccounting"/>
      <sz val="8"/>
      <name val="Arial"/>
      <family val="2"/>
    </font>
    <font>
      <b/>
      <u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8"/>
      <color theme="0" tint="-0.49998474074526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2">
    <xf numFmtId="0" fontId="0" fillId="0" borderId="0"/>
    <xf numFmtId="170" fontId="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164" fontId="10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3" fillId="0" borderId="0"/>
  </cellStyleXfs>
  <cellXfs count="275">
    <xf numFmtId="0" fontId="0" fillId="0" borderId="0" xfId="0"/>
    <xf numFmtId="166" fontId="0" fillId="0" borderId="0" xfId="17" applyNumberFormat="1" applyFont="1"/>
    <xf numFmtId="0" fontId="4" fillId="0" borderId="0" xfId="0" applyFont="1" applyFill="1" applyBorder="1" applyAlignment="1">
      <alignment horizontal="left" indent="1"/>
    </xf>
    <xf numFmtId="0" fontId="3" fillId="0" borderId="0" xfId="0" applyFont="1" applyAlignment="1">
      <alignment horizontal="center"/>
    </xf>
    <xf numFmtId="166" fontId="3" fillId="0" borderId="0" xfId="17" applyNumberFormat="1" applyFont="1" applyBorder="1"/>
    <xf numFmtId="0" fontId="4" fillId="0" borderId="0" xfId="0" applyFont="1"/>
    <xf numFmtId="166" fontId="3" fillId="0" borderId="0" xfId="17" applyNumberFormat="1" applyFont="1" applyBorder="1" applyAlignment="1">
      <alignment horizontal="center"/>
    </xf>
    <xf numFmtId="166" fontId="3" fillId="0" borderId="0" xfId="17" applyNumberFormat="1" applyFont="1" applyBorder="1" applyAlignment="1">
      <alignment horizontal="center" vertical="center" wrapText="1"/>
    </xf>
    <xf numFmtId="166" fontId="0" fillId="0" borderId="0" xfId="17" applyNumberFormat="1" applyFont="1" applyFill="1"/>
    <xf numFmtId="166" fontId="0" fillId="0" borderId="0" xfId="0" applyNumberFormat="1"/>
    <xf numFmtId="166" fontId="0" fillId="0" borderId="0" xfId="17" applyNumberFormat="1" applyFont="1" applyBorder="1" applyAlignment="1">
      <alignment horizontal="left" indent="1"/>
    </xf>
    <xf numFmtId="165" fontId="0" fillId="0" borderId="1" xfId="17" applyNumberFormat="1" applyFont="1" applyBorder="1"/>
    <xf numFmtId="0" fontId="3" fillId="0" borderId="0" xfId="96" applyFont="1" applyAlignment="1">
      <alignment horizontal="center"/>
    </xf>
    <xf numFmtId="0" fontId="6" fillId="0" borderId="0" xfId="96" applyFont="1" applyAlignment="1">
      <alignment horizontal="center"/>
    </xf>
    <xf numFmtId="0" fontId="4" fillId="0" borderId="0" xfId="96" applyFont="1" applyFill="1" applyBorder="1" applyAlignment="1">
      <alignment horizontal="left" indent="1"/>
    </xf>
    <xf numFmtId="165" fontId="3" fillId="0" borderId="1" xfId="17" applyNumberFormat="1" applyFont="1" applyBorder="1" applyAlignment="1">
      <alignment horizontal="center" vertical="center" wrapText="1"/>
    </xf>
    <xf numFmtId="0" fontId="3" fillId="0" borderId="0" xfId="96" applyFont="1" applyBorder="1"/>
    <xf numFmtId="0" fontId="3" fillId="0" borderId="0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indent="1"/>
    </xf>
    <xf numFmtId="167" fontId="0" fillId="0" borderId="0" xfId="0" applyNumberFormat="1"/>
    <xf numFmtId="167" fontId="0" fillId="0" borderId="1" xfId="17" applyNumberFormat="1" applyFont="1" applyBorder="1"/>
    <xf numFmtId="167" fontId="0" fillId="0" borderId="0" xfId="17" applyNumberFormat="1" applyFont="1" applyBorder="1"/>
    <xf numFmtId="166" fontId="3" fillId="0" borderId="0" xfId="17" applyNumberFormat="1" applyFont="1" applyFill="1" applyBorder="1"/>
    <xf numFmtId="0" fontId="0" fillId="0" borderId="0" xfId="0" applyFill="1"/>
    <xf numFmtId="167" fontId="3" fillId="0" borderId="0" xfId="17" applyNumberFormat="1" applyFont="1" applyFill="1" applyBorder="1"/>
    <xf numFmtId="0" fontId="3" fillId="0" borderId="0" xfId="0" applyFont="1" applyFill="1" applyBorder="1"/>
    <xf numFmtId="166" fontId="0" fillId="0" borderId="0" xfId="17" applyNumberFormat="1" applyFont="1" applyFill="1" applyBorder="1"/>
    <xf numFmtId="167" fontId="3" fillId="0" borderId="0" xfId="17" applyNumberFormat="1" applyFont="1" applyFill="1" applyBorder="1" applyAlignment="1">
      <alignment horizontal="center"/>
    </xf>
    <xf numFmtId="166" fontId="3" fillId="0" borderId="2" xfId="17" applyNumberFormat="1" applyFont="1" applyBorder="1" applyAlignment="1">
      <alignment horizontal="center" vertical="center" wrapText="1"/>
    </xf>
    <xf numFmtId="166" fontId="3" fillId="0" borderId="0" xfId="71" applyNumberFormat="1" applyFont="1" applyFill="1" applyBorder="1"/>
    <xf numFmtId="0" fontId="4" fillId="0" borderId="0" xfId="93" applyFont="1" applyFill="1" applyBorder="1" applyAlignment="1">
      <alignment horizontal="left" indent="1"/>
    </xf>
    <xf numFmtId="166" fontId="3" fillId="0" borderId="0" xfId="17" applyNumberFormat="1" applyFont="1" applyBorder="1" applyAlignment="1">
      <alignment horizontal="left" vertical="justify"/>
    </xf>
    <xf numFmtId="167" fontId="0" fillId="0" borderId="0" xfId="17" applyNumberFormat="1" applyFont="1" applyFill="1" applyBorder="1"/>
    <xf numFmtId="165" fontId="0" fillId="0" borderId="0" xfId="17" applyNumberFormat="1" applyFont="1" applyFill="1" applyBorder="1"/>
    <xf numFmtId="168" fontId="3" fillId="0" borderId="0" xfId="96" applyNumberFormat="1" applyFont="1" applyBorder="1"/>
    <xf numFmtId="168" fontId="3" fillId="0" borderId="0" xfId="0" applyNumberFormat="1" applyFont="1" applyBorder="1" applyAlignment="1">
      <alignment horizontal="left" indent="1"/>
    </xf>
    <xf numFmtId="168" fontId="5" fillId="0" borderId="0" xfId="71" applyNumberFormat="1" applyFont="1" applyBorder="1" applyAlignment="1">
      <alignment horizontal="left" indent="2"/>
    </xf>
    <xf numFmtId="168" fontId="5" fillId="0" borderId="0" xfId="71" applyNumberFormat="1" applyFont="1" applyBorder="1" applyAlignment="1">
      <alignment horizontal="left" indent="3"/>
    </xf>
    <xf numFmtId="168" fontId="4" fillId="0" borderId="0" xfId="96" applyNumberFormat="1" applyFont="1" applyFill="1" applyBorder="1" applyAlignment="1">
      <alignment horizontal="left" indent="1"/>
    </xf>
    <xf numFmtId="168" fontId="3" fillId="0" borderId="0" xfId="96" applyNumberFormat="1" applyFont="1" applyAlignment="1">
      <alignment horizontal="center"/>
    </xf>
    <xf numFmtId="168" fontId="3" fillId="0" borderId="1" xfId="17" applyNumberFormat="1" applyFont="1" applyBorder="1" applyAlignment="1">
      <alignment horizontal="center" vertical="center" wrapText="1"/>
    </xf>
    <xf numFmtId="168" fontId="3" fillId="0" borderId="2" xfId="17" applyNumberFormat="1" applyFont="1" applyBorder="1" applyAlignment="1">
      <alignment horizontal="center"/>
    </xf>
    <xf numFmtId="168" fontId="3" fillId="0" borderId="1" xfId="17" applyNumberFormat="1" applyFont="1" applyBorder="1" applyAlignment="1">
      <alignment horizontal="center"/>
    </xf>
    <xf numFmtId="168" fontId="3" fillId="0" borderId="0" xfId="17" applyNumberFormat="1" applyFont="1" applyBorder="1"/>
    <xf numFmtId="168" fontId="3" fillId="0" borderId="0" xfId="17" applyNumberFormat="1" applyFont="1" applyBorder="1" applyAlignment="1">
      <alignment horizontal="left" indent="1"/>
    </xf>
    <xf numFmtId="168" fontId="0" fillId="0" borderId="0" xfId="17" applyNumberFormat="1" applyFont="1" applyBorder="1" applyAlignment="1">
      <alignment horizontal="left" indent="2"/>
    </xf>
    <xf numFmtId="167" fontId="0" fillId="0" borderId="0" xfId="0" applyNumberFormat="1" applyFill="1"/>
    <xf numFmtId="167" fontId="0" fillId="0" borderId="0" xfId="17" applyNumberFormat="1" applyFont="1" applyFill="1"/>
    <xf numFmtId="0" fontId="3" fillId="0" borderId="2" xfId="0" applyFont="1" applyFill="1" applyBorder="1" applyAlignment="1">
      <alignment horizontal="center" vertical="center" wrapText="1"/>
    </xf>
    <xf numFmtId="167" fontId="3" fillId="0" borderId="2" xfId="0" applyNumberFormat="1" applyFont="1" applyFill="1" applyBorder="1" applyAlignment="1">
      <alignment horizontal="center" vertical="center" wrapText="1"/>
    </xf>
    <xf numFmtId="166" fontId="0" fillId="0" borderId="1" xfId="17" applyNumberFormat="1" applyFont="1" applyFill="1" applyBorder="1"/>
    <xf numFmtId="0" fontId="3" fillId="0" borderId="0" xfId="0" applyFont="1" applyFill="1" applyBorder="1" applyAlignment="1"/>
    <xf numFmtId="0" fontId="3" fillId="0" borderId="0" xfId="0" applyFont="1" applyFill="1"/>
    <xf numFmtId="168" fontId="0" fillId="0" borderId="0" xfId="0" applyNumberFormat="1" applyFill="1" applyBorder="1"/>
    <xf numFmtId="0" fontId="3" fillId="0" borderId="0" xfId="0" applyFont="1" applyFill="1" applyBorder="1" applyAlignment="1">
      <alignment horizontal="left" indent="1"/>
    </xf>
    <xf numFmtId="166" fontId="0" fillId="0" borderId="0" xfId="17" applyNumberFormat="1" applyFont="1" applyFill="1" applyBorder="1" applyAlignment="1">
      <alignment horizontal="left" indent="2"/>
    </xf>
    <xf numFmtId="166" fontId="0" fillId="0" borderId="0" xfId="17" applyNumberFormat="1" applyFont="1" applyFill="1" applyBorder="1" applyAlignment="1">
      <alignment horizontal="left" indent="1"/>
    </xf>
    <xf numFmtId="167" fontId="0" fillId="0" borderId="0" xfId="17" applyNumberFormat="1" applyFont="1" applyFill="1" applyBorder="1" applyAlignment="1">
      <alignment horizontal="center"/>
    </xf>
    <xf numFmtId="166" fontId="0" fillId="0" borderId="0" xfId="17" applyNumberFormat="1" applyFont="1" applyFill="1" applyBorder="1" applyAlignment="1">
      <alignment horizontal="left" indent="3"/>
    </xf>
    <xf numFmtId="0" fontId="0" fillId="0" borderId="0" xfId="0" applyFill="1" applyBorder="1"/>
    <xf numFmtId="166" fontId="5" fillId="0" borderId="0" xfId="71" applyNumberFormat="1" applyFont="1" applyFill="1" applyBorder="1" applyAlignment="1">
      <alignment horizontal="left" indent="2"/>
    </xf>
    <xf numFmtId="166" fontId="5" fillId="0" borderId="0" xfId="71" applyNumberFormat="1" applyFont="1" applyFill="1" applyBorder="1" applyAlignment="1">
      <alignment horizontal="left" indent="3"/>
    </xf>
    <xf numFmtId="0" fontId="3" fillId="0" borderId="1" xfId="0" applyFont="1" applyFill="1" applyBorder="1" applyAlignment="1">
      <alignment horizontal="center" vertical="center" wrapText="1"/>
    </xf>
    <xf numFmtId="166" fontId="3" fillId="0" borderId="1" xfId="17" applyNumberFormat="1" applyFont="1" applyFill="1" applyBorder="1"/>
    <xf numFmtId="167" fontId="3" fillId="0" borderId="1" xfId="17" applyNumberFormat="1" applyFont="1" applyFill="1" applyBorder="1"/>
    <xf numFmtId="167" fontId="5" fillId="0" borderId="1" xfId="17" applyNumberFormat="1" applyFont="1" applyFill="1" applyBorder="1"/>
    <xf numFmtId="167" fontId="3" fillId="0" borderId="1" xfId="17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left" vertical="center" wrapText="1" indent="1"/>
    </xf>
    <xf numFmtId="167" fontId="0" fillId="0" borderId="0" xfId="0" applyNumberFormat="1" applyFill="1" applyBorder="1"/>
    <xf numFmtId="165" fontId="3" fillId="0" borderId="0" xfId="17" applyNumberFormat="1" applyFont="1" applyFill="1" applyBorder="1"/>
    <xf numFmtId="0" fontId="3" fillId="0" borderId="0" xfId="0" applyFont="1" applyBorder="1" applyAlignment="1">
      <alignment vertical="center" wrapText="1"/>
    </xf>
    <xf numFmtId="166" fontId="5" fillId="0" borderId="0" xfId="17" applyNumberFormat="1" applyFont="1" applyFill="1" applyBorder="1"/>
    <xf numFmtId="165" fontId="5" fillId="0" borderId="0" xfId="17" applyNumberFormat="1" applyFont="1" applyFill="1" applyBorder="1"/>
    <xf numFmtId="0" fontId="2" fillId="0" borderId="0" xfId="93" applyFill="1"/>
    <xf numFmtId="0" fontId="3" fillId="0" borderId="0" xfId="93" applyFont="1" applyFill="1"/>
    <xf numFmtId="167" fontId="2" fillId="0" borderId="0" xfId="93" applyNumberFormat="1" applyFill="1"/>
    <xf numFmtId="166" fontId="3" fillId="0" borderId="0" xfId="76" applyNumberFormat="1" applyFont="1" applyFill="1" applyBorder="1"/>
    <xf numFmtId="166" fontId="2" fillId="0" borderId="0" xfId="71" applyNumberFormat="1" applyFill="1"/>
    <xf numFmtId="167" fontId="2" fillId="0" borderId="0" xfId="71" applyNumberFormat="1" applyFill="1"/>
    <xf numFmtId="165" fontId="2" fillId="0" borderId="0" xfId="71" applyNumberFormat="1" applyFill="1"/>
    <xf numFmtId="166" fontId="3" fillId="0" borderId="0" xfId="71" applyNumberFormat="1" applyFont="1" applyFill="1" applyAlignment="1">
      <alignment horizontal="center"/>
    </xf>
    <xf numFmtId="165" fontId="2" fillId="0" borderId="0" xfId="93" applyNumberFormat="1" applyFill="1"/>
    <xf numFmtId="0" fontId="3" fillId="0" borderId="0" xfId="93" applyFont="1" applyFill="1" applyAlignment="1">
      <alignment horizontal="center"/>
    </xf>
    <xf numFmtId="166" fontId="3" fillId="0" borderId="0" xfId="0" applyNumberFormat="1" applyFont="1" applyFill="1" applyBorder="1"/>
    <xf numFmtId="166" fontId="3" fillId="0" borderId="2" xfId="17" applyNumberFormat="1" applyFont="1" applyFill="1" applyBorder="1" applyAlignment="1">
      <alignment horizontal="center"/>
    </xf>
    <xf numFmtId="167" fontId="3" fillId="0" borderId="2" xfId="17" applyNumberFormat="1" applyFont="1" applyFill="1" applyBorder="1" applyAlignment="1">
      <alignment horizontal="center"/>
    </xf>
    <xf numFmtId="166" fontId="2" fillId="0" borderId="0" xfId="17" applyNumberFormat="1" applyFill="1" applyBorder="1"/>
    <xf numFmtId="167" fontId="2" fillId="0" borderId="0" xfId="17" applyNumberFormat="1" applyFill="1" applyBorder="1"/>
    <xf numFmtId="166" fontId="0" fillId="0" borderId="0" xfId="0" applyNumberFormat="1" applyFill="1"/>
    <xf numFmtId="169" fontId="3" fillId="0" borderId="0" xfId="0" applyNumberFormat="1" applyFont="1" applyFill="1" applyAlignment="1">
      <alignment horizontal="center"/>
    </xf>
    <xf numFmtId="167" fontId="0" fillId="0" borderId="1" xfId="17" applyNumberFormat="1" applyFont="1" applyFill="1" applyBorder="1"/>
    <xf numFmtId="165" fontId="3" fillId="0" borderId="0" xfId="17" applyNumberFormat="1" applyFont="1" applyFill="1" applyBorder="1" applyAlignment="1">
      <alignment horizontal="right"/>
    </xf>
    <xf numFmtId="166" fontId="3" fillId="0" borderId="0" xfId="17" applyNumberFormat="1" applyFont="1" applyFill="1" applyBorder="1" applyAlignment="1">
      <alignment horizontal="right"/>
    </xf>
    <xf numFmtId="165" fontId="0" fillId="0" borderId="0" xfId="17" applyNumberFormat="1" applyFont="1" applyFill="1" applyBorder="1" applyAlignment="1">
      <alignment horizontal="right"/>
    </xf>
    <xf numFmtId="165" fontId="5" fillId="0" borderId="0" xfId="17" applyNumberFormat="1" applyFont="1" applyFill="1" applyBorder="1" applyAlignment="1">
      <alignment horizontal="right"/>
    </xf>
    <xf numFmtId="166" fontId="5" fillId="0" borderId="0" xfId="17" applyNumberFormat="1" applyFont="1" applyFill="1" applyBorder="1" applyAlignment="1">
      <alignment horizontal="right"/>
    </xf>
    <xf numFmtId="166" fontId="3" fillId="0" borderId="0" xfId="17" applyNumberFormat="1" applyFont="1" applyBorder="1" applyAlignment="1">
      <alignment horizontal="right" vertical="justify"/>
    </xf>
    <xf numFmtId="166" fontId="3" fillId="0" borderId="0" xfId="17" applyNumberFormat="1" applyFont="1" applyBorder="1" applyAlignment="1">
      <alignment horizontal="right"/>
    </xf>
    <xf numFmtId="165" fontId="0" fillId="0" borderId="0" xfId="17" applyNumberFormat="1" applyFont="1" applyFill="1" applyAlignment="1">
      <alignment horizontal="right"/>
    </xf>
    <xf numFmtId="165" fontId="3" fillId="0" borderId="0" xfId="17" applyNumberFormat="1" applyFont="1" applyBorder="1" applyAlignment="1">
      <alignment horizontal="right"/>
    </xf>
    <xf numFmtId="165" fontId="5" fillId="0" borderId="0" xfId="17" applyNumberFormat="1" applyFont="1" applyBorder="1" applyAlignment="1">
      <alignment horizontal="right"/>
    </xf>
    <xf numFmtId="0" fontId="5" fillId="0" borderId="0" xfId="0" applyFont="1" applyFill="1"/>
    <xf numFmtId="167" fontId="5" fillId="0" borderId="0" xfId="17" applyNumberFormat="1" applyFont="1" applyFill="1" applyBorder="1"/>
    <xf numFmtId="165" fontId="0" fillId="0" borderId="0" xfId="17" applyNumberFormat="1" applyFont="1" applyFill="1"/>
    <xf numFmtId="166" fontId="3" fillId="0" borderId="0" xfId="17" applyNumberFormat="1" applyFont="1" applyFill="1" applyBorder="1" applyAlignment="1">
      <alignment horizontal="left" indent="1"/>
    </xf>
    <xf numFmtId="166" fontId="3" fillId="0" borderId="0" xfId="17" applyNumberFormat="1" applyFont="1" applyFill="1"/>
    <xf numFmtId="166" fontId="5" fillId="0" borderId="0" xfId="17" applyNumberFormat="1" applyFont="1" applyFill="1" applyBorder="1" applyAlignment="1">
      <alignment horizontal="left" indent="1"/>
    </xf>
    <xf numFmtId="166" fontId="5" fillId="0" borderId="0" xfId="17" applyNumberFormat="1" applyFont="1" applyFill="1"/>
    <xf numFmtId="165" fontId="5" fillId="0" borderId="0" xfId="17" applyNumberFormat="1" applyFont="1" applyFill="1"/>
    <xf numFmtId="166" fontId="0" fillId="0" borderId="0" xfId="17" applyNumberFormat="1" applyFont="1" applyBorder="1" applyAlignment="1">
      <alignment horizontal="left" indent="2"/>
    </xf>
    <xf numFmtId="165" fontId="3" fillId="0" borderId="0" xfId="17" applyNumberFormat="1" applyFont="1" applyFill="1" applyBorder="1" applyAlignment="1">
      <alignment horizontal="center"/>
    </xf>
    <xf numFmtId="165" fontId="5" fillId="0" borderId="0" xfId="17" applyNumberFormat="1" applyFont="1" applyFill="1" applyBorder="1" applyAlignment="1">
      <alignment horizontal="center"/>
    </xf>
    <xf numFmtId="168" fontId="3" fillId="0" borderId="0" xfId="96" applyNumberFormat="1" applyFont="1" applyBorder="1" applyAlignment="1">
      <alignment horizontal="left" indent="1"/>
    </xf>
    <xf numFmtId="168" fontId="3" fillId="0" borderId="0" xfId="17" applyNumberFormat="1" applyFont="1" applyBorder="1" applyAlignment="1">
      <alignment horizontal="left" vertical="justify"/>
    </xf>
    <xf numFmtId="165" fontId="5" fillId="0" borderId="0" xfId="17" applyNumberFormat="1" applyFont="1"/>
    <xf numFmtId="166" fontId="5" fillId="0" borderId="0" xfId="17" applyNumberFormat="1" applyFont="1" applyFill="1" applyAlignment="1">
      <alignment horizontal="right"/>
    </xf>
    <xf numFmtId="165" fontId="3" fillId="3" borderId="0" xfId="17" applyNumberFormat="1" applyFont="1" applyFill="1" applyBorder="1" applyAlignment="1">
      <alignment horizontal="right"/>
    </xf>
    <xf numFmtId="165" fontId="3" fillId="0" borderId="0" xfId="17" applyNumberFormat="1" applyFont="1"/>
    <xf numFmtId="165" fontId="3" fillId="3" borderId="0" xfId="17" applyNumberFormat="1" applyFont="1" applyFill="1"/>
    <xf numFmtId="167" fontId="11" fillId="0" borderId="0" xfId="17" applyNumberFormat="1" applyFont="1" applyFill="1" applyBorder="1"/>
    <xf numFmtId="0" fontId="11" fillId="0" borderId="1" xfId="93" applyFont="1" applyFill="1" applyBorder="1"/>
    <xf numFmtId="166" fontId="11" fillId="0" borderId="1" xfId="93" applyNumberFormat="1" applyFont="1" applyFill="1" applyBorder="1"/>
    <xf numFmtId="167" fontId="11" fillId="0" borderId="1" xfId="93" applyNumberFormat="1" applyFont="1" applyFill="1" applyBorder="1"/>
    <xf numFmtId="166" fontId="11" fillId="0" borderId="0" xfId="17" applyNumberFormat="1" applyFont="1" applyFill="1"/>
    <xf numFmtId="0" fontId="11" fillId="0" borderId="0" xfId="93" applyFont="1" applyFill="1"/>
    <xf numFmtId="167" fontId="11" fillId="0" borderId="0" xfId="71" applyNumberFormat="1" applyFont="1" applyFill="1" applyBorder="1"/>
    <xf numFmtId="166" fontId="11" fillId="0" borderId="0" xfId="71" applyNumberFormat="1" applyFont="1" applyFill="1" applyBorder="1"/>
    <xf numFmtId="165" fontId="11" fillId="0" borderId="0" xfId="71" applyNumberFormat="1" applyFont="1" applyFill="1" applyBorder="1"/>
    <xf numFmtId="166" fontId="11" fillId="0" borderId="0" xfId="71" applyNumberFormat="1" applyFont="1" applyFill="1"/>
    <xf numFmtId="167" fontId="11" fillId="0" borderId="0" xfId="71" applyNumberFormat="1" applyFont="1" applyFill="1"/>
    <xf numFmtId="165" fontId="11" fillId="0" borderId="0" xfId="71" applyNumberFormat="1" applyFont="1" applyFill="1"/>
    <xf numFmtId="167" fontId="11" fillId="0" borderId="0" xfId="93" applyNumberFormat="1" applyFont="1" applyFill="1"/>
    <xf numFmtId="166" fontId="11" fillId="0" borderId="1" xfId="71" applyNumberFormat="1" applyFont="1" applyFill="1" applyBorder="1"/>
    <xf numFmtId="167" fontId="11" fillId="0" borderId="1" xfId="71" applyNumberFormat="1" applyFont="1" applyFill="1" applyBorder="1"/>
    <xf numFmtId="165" fontId="11" fillId="0" borderId="0" xfId="93" applyNumberFormat="1" applyFont="1" applyFill="1"/>
    <xf numFmtId="0" fontId="11" fillId="0" borderId="0" xfId="96" applyFont="1"/>
    <xf numFmtId="0" fontId="11" fillId="0" borderId="1" xfId="96" applyFont="1" applyBorder="1"/>
    <xf numFmtId="166" fontId="11" fillId="0" borderId="0" xfId="17" applyNumberFormat="1" applyFont="1" applyBorder="1"/>
    <xf numFmtId="166" fontId="11" fillId="0" borderId="0" xfId="17" applyNumberFormat="1" applyFont="1"/>
    <xf numFmtId="0" fontId="11" fillId="0" borderId="0" xfId="96" applyFont="1" applyBorder="1"/>
    <xf numFmtId="166" fontId="11" fillId="0" borderId="0" xfId="17" applyNumberFormat="1" applyFont="1" applyBorder="1" applyAlignment="1">
      <alignment horizontal="right"/>
    </xf>
    <xf numFmtId="165" fontId="11" fillId="0" borderId="1" xfId="17" applyNumberFormat="1" applyFont="1" applyBorder="1"/>
    <xf numFmtId="168" fontId="11" fillId="0" borderId="0" xfId="96" applyNumberFormat="1" applyFont="1" applyBorder="1"/>
    <xf numFmtId="165" fontId="11" fillId="0" borderId="0" xfId="17" applyNumberFormat="1" applyFont="1"/>
    <xf numFmtId="168" fontId="11" fillId="0" borderId="0" xfId="17" applyNumberFormat="1" applyFont="1" applyBorder="1" applyAlignment="1">
      <alignment horizontal="left" indent="2"/>
    </xf>
    <xf numFmtId="168" fontId="11" fillId="0" borderId="0" xfId="17" applyNumberFormat="1" applyFont="1" applyBorder="1" applyAlignment="1">
      <alignment horizontal="left" indent="3"/>
    </xf>
    <xf numFmtId="168" fontId="11" fillId="0" borderId="0" xfId="96" applyNumberFormat="1" applyFont="1" applyAlignment="1">
      <alignment horizontal="left" indent="1"/>
    </xf>
    <xf numFmtId="168" fontId="11" fillId="0" borderId="0" xfId="96" applyNumberFormat="1" applyFont="1" applyBorder="1" applyAlignment="1">
      <alignment horizontal="left" indent="1"/>
    </xf>
    <xf numFmtId="168" fontId="11" fillId="0" borderId="0" xfId="96" applyNumberFormat="1" applyFont="1"/>
    <xf numFmtId="165" fontId="11" fillId="0" borderId="0" xfId="17" applyNumberFormat="1" applyFont="1" applyBorder="1" applyAlignment="1">
      <alignment horizontal="right"/>
    </xf>
    <xf numFmtId="0" fontId="3" fillId="0" borderId="0" xfId="0" applyFont="1" applyFill="1" applyAlignment="1">
      <alignment horizontal="center"/>
    </xf>
    <xf numFmtId="167" fontId="3" fillId="0" borderId="0" xfId="0" applyNumberFormat="1" applyFont="1" applyFill="1" applyAlignment="1">
      <alignment horizontal="center"/>
    </xf>
    <xf numFmtId="166" fontId="2" fillId="0" borderId="2" xfId="17" applyNumberFormat="1" applyFill="1" applyBorder="1" applyAlignment="1">
      <alignment horizontal="left" indent="1"/>
    </xf>
    <xf numFmtId="0" fontId="0" fillId="0" borderId="2" xfId="0" applyFill="1" applyBorder="1"/>
    <xf numFmtId="167" fontId="0" fillId="0" borderId="2" xfId="0" applyNumberFormat="1" applyFill="1" applyBorder="1"/>
    <xf numFmtId="165" fontId="5" fillId="0" borderId="2" xfId="17" applyNumberFormat="1" applyFont="1" applyFill="1" applyBorder="1"/>
    <xf numFmtId="166" fontId="3" fillId="0" borderId="0" xfId="69" applyNumberFormat="1" applyFont="1" applyFill="1" applyBorder="1"/>
    <xf numFmtId="166" fontId="12" fillId="0" borderId="0" xfId="69" applyNumberFormat="1" applyFill="1" applyBorder="1"/>
    <xf numFmtId="166" fontId="12" fillId="0" borderId="0" xfId="69" applyNumberFormat="1" applyFont="1" applyFill="1" applyBorder="1" applyAlignment="1">
      <alignment horizontal="left" indent="1"/>
    </xf>
    <xf numFmtId="166" fontId="12" fillId="0" borderId="0" xfId="69" applyNumberFormat="1" applyFont="1" applyFill="1" applyBorder="1" applyAlignment="1">
      <alignment horizontal="left" indent="2"/>
    </xf>
    <xf numFmtId="166" fontId="12" fillId="0" borderId="0" xfId="69" applyNumberFormat="1" applyFill="1" applyBorder="1" applyAlignment="1">
      <alignment horizontal="left" indent="1"/>
    </xf>
    <xf numFmtId="165" fontId="3" fillId="0" borderId="2" xfId="70" applyNumberFormat="1" applyFont="1" applyBorder="1" applyAlignment="1">
      <alignment horizontal="center"/>
    </xf>
    <xf numFmtId="167" fontId="3" fillId="0" borderId="2" xfId="70" applyNumberFormat="1" applyFont="1" applyBorder="1" applyAlignment="1">
      <alignment horizontal="center"/>
    </xf>
    <xf numFmtId="167" fontId="3" fillId="0" borderId="2" xfId="70" applyNumberFormat="1" applyFont="1" applyFill="1" applyBorder="1" applyAlignment="1">
      <alignment horizontal="center"/>
    </xf>
    <xf numFmtId="165" fontId="3" fillId="0" borderId="2" xfId="70" applyNumberFormat="1" applyFont="1" applyFill="1" applyBorder="1" applyAlignment="1">
      <alignment horizontal="center"/>
    </xf>
    <xf numFmtId="166" fontId="0" fillId="0" borderId="2" xfId="17" applyNumberFormat="1" applyFont="1" applyFill="1" applyBorder="1" applyAlignment="1">
      <alignment horizontal="left" indent="2"/>
    </xf>
    <xf numFmtId="165" fontId="0" fillId="0" borderId="2" xfId="17" applyNumberFormat="1" applyFont="1" applyFill="1" applyBorder="1"/>
    <xf numFmtId="167" fontId="0" fillId="0" borderId="2" xfId="17" applyNumberFormat="1" applyFont="1" applyFill="1" applyBorder="1"/>
    <xf numFmtId="166" fontId="0" fillId="0" borderId="2" xfId="17" applyNumberFormat="1" applyFont="1" applyFill="1" applyBorder="1"/>
    <xf numFmtId="166" fontId="0" fillId="0" borderId="0" xfId="19" applyNumberFormat="1" applyFont="1" applyFill="1" applyBorder="1" applyAlignment="1">
      <alignment horizontal="left" indent="2"/>
    </xf>
    <xf numFmtId="166" fontId="0" fillId="0" borderId="0" xfId="19" applyNumberFormat="1" applyFont="1" applyFill="1" applyBorder="1" applyAlignment="1">
      <alignment horizontal="left" indent="3"/>
    </xf>
    <xf numFmtId="165" fontId="3" fillId="0" borderId="0" xfId="19" applyNumberFormat="1" applyFont="1" applyFill="1" applyBorder="1"/>
    <xf numFmtId="165" fontId="3" fillId="0" borderId="0" xfId="19" applyNumberFormat="1" applyFont="1" applyFill="1" applyBorder="1" applyAlignment="1">
      <alignment horizontal="left" indent="1"/>
    </xf>
    <xf numFmtId="0" fontId="0" fillId="0" borderId="2" xfId="0" applyBorder="1"/>
    <xf numFmtId="166" fontId="3" fillId="0" borderId="0" xfId="72" applyNumberFormat="1" applyFont="1" applyFill="1" applyBorder="1"/>
    <xf numFmtId="166" fontId="5" fillId="0" borderId="0" xfId="72" applyNumberFormat="1" applyFont="1" applyFill="1" applyBorder="1" applyAlignment="1">
      <alignment horizontal="left" indent="2"/>
    </xf>
    <xf numFmtId="166" fontId="5" fillId="0" borderId="0" xfId="72" applyNumberFormat="1" applyFont="1" applyFill="1" applyBorder="1" applyAlignment="1">
      <alignment horizontal="left" indent="3"/>
    </xf>
    <xf numFmtId="166" fontId="3" fillId="0" borderId="0" xfId="72" applyNumberFormat="1" applyFont="1" applyFill="1" applyBorder="1" applyAlignment="1">
      <alignment horizontal="left"/>
    </xf>
    <xf numFmtId="166" fontId="3" fillId="0" borderId="0" xfId="72" applyNumberFormat="1" applyFont="1" applyFill="1" applyBorder="1" applyAlignment="1">
      <alignment horizontal="left" indent="1"/>
    </xf>
    <xf numFmtId="166" fontId="12" fillId="0" borderId="0" xfId="72" applyNumberFormat="1" applyFont="1" applyFill="1" applyBorder="1" applyAlignment="1">
      <alignment horizontal="left" indent="1"/>
    </xf>
    <xf numFmtId="166" fontId="12" fillId="0" borderId="0" xfId="72" applyNumberFormat="1" applyFont="1" applyFill="1" applyBorder="1" applyAlignment="1">
      <alignment horizontal="left" indent="2"/>
    </xf>
    <xf numFmtId="166" fontId="12" fillId="0" borderId="0" xfId="72" applyNumberFormat="1" applyFill="1" applyBorder="1" applyAlignment="1">
      <alignment horizontal="left" indent="2"/>
    </xf>
    <xf numFmtId="166" fontId="5" fillId="0" borderId="0" xfId="72" applyNumberFormat="1" applyFont="1" applyFill="1" applyBorder="1" applyAlignment="1">
      <alignment horizontal="left" indent="1"/>
    </xf>
    <xf numFmtId="165" fontId="3" fillId="0" borderId="0" xfId="72" applyNumberFormat="1" applyFont="1" applyFill="1" applyBorder="1" applyAlignment="1">
      <alignment horizontal="left" indent="1"/>
    </xf>
    <xf numFmtId="166" fontId="5" fillId="0" borderId="0" xfId="73" applyNumberFormat="1" applyFont="1" applyFill="1" applyBorder="1" applyAlignment="1">
      <alignment horizontal="left" indent="2"/>
    </xf>
    <xf numFmtId="166" fontId="3" fillId="0" borderId="0" xfId="73" applyNumberFormat="1" applyFont="1" applyFill="1" applyBorder="1" applyAlignment="1">
      <alignment horizontal="left" indent="1"/>
    </xf>
    <xf numFmtId="166" fontId="3" fillId="0" borderId="0" xfId="74" applyNumberFormat="1" applyFont="1" applyFill="1" applyBorder="1"/>
    <xf numFmtId="166" fontId="3" fillId="0" borderId="0" xfId="74" applyNumberFormat="1" applyFont="1" applyFill="1" applyBorder="1" applyAlignment="1">
      <alignment horizontal="left"/>
    </xf>
    <xf numFmtId="166" fontId="3" fillId="0" borderId="0" xfId="74" applyNumberFormat="1" applyFont="1" applyFill="1" applyBorder="1" applyAlignment="1">
      <alignment horizontal="left" indent="1"/>
    </xf>
    <xf numFmtId="166" fontId="12" fillId="0" borderId="0" xfId="74" applyNumberFormat="1" applyFont="1" applyFill="1" applyBorder="1" applyAlignment="1">
      <alignment horizontal="left" indent="2"/>
    </xf>
    <xf numFmtId="0" fontId="3" fillId="0" borderId="2" xfId="94" applyFont="1" applyFill="1" applyBorder="1" applyAlignment="1">
      <alignment horizontal="center" vertical="justify"/>
    </xf>
    <xf numFmtId="167" fontId="3" fillId="0" borderId="2" xfId="94" applyNumberFormat="1" applyFont="1" applyFill="1" applyBorder="1" applyAlignment="1">
      <alignment horizontal="center" vertical="justify"/>
    </xf>
    <xf numFmtId="166" fontId="5" fillId="0" borderId="2" xfId="71" applyNumberFormat="1" applyFont="1" applyFill="1" applyBorder="1" applyAlignment="1">
      <alignment horizontal="left" indent="2"/>
    </xf>
    <xf numFmtId="166" fontId="5" fillId="0" borderId="2" xfId="71" applyNumberFormat="1" applyFont="1" applyFill="1" applyBorder="1" applyAlignment="1">
      <alignment horizontal="left" indent="1"/>
    </xf>
    <xf numFmtId="167" fontId="11" fillId="0" borderId="2" xfId="71" applyNumberFormat="1" applyFont="1" applyFill="1" applyBorder="1"/>
    <xf numFmtId="166" fontId="0" fillId="0" borderId="2" xfId="17" applyNumberFormat="1" applyFont="1" applyFill="1" applyBorder="1" applyAlignment="1">
      <alignment horizontal="left" indent="1"/>
    </xf>
    <xf numFmtId="165" fontId="11" fillId="0" borderId="2" xfId="71" applyNumberFormat="1" applyFont="1" applyFill="1" applyBorder="1"/>
    <xf numFmtId="41" fontId="0" fillId="0" borderId="2" xfId="18" applyFont="1" applyFill="1" applyBorder="1" applyAlignment="1">
      <alignment horizontal="right"/>
    </xf>
    <xf numFmtId="0" fontId="11" fillId="0" borderId="2" xfId="96" applyFont="1" applyBorder="1"/>
    <xf numFmtId="168" fontId="5" fillId="0" borderId="2" xfId="96" applyNumberFormat="1" applyFont="1" applyBorder="1"/>
    <xf numFmtId="168" fontId="11" fillId="0" borderId="2" xfId="96" applyNumberFormat="1" applyFont="1" applyBorder="1"/>
    <xf numFmtId="168" fontId="0" fillId="0" borderId="2" xfId="17" applyNumberFormat="1" applyFont="1" applyBorder="1" applyAlignment="1">
      <alignment horizontal="left" indent="2"/>
    </xf>
    <xf numFmtId="166" fontId="11" fillId="0" borderId="2" xfId="17" applyNumberFormat="1" applyFont="1" applyBorder="1" applyAlignment="1">
      <alignment horizontal="left" indent="2"/>
    </xf>
    <xf numFmtId="0" fontId="4" fillId="0" borderId="0" xfId="99" applyFont="1" applyFill="1" applyBorder="1" applyAlignment="1">
      <alignment horizontal="left" indent="1"/>
    </xf>
    <xf numFmtId="166" fontId="3" fillId="0" borderId="2" xfId="17" applyNumberFormat="1" applyFont="1" applyBorder="1" applyAlignment="1">
      <alignment horizontal="center" vertical="center" wrapText="1"/>
    </xf>
    <xf numFmtId="166" fontId="3" fillId="0" borderId="0" xfId="0" applyNumberFormat="1" applyFont="1" applyFill="1"/>
    <xf numFmtId="166" fontId="3" fillId="0" borderId="0" xfId="17" applyNumberFormat="1" applyFont="1" applyFill="1" applyBorder="1" applyAlignment="1">
      <alignment horizontal="right" vertical="justify"/>
    </xf>
    <xf numFmtId="166" fontId="11" fillId="0" borderId="0" xfId="17" applyNumberFormat="1" applyFont="1" applyFill="1" applyBorder="1" applyAlignment="1">
      <alignment horizontal="right"/>
    </xf>
    <xf numFmtId="166" fontId="11" fillId="0" borderId="0" xfId="17" applyNumberFormat="1" applyFont="1" applyFill="1" applyAlignment="1">
      <alignment horizontal="right"/>
    </xf>
    <xf numFmtId="165" fontId="3" fillId="0" borderId="0" xfId="17" applyNumberFormat="1" applyFont="1" applyFill="1"/>
    <xf numFmtId="171" fontId="2" fillId="0" borderId="0" xfId="93" applyNumberFormat="1" applyFill="1"/>
    <xf numFmtId="171" fontId="14" fillId="0" borderId="0" xfId="101" applyNumberFormat="1" applyFont="1" applyBorder="1" applyAlignment="1">
      <alignment horizontal="right" vertical="top"/>
    </xf>
    <xf numFmtId="166" fontId="2" fillId="0" borderId="0" xfId="93" applyNumberFormat="1" applyFill="1"/>
    <xf numFmtId="166" fontId="15" fillId="2" borderId="0" xfId="17" applyNumberFormat="1" applyFont="1" applyFill="1" applyBorder="1" applyAlignment="1">
      <alignment horizontal="right"/>
    </xf>
    <xf numFmtId="165" fontId="15" fillId="2" borderId="0" xfId="17" applyNumberFormat="1" applyFont="1" applyFill="1" applyBorder="1" applyAlignment="1">
      <alignment horizontal="right"/>
    </xf>
    <xf numFmtId="165" fontId="2" fillId="0" borderId="0" xfId="17" applyNumberFormat="1" applyFont="1" applyBorder="1" applyAlignment="1">
      <alignment horizontal="right"/>
    </xf>
    <xf numFmtId="3" fontId="2" fillId="0" borderId="0" xfId="0" applyNumberFormat="1" applyFont="1" applyAlignment="1">
      <alignment horizontal="left" indent="1"/>
    </xf>
    <xf numFmtId="166" fontId="3" fillId="0" borderId="2" xfId="17" applyNumberFormat="1" applyFont="1" applyFill="1" applyBorder="1" applyAlignment="1">
      <alignment horizontal="center" vertical="center" wrapText="1"/>
    </xf>
    <xf numFmtId="166" fontId="11" fillId="0" borderId="0" xfId="17" applyNumberFormat="1" applyFont="1" applyFill="1" applyBorder="1"/>
    <xf numFmtId="166" fontId="3" fillId="0" borderId="1" xfId="17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6" fontId="7" fillId="0" borderId="1" xfId="17" applyNumberFormat="1" applyFont="1" applyFill="1" applyBorder="1" applyAlignment="1">
      <alignment horizontal="center"/>
    </xf>
    <xf numFmtId="167" fontId="7" fillId="0" borderId="1" xfId="17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167" fontId="3" fillId="0" borderId="0" xfId="0" applyNumberFormat="1" applyFont="1" applyFill="1" applyAlignment="1">
      <alignment horizontal="center"/>
    </xf>
    <xf numFmtId="165" fontId="7" fillId="0" borderId="0" xfId="70" applyNumberFormat="1" applyFont="1" applyFill="1" applyBorder="1" applyAlignment="1">
      <alignment horizontal="center"/>
    </xf>
    <xf numFmtId="165" fontId="3" fillId="0" borderId="1" xfId="70" applyNumberFormat="1" applyFont="1" applyBorder="1" applyAlignment="1">
      <alignment horizontal="center" vertical="center"/>
    </xf>
    <xf numFmtId="165" fontId="3" fillId="0" borderId="0" xfId="70" applyNumberFormat="1" applyFont="1" applyBorder="1" applyAlignment="1">
      <alignment horizontal="center" vertical="center"/>
    </xf>
    <xf numFmtId="165" fontId="3" fillId="0" borderId="2" xfId="70" applyNumberFormat="1" applyFont="1" applyBorder="1" applyAlignment="1">
      <alignment horizontal="center" vertical="center"/>
    </xf>
    <xf numFmtId="165" fontId="7" fillId="0" borderId="1" xfId="7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65" fontId="7" fillId="0" borderId="1" xfId="70" applyNumberFormat="1" applyFont="1" applyFill="1" applyBorder="1" applyAlignment="1">
      <alignment horizontal="center"/>
    </xf>
    <xf numFmtId="0" fontId="0" fillId="0" borderId="1" xfId="0" applyBorder="1"/>
    <xf numFmtId="0" fontId="0" fillId="0" borderId="0" xfId="0"/>
    <xf numFmtId="165" fontId="3" fillId="0" borderId="1" xfId="70" applyNumberFormat="1" applyFont="1" applyFill="1" applyBorder="1" applyAlignment="1">
      <alignment horizontal="center" vertical="center"/>
    </xf>
    <xf numFmtId="165" fontId="3" fillId="0" borderId="0" xfId="70" applyNumberFormat="1" applyFont="1" applyFill="1" applyBorder="1" applyAlignment="1">
      <alignment horizontal="center" vertical="center"/>
    </xf>
    <xf numFmtId="165" fontId="3" fillId="0" borderId="2" xfId="70" applyNumberFormat="1" applyFont="1" applyFill="1" applyBorder="1" applyAlignment="1">
      <alignment horizontal="center" vertical="center"/>
    </xf>
    <xf numFmtId="165" fontId="7" fillId="0" borderId="1" xfId="70" applyNumberFormat="1" applyFont="1" applyBorder="1" applyAlignment="1">
      <alignment horizontal="center" wrapText="1"/>
    </xf>
    <xf numFmtId="165" fontId="3" fillId="0" borderId="3" xfId="70" applyNumberFormat="1" applyFont="1" applyBorder="1" applyAlignment="1">
      <alignment horizontal="center"/>
    </xf>
    <xf numFmtId="0" fontId="3" fillId="0" borderId="3" xfId="94" applyFont="1" applyFill="1" applyBorder="1" applyAlignment="1">
      <alignment horizontal="center"/>
    </xf>
    <xf numFmtId="166" fontId="3" fillId="0" borderId="1" xfId="75" applyNumberFormat="1" applyFont="1" applyFill="1" applyBorder="1" applyAlignment="1">
      <alignment horizontal="center" vertical="center"/>
    </xf>
    <xf numFmtId="166" fontId="3" fillId="0" borderId="0" xfId="75" applyNumberFormat="1" applyFont="1" applyFill="1" applyBorder="1" applyAlignment="1">
      <alignment horizontal="center" vertical="center"/>
    </xf>
    <xf numFmtId="166" fontId="3" fillId="0" borderId="2" xfId="75" applyNumberFormat="1" applyFont="1" applyFill="1" applyBorder="1" applyAlignment="1">
      <alignment horizontal="center" vertical="center"/>
    </xf>
    <xf numFmtId="0" fontId="8" fillId="0" borderId="1" xfId="94" applyFont="1" applyFill="1" applyBorder="1" applyAlignment="1">
      <alignment horizontal="center"/>
    </xf>
    <xf numFmtId="0" fontId="8" fillId="0" borderId="0" xfId="94" applyFont="1" applyFill="1" applyBorder="1" applyAlignment="1">
      <alignment horizontal="center"/>
    </xf>
    <xf numFmtId="166" fontId="7" fillId="0" borderId="1" xfId="75" applyNumberFormat="1" applyFont="1" applyFill="1" applyBorder="1" applyAlignment="1">
      <alignment horizontal="center" wrapText="1"/>
    </xf>
    <xf numFmtId="166" fontId="7" fillId="0" borderId="0" xfId="75" applyNumberFormat="1" applyFont="1" applyFill="1" applyBorder="1" applyAlignment="1">
      <alignment horizontal="center" wrapText="1"/>
    </xf>
    <xf numFmtId="166" fontId="7" fillId="0" borderId="0" xfId="75" applyNumberFormat="1" applyFont="1" applyFill="1" applyBorder="1" applyAlignment="1">
      <alignment horizontal="center"/>
    </xf>
    <xf numFmtId="0" fontId="3" fillId="0" borderId="2" xfId="93" applyFont="1" applyFill="1" applyBorder="1" applyAlignment="1">
      <alignment horizontal="center"/>
    </xf>
    <xf numFmtId="0" fontId="3" fillId="0" borderId="0" xfId="93" applyFont="1" applyFill="1" applyAlignment="1">
      <alignment horizontal="center"/>
    </xf>
    <xf numFmtId="0" fontId="3" fillId="0" borderId="0" xfId="95" applyFont="1" applyFill="1" applyAlignment="1">
      <alignment horizontal="center"/>
    </xf>
    <xf numFmtId="166" fontId="7" fillId="0" borderId="1" xfId="17" applyNumberFormat="1" applyFont="1" applyFill="1" applyBorder="1" applyAlignment="1">
      <alignment horizontal="center" wrapText="1"/>
    </xf>
    <xf numFmtId="166" fontId="7" fillId="0" borderId="0" xfId="17" applyNumberFormat="1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vertical="center" wrapText="1"/>
    </xf>
    <xf numFmtId="166" fontId="3" fillId="0" borderId="3" xfId="17" applyNumberFormat="1" applyFont="1" applyFill="1" applyBorder="1" applyAlignment="1">
      <alignment horizontal="center"/>
    </xf>
    <xf numFmtId="166" fontId="7" fillId="0" borderId="0" xfId="17" applyNumberFormat="1" applyFont="1" applyFill="1" applyBorder="1" applyAlignment="1">
      <alignment horizontal="center" vertical="center" wrapText="1"/>
    </xf>
    <xf numFmtId="166" fontId="3" fillId="0" borderId="1" xfId="17" applyNumberFormat="1" applyFont="1" applyFill="1" applyBorder="1" applyAlignment="1">
      <alignment horizontal="center" wrapText="1"/>
    </xf>
    <xf numFmtId="167" fontId="3" fillId="0" borderId="1" xfId="17" applyNumberFormat="1" applyFont="1" applyFill="1" applyBorder="1" applyAlignment="1">
      <alignment horizontal="center" wrapText="1"/>
    </xf>
    <xf numFmtId="166" fontId="3" fillId="0" borderId="2" xfId="17" applyNumberFormat="1" applyFont="1" applyFill="1" applyBorder="1" applyAlignment="1">
      <alignment horizontal="center" wrapText="1"/>
    </xf>
    <xf numFmtId="167" fontId="3" fillId="0" borderId="2" xfId="17" applyNumberFormat="1" applyFont="1" applyFill="1" applyBorder="1" applyAlignment="1">
      <alignment horizontal="center" wrapText="1"/>
    </xf>
    <xf numFmtId="167" fontId="3" fillId="0" borderId="3" xfId="17" applyNumberFormat="1" applyFont="1" applyFill="1" applyBorder="1" applyAlignment="1">
      <alignment horizontal="center"/>
    </xf>
    <xf numFmtId="0" fontId="3" fillId="0" borderId="0" xfId="97" applyFont="1" applyAlignment="1">
      <alignment horizontal="center"/>
    </xf>
    <xf numFmtId="0" fontId="3" fillId="0" borderId="0" xfId="98" applyFont="1" applyAlignment="1">
      <alignment horizontal="center"/>
    </xf>
    <xf numFmtId="166" fontId="3" fillId="0" borderId="0" xfId="17" applyNumberFormat="1" applyFont="1" applyBorder="1" applyAlignment="1">
      <alignment horizontal="center" vertical="center" wrapText="1"/>
    </xf>
    <xf numFmtId="0" fontId="3" fillId="0" borderId="0" xfId="96" applyFont="1" applyBorder="1" applyAlignment="1">
      <alignment horizontal="center" vertical="center" wrapText="1"/>
    </xf>
    <xf numFmtId="166" fontId="3" fillId="0" borderId="3" xfId="17" applyNumberFormat="1" applyFont="1" applyBorder="1" applyAlignment="1">
      <alignment horizontal="center"/>
    </xf>
    <xf numFmtId="166" fontId="3" fillId="0" borderId="2" xfId="17" applyNumberFormat="1" applyFont="1" applyBorder="1" applyAlignment="1">
      <alignment horizontal="center" vertical="center" wrapText="1"/>
    </xf>
    <xf numFmtId="166" fontId="3" fillId="0" borderId="1" xfId="17" applyNumberFormat="1" applyFont="1" applyBorder="1" applyAlignment="1">
      <alignment horizontal="center" vertical="center" wrapText="1"/>
    </xf>
    <xf numFmtId="0" fontId="3" fillId="0" borderId="0" xfId="96" applyFont="1" applyAlignment="1">
      <alignment horizontal="center" wrapText="1"/>
    </xf>
    <xf numFmtId="168" fontId="3" fillId="0" borderId="0" xfId="96" applyNumberFormat="1" applyFont="1" applyAlignment="1">
      <alignment horizontal="center"/>
    </xf>
    <xf numFmtId="168" fontId="3" fillId="0" borderId="1" xfId="17" applyNumberFormat="1" applyFont="1" applyBorder="1" applyAlignment="1">
      <alignment horizontal="center" vertical="center" wrapText="1"/>
    </xf>
    <xf numFmtId="168" fontId="11" fillId="0" borderId="2" xfId="96" applyNumberFormat="1" applyFont="1" applyBorder="1" applyAlignment="1">
      <alignment horizontal="center" vertical="center" wrapText="1"/>
    </xf>
    <xf numFmtId="0" fontId="3" fillId="0" borderId="0" xfId="96" applyFont="1" applyAlignment="1">
      <alignment horizontal="center"/>
    </xf>
    <xf numFmtId="168" fontId="3" fillId="0" borderId="3" xfId="17" applyNumberFormat="1" applyFont="1" applyBorder="1" applyAlignment="1">
      <alignment horizontal="center"/>
    </xf>
    <xf numFmtId="168" fontId="0" fillId="0" borderId="0" xfId="0" applyNumberFormat="1" applyFill="1"/>
  </cellXfs>
  <cellStyles count="102">
    <cellStyle name="Euro" xfId="1"/>
    <cellStyle name="Euro 10" xfId="2"/>
    <cellStyle name="Euro 11" xfId="3"/>
    <cellStyle name="Euro 12" xfId="4"/>
    <cellStyle name="Euro 13" xfId="5"/>
    <cellStyle name="Euro 14" xfId="6"/>
    <cellStyle name="Euro 15" xfId="7"/>
    <cellStyle name="Euro 16" xfId="8"/>
    <cellStyle name="Euro 2" xfId="9"/>
    <cellStyle name="Euro 3" xfId="10"/>
    <cellStyle name="Euro 4" xfId="11"/>
    <cellStyle name="Euro 5" xfId="12"/>
    <cellStyle name="Euro 6" xfId="13"/>
    <cellStyle name="Euro 7" xfId="14"/>
    <cellStyle name="Euro 8" xfId="15"/>
    <cellStyle name="Euro 9" xfId="16"/>
    <cellStyle name="Millares" xfId="17" builtinId="3"/>
    <cellStyle name="Millares [0]" xfId="18" builtinId="6"/>
    <cellStyle name="Millares 10" xfId="19"/>
    <cellStyle name="Millares 2" xfId="20"/>
    <cellStyle name="Millares 2 10" xfId="21"/>
    <cellStyle name="Millares 2 11" xfId="22"/>
    <cellStyle name="Millares 2 12" xfId="23"/>
    <cellStyle name="Millares 2 13" xfId="24"/>
    <cellStyle name="Millares 2 14" xfId="25"/>
    <cellStyle name="Millares 2 15" xfId="26"/>
    <cellStyle name="Millares 2 16" xfId="27"/>
    <cellStyle name="Millares 2 2" xfId="28"/>
    <cellStyle name="Millares 2 3" xfId="29"/>
    <cellStyle name="Millares 2 4" xfId="30"/>
    <cellStyle name="Millares 2 5" xfId="31"/>
    <cellStyle name="Millares 2 6" xfId="32"/>
    <cellStyle name="Millares 2 7" xfId="33"/>
    <cellStyle name="Millares 2 8" xfId="34"/>
    <cellStyle name="Millares 2 9" xfId="35"/>
    <cellStyle name="Millares 3" xfId="36"/>
    <cellStyle name="Millares 3 10" xfId="37"/>
    <cellStyle name="Millares 3 11" xfId="38"/>
    <cellStyle name="Millares 3 12" xfId="39"/>
    <cellStyle name="Millares 3 13" xfId="40"/>
    <cellStyle name="Millares 3 14" xfId="41"/>
    <cellStyle name="Millares 3 15" xfId="42"/>
    <cellStyle name="Millares 3 16" xfId="43"/>
    <cellStyle name="Millares 3 2" xfId="44"/>
    <cellStyle name="Millares 3 3" xfId="45"/>
    <cellStyle name="Millares 3 4" xfId="46"/>
    <cellStyle name="Millares 3 5" xfId="47"/>
    <cellStyle name="Millares 3 6" xfId="48"/>
    <cellStyle name="Millares 3 7" xfId="49"/>
    <cellStyle name="Millares 3 8" xfId="50"/>
    <cellStyle name="Millares 3 9" xfId="51"/>
    <cellStyle name="Millares 4 10" xfId="52"/>
    <cellStyle name="Millares 4 11" xfId="53"/>
    <cellStyle name="Millares 4 12" xfId="54"/>
    <cellStyle name="Millares 4 13" xfId="55"/>
    <cellStyle name="Millares 4 14" xfId="56"/>
    <cellStyle name="Millares 4 15" xfId="57"/>
    <cellStyle name="Millares 4 16" xfId="58"/>
    <cellStyle name="Millares 4 2" xfId="59"/>
    <cellStyle name="Millares 4 3" xfId="60"/>
    <cellStyle name="Millares 4 4" xfId="61"/>
    <cellStyle name="Millares 4 5" xfId="62"/>
    <cellStyle name="Millares 4 6" xfId="63"/>
    <cellStyle name="Millares 4 7" xfId="64"/>
    <cellStyle name="Millares 4 8" xfId="65"/>
    <cellStyle name="Millares 4 9" xfId="66"/>
    <cellStyle name="Millares 5" xfId="67"/>
    <cellStyle name="Millares 6" xfId="68"/>
    <cellStyle name="Millares 7" xfId="69"/>
    <cellStyle name="Millares 9" xfId="70"/>
    <cellStyle name="Millares_05. Mercado Laboral" xfId="71"/>
    <cellStyle name="Millares_05. Mercado Laboral 12" xfId="72"/>
    <cellStyle name="Millares_05. Mercado Laboral 13" xfId="73"/>
    <cellStyle name="Millares_05. Mercado Laboral 15" xfId="74"/>
    <cellStyle name="Millares_05. Mercado Laboral 16" xfId="75"/>
    <cellStyle name="Millares_cruces de mercado laboral" xfId="76"/>
    <cellStyle name="Normal" xfId="0" builtinId="0"/>
    <cellStyle name="Normal 2" xfId="77"/>
    <cellStyle name="Normal 2 10" xfId="78"/>
    <cellStyle name="Normal 2 11" xfId="79"/>
    <cellStyle name="Normal 2 12" xfId="80"/>
    <cellStyle name="Normal 2 13" xfId="81"/>
    <cellStyle name="Normal 2 14" xfId="82"/>
    <cellStyle name="Normal 2 15" xfId="83"/>
    <cellStyle name="Normal 2 16" xfId="84"/>
    <cellStyle name="Normal 2 2" xfId="85"/>
    <cellStyle name="Normal 2 3" xfId="86"/>
    <cellStyle name="Normal 2 4" xfId="87"/>
    <cellStyle name="Normal 2 5" xfId="88"/>
    <cellStyle name="Normal 2 6" xfId="89"/>
    <cellStyle name="Normal 2 7" xfId="90"/>
    <cellStyle name="Normal 2 8" xfId="91"/>
    <cellStyle name="Normal 2 9" xfId="92"/>
    <cellStyle name="Normal 3" xfId="100"/>
    <cellStyle name="Normal_05. Mercado Laboral" xfId="93"/>
    <cellStyle name="Normal_05. Mercado Laboral 14" xfId="94"/>
    <cellStyle name="Normal_05. Mercado Laboral 8" xfId="95"/>
    <cellStyle name="Normal_Hoja1" xfId="101"/>
    <cellStyle name="Normal_Mercado Laboral" xfId="96"/>
    <cellStyle name="Normal_Mercado Laboral 15" xfId="97"/>
    <cellStyle name="Normal_Mercado Laboral 16" xfId="98"/>
    <cellStyle name="Normal_Mercado Laboral 17" xfId="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257175</xdr:colOff>
      <xdr:row>12</xdr:row>
      <xdr:rowOff>76200</xdr:rowOff>
    </xdr:to>
    <xdr:sp macro="" textlink="">
      <xdr:nvSpPr>
        <xdr:cNvPr id="1026" name="Rectangle 2"/>
        <xdr:cNvSpPr>
          <a:spLocks noChangeArrowheads="1"/>
        </xdr:cNvSpPr>
      </xdr:nvSpPr>
      <xdr:spPr bwMode="auto">
        <a:xfrm>
          <a:off x="0" y="0"/>
          <a:ext cx="6391275" cy="1790700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82296" tIns="82296" rIns="82296" bIns="0" anchor="t" upright="1"/>
        <a:lstStyle/>
        <a:p>
          <a:pPr algn="ctr" rtl="0">
            <a:defRPr sz="1000"/>
          </a:pPr>
          <a:r>
            <a:rPr lang="en-US" sz="4800" b="0" i="0" strike="noStrike">
              <a:solidFill>
                <a:srgbClr val="000000"/>
              </a:solidFill>
              <a:latin typeface="Times New Roman"/>
              <a:cs typeface="Times New Roman"/>
            </a:rPr>
            <a:t>Cuadros de Mercado</a:t>
          </a:r>
        </a:p>
        <a:p>
          <a:pPr algn="ctr" rtl="0">
            <a:defRPr sz="1000"/>
          </a:pPr>
          <a:r>
            <a:rPr lang="en-US" sz="4800" b="0" i="0" strike="noStrike">
              <a:solidFill>
                <a:srgbClr val="000000"/>
              </a:solidFill>
              <a:latin typeface="Times New Roman"/>
              <a:cs typeface="Times New Roman"/>
            </a:rPr>
            <a:t>Laboral</a:t>
          </a:r>
        </a:p>
        <a:p>
          <a:pPr algn="ctr" rtl="0">
            <a:defRPr sz="1000"/>
          </a:pPr>
          <a:endParaRPr lang="en-US" sz="48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n-US" sz="48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Vinculos/8.%20Mercado%20Labora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Cuadro%20Resum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rcLab"/>
    </sheetNames>
    <sheetDataSet>
      <sheetData sheetId="0" refreshError="1">
        <row r="7">
          <cell r="C7">
            <v>6627555.5680096149</v>
          </cell>
          <cell r="D7">
            <v>3175964.973526625</v>
          </cell>
          <cell r="E7">
            <v>3451590.5944840522</v>
          </cell>
          <cell r="F7">
            <v>3364687.8626328567</v>
          </cell>
          <cell r="G7">
            <v>2196467.0924211736</v>
          </cell>
          <cell r="H7">
            <v>1168220.7702124687</v>
          </cell>
        </row>
        <row r="8">
          <cell r="C8">
            <v>863650.33531882428</v>
          </cell>
          <cell r="D8">
            <v>391389.95773181907</v>
          </cell>
          <cell r="E8">
            <v>472260.37758703087</v>
          </cell>
          <cell r="F8">
            <v>446860.29875212925</v>
          </cell>
          <cell r="G8">
            <v>236845.01277574556</v>
          </cell>
          <cell r="H8">
            <v>210015.28597639981</v>
          </cell>
        </row>
        <row r="9">
          <cell r="C9">
            <v>520434.05270845798</v>
          </cell>
          <cell r="D9">
            <v>233292.09106534973</v>
          </cell>
          <cell r="E9">
            <v>287141.96164311661</v>
          </cell>
          <cell r="F9">
            <v>284389.25260399753</v>
          </cell>
          <cell r="G9">
            <v>158624.85837924489</v>
          </cell>
          <cell r="H9">
            <v>125764.39422476053</v>
          </cell>
        </row>
        <row r="10">
          <cell r="C10">
            <v>1744079.5047018041</v>
          </cell>
          <cell r="D10">
            <v>802010.06630771304</v>
          </cell>
          <cell r="E10">
            <v>942069.43839418655</v>
          </cell>
          <cell r="F10">
            <v>869163.78988510696</v>
          </cell>
          <cell r="G10">
            <v>496247.32348100882</v>
          </cell>
          <cell r="H10">
            <v>372916.46640415071</v>
          </cell>
        </row>
        <row r="11">
          <cell r="C11">
            <v>3499391.6752820625</v>
          </cell>
          <cell r="D11">
            <v>1749272.8584223527</v>
          </cell>
          <cell r="E11">
            <v>1750118.8168605107</v>
          </cell>
          <cell r="F11">
            <v>1764274.521392351</v>
          </cell>
          <cell r="G11">
            <v>1304749.8977850333</v>
          </cell>
          <cell r="H11">
            <v>459524.62360719807</v>
          </cell>
        </row>
        <row r="13">
          <cell r="C13">
            <v>1416582.7403760832</v>
          </cell>
          <cell r="D13">
            <v>669607.83330617251</v>
          </cell>
          <cell r="E13">
            <v>746974.90706984058</v>
          </cell>
          <cell r="F13">
            <v>602391.3748115123</v>
          </cell>
          <cell r="G13">
            <v>457009.24979437637</v>
          </cell>
          <cell r="H13">
            <v>145382.12501713782</v>
          </cell>
        </row>
        <row r="14">
          <cell r="C14">
            <v>1371237.7939328756</v>
          </cell>
          <cell r="D14">
            <v>663448.93522333086</v>
          </cell>
          <cell r="E14">
            <v>707788.85870948748</v>
          </cell>
          <cell r="F14">
            <v>640170.87753815111</v>
          </cell>
          <cell r="G14">
            <v>443660.39678717457</v>
          </cell>
          <cell r="H14">
            <v>196510.48075098038</v>
          </cell>
        </row>
        <row r="15">
          <cell r="C15">
            <v>1354239.8696614683</v>
          </cell>
          <cell r="D15">
            <v>660214.75284232083</v>
          </cell>
          <cell r="E15">
            <v>694025.11681911058</v>
          </cell>
          <cell r="F15">
            <v>697216.41424685158</v>
          </cell>
          <cell r="G15">
            <v>467595.6905934987</v>
          </cell>
          <cell r="H15">
            <v>229620.72365336205</v>
          </cell>
        </row>
        <row r="16">
          <cell r="C16">
            <v>1278833.7429428059</v>
          </cell>
          <cell r="D16">
            <v>607576.92933257006</v>
          </cell>
          <cell r="E16">
            <v>671256.81361024128</v>
          </cell>
          <cell r="F16">
            <v>694879.91554926021</v>
          </cell>
          <cell r="G16">
            <v>416005.83411238511</v>
          </cell>
          <cell r="H16">
            <v>278874.08143688861</v>
          </cell>
        </row>
        <row r="17">
          <cell r="C17">
            <v>1185206.0558414843</v>
          </cell>
          <cell r="D17">
            <v>563657.47340801102</v>
          </cell>
          <cell r="E17">
            <v>621548.58243353677</v>
          </cell>
          <cell r="F17">
            <v>722929.69723117724</v>
          </cell>
          <cell r="G17">
            <v>406793.34002076928</v>
          </cell>
          <cell r="H17">
            <v>316136.35721042764</v>
          </cell>
        </row>
        <row r="18">
          <cell r="C18">
            <v>21455.365257252106</v>
          </cell>
          <cell r="D18">
            <v>11459.049414728119</v>
          </cell>
          <cell r="E18">
            <v>9996.3158425239726</v>
          </cell>
          <cell r="F18">
            <v>7099.5832565167002</v>
          </cell>
          <cell r="G18">
            <v>5402.5811128345831</v>
          </cell>
          <cell r="H18">
            <v>1697.002143682118</v>
          </cell>
        </row>
        <row r="20">
          <cell r="C20">
            <v>782827.79769610567</v>
          </cell>
          <cell r="D20">
            <v>365402.95996955287</v>
          </cell>
          <cell r="E20">
            <v>417424.83772657922</v>
          </cell>
          <cell r="F20">
            <v>388594.8206332429</v>
          </cell>
          <cell r="G20">
            <v>277233.16883567377</v>
          </cell>
          <cell r="H20">
            <v>111361.65179755902</v>
          </cell>
        </row>
        <row r="21">
          <cell r="C21">
            <v>3477130.3037496493</v>
          </cell>
          <cell r="D21">
            <v>1737103.3687804833</v>
          </cell>
          <cell r="E21">
            <v>1740026.9349700613</v>
          </cell>
          <cell r="F21">
            <v>1793584.9520223979</v>
          </cell>
          <cell r="G21">
            <v>1265808.1948039585</v>
          </cell>
          <cell r="H21">
            <v>527776.75721831038</v>
          </cell>
        </row>
        <row r="22">
          <cell r="C22">
            <v>1924804.4596880809</v>
          </cell>
          <cell r="D22">
            <v>872871.9339153464</v>
          </cell>
          <cell r="E22">
            <v>1051932.5257725636</v>
          </cell>
          <cell r="F22">
            <v>897749.11634693644</v>
          </cell>
          <cell r="G22">
            <v>512811.89720704383</v>
          </cell>
          <cell r="H22">
            <v>384937.21913995087</v>
          </cell>
        </row>
        <row r="23">
          <cell r="C23">
            <v>432006.11387768429</v>
          </cell>
          <cell r="D23">
            <v>193289.4178435115</v>
          </cell>
          <cell r="E23">
            <v>238716.69603415809</v>
          </cell>
          <cell r="F23">
            <v>276949.49111468723</v>
          </cell>
          <cell r="G23">
            <v>134080.40634844391</v>
          </cell>
          <cell r="H23">
            <v>142869.08476624364</v>
          </cell>
        </row>
        <row r="24">
          <cell r="C24">
            <v>10786.892999839773</v>
          </cell>
          <cell r="D24">
            <v>7297.2930183487715</v>
          </cell>
          <cell r="E24">
            <v>3489.5999814909969</v>
          </cell>
          <cell r="F24">
            <v>7809.4825163479236</v>
          </cell>
          <cell r="G24">
            <v>6533.4252259002296</v>
          </cell>
          <cell r="H24">
            <v>1276.0572904476951</v>
          </cell>
        </row>
        <row r="26">
          <cell r="C26">
            <v>397067.04619999713</v>
          </cell>
          <cell r="D26">
            <v>204386.79175574714</v>
          </cell>
          <cell r="E26">
            <v>192680.25444423611</v>
          </cell>
          <cell r="F26">
            <v>19544.43421009717</v>
          </cell>
          <cell r="G26">
            <v>14361.5046040666</v>
          </cell>
          <cell r="H26">
            <v>5182.9296060305569</v>
          </cell>
        </row>
        <row r="27">
          <cell r="C27">
            <v>686015.07150740793</v>
          </cell>
          <cell r="D27">
            <v>356630.31358765473</v>
          </cell>
          <cell r="E27">
            <v>329384.75791975681</v>
          </cell>
          <cell r="F27">
            <v>107920.95622052155</v>
          </cell>
          <cell r="G27">
            <v>88543.145065909906</v>
          </cell>
          <cell r="H27">
            <v>19377.811154612111</v>
          </cell>
        </row>
        <row r="28">
          <cell r="C28">
            <v>874678.95458441495</v>
          </cell>
          <cell r="D28">
            <v>461579.95419664745</v>
          </cell>
          <cell r="E28">
            <v>413099.00038781238</v>
          </cell>
          <cell r="F28">
            <v>312178.28874051018</v>
          </cell>
          <cell r="G28">
            <v>246959.66750524301</v>
          </cell>
          <cell r="H28">
            <v>65218.621235263279</v>
          </cell>
        </row>
        <row r="29">
          <cell r="C29">
            <v>1002371.3280431837</v>
          </cell>
          <cell r="D29">
            <v>490253.33946394862</v>
          </cell>
          <cell r="E29">
            <v>512117.98857931024</v>
          </cell>
          <cell r="F29">
            <v>590116.57054420782</v>
          </cell>
          <cell r="G29">
            <v>397062.28686653246</v>
          </cell>
          <cell r="H29">
            <v>193054.28367766648</v>
          </cell>
        </row>
        <row r="30">
          <cell r="C30">
            <v>586244.48727148841</v>
          </cell>
          <cell r="D30">
            <v>271053.39711834572</v>
          </cell>
          <cell r="E30">
            <v>315191.09015312797</v>
          </cell>
          <cell r="F30">
            <v>401564.57530640549</v>
          </cell>
          <cell r="G30">
            <v>244777.46907878856</v>
          </cell>
          <cell r="H30">
            <v>156787.10622760039</v>
          </cell>
        </row>
        <row r="31">
          <cell r="C31">
            <v>506628.33034484065</v>
          </cell>
          <cell r="D31">
            <v>240734.6175854</v>
          </cell>
          <cell r="E31">
            <v>265893.7127594137</v>
          </cell>
          <cell r="F31">
            <v>357393.6175352757</v>
          </cell>
          <cell r="G31">
            <v>226881.30293610418</v>
          </cell>
          <cell r="H31">
            <v>130512.31459916003</v>
          </cell>
        </row>
        <row r="32">
          <cell r="C32">
            <v>449124.38721624896</v>
          </cell>
          <cell r="D32">
            <v>199921.06160071932</v>
          </cell>
          <cell r="E32">
            <v>249203.32561550866</v>
          </cell>
          <cell r="F32">
            <v>317440.20191850245</v>
          </cell>
          <cell r="G32">
            <v>187833.97141645808</v>
          </cell>
          <cell r="H32">
            <v>129606.230502038</v>
          </cell>
        </row>
        <row r="33">
          <cell r="C33">
            <v>398767.50642492733</v>
          </cell>
          <cell r="D33">
            <v>177758.75504873347</v>
          </cell>
          <cell r="E33">
            <v>221008.75137617823</v>
          </cell>
          <cell r="F33">
            <v>284821.1616623312</v>
          </cell>
          <cell r="G33">
            <v>170748.62449843262</v>
          </cell>
          <cell r="H33">
            <v>114072.5371638958</v>
          </cell>
        </row>
        <row r="34">
          <cell r="C34">
            <v>333247.72517299349</v>
          </cell>
          <cell r="D34">
            <v>153266.0820889835</v>
          </cell>
          <cell r="E34">
            <v>179981.64308400216</v>
          </cell>
          <cell r="F34">
            <v>234636.36792512919</v>
          </cell>
          <cell r="G34">
            <v>145877.1994657703</v>
          </cell>
          <cell r="H34">
            <v>88759.168459359236</v>
          </cell>
        </row>
        <row r="35">
          <cell r="C35">
            <v>346826.88659761928</v>
          </cell>
          <cell r="D35">
            <v>147757.72134088079</v>
          </cell>
          <cell r="E35">
            <v>199069.16525672877</v>
          </cell>
          <cell r="F35">
            <v>234162.19732376121</v>
          </cell>
          <cell r="G35">
            <v>138144.92174868108</v>
          </cell>
          <cell r="H35">
            <v>96017.275575080392</v>
          </cell>
        </row>
        <row r="36">
          <cell r="C36">
            <v>260567.90761796568</v>
          </cell>
          <cell r="D36">
            <v>122571.16234211612</v>
          </cell>
          <cell r="E36">
            <v>137996.74527584977</v>
          </cell>
          <cell r="F36">
            <v>173221.72985598465</v>
          </cell>
          <cell r="G36">
            <v>110740.73188298968</v>
          </cell>
          <cell r="H36">
            <v>62480.997972996294</v>
          </cell>
        </row>
        <row r="37">
          <cell r="C37">
            <v>219877.55314922432</v>
          </cell>
          <cell r="D37">
            <v>96576.173571801963</v>
          </cell>
          <cell r="E37">
            <v>123301.37957742307</v>
          </cell>
          <cell r="F37">
            <v>128377.92464482661</v>
          </cell>
          <cell r="G37">
            <v>81779.244336563832</v>
          </cell>
          <cell r="H37">
            <v>46598.680308264375</v>
          </cell>
        </row>
        <row r="38">
          <cell r="C38">
            <v>566138.38388155296</v>
          </cell>
          <cell r="D38">
            <v>253475.60382613129</v>
          </cell>
          <cell r="E38">
            <v>312662.78005540173</v>
          </cell>
          <cell r="F38">
            <v>203309.83674592758</v>
          </cell>
          <cell r="G38">
            <v>142757.02301542377</v>
          </cell>
          <cell r="H38">
            <v>60552.813730505455</v>
          </cell>
        </row>
        <row r="48">
          <cell r="C48">
            <v>8303399.2548692832</v>
          </cell>
          <cell r="D48">
            <v>6.3583727477060199</v>
          </cell>
          <cell r="E48">
            <v>6627555.5680096149</v>
          </cell>
          <cell r="F48">
            <v>6.9273766671024646</v>
          </cell>
          <cell r="H48">
            <v>7.3175154552048802</v>
          </cell>
          <cell r="I48">
            <v>3243876.7270431397</v>
          </cell>
          <cell r="J48">
            <v>7.2407299231250013</v>
          </cell>
          <cell r="K48">
            <v>120811.1355897991</v>
          </cell>
          <cell r="L48">
            <v>9.1936425894348766</v>
          </cell>
          <cell r="M48">
            <v>3.5745791155534157</v>
          </cell>
        </row>
        <row r="49">
          <cell r="C49">
            <v>1032968.3092407846</v>
          </cell>
          <cell r="D49">
            <v>8.7080405514133705</v>
          </cell>
          <cell r="E49">
            <v>863650.33531882428</v>
          </cell>
          <cell r="F49">
            <v>9.28048851073682</v>
          </cell>
          <cell r="G49">
            <v>446860.29875212925</v>
          </cell>
          <cell r="H49">
            <v>9.9975560986447434</v>
          </cell>
          <cell r="I49">
            <v>416551.76190598035</v>
          </cell>
          <cell r="J49">
            <v>9.9661340329120112</v>
          </cell>
          <cell r="K49">
            <v>30308.536846151193</v>
          </cell>
          <cell r="L49">
            <v>10.42532467532468</v>
          </cell>
          <cell r="M49">
            <v>4.1924496873042765</v>
          </cell>
        </row>
        <row r="50">
          <cell r="C50">
            <v>636391.92098138679</v>
          </cell>
          <cell r="D50">
            <v>7.8643848886018537</v>
          </cell>
          <cell r="E50">
            <v>520434.05270845798</v>
          </cell>
          <cell r="F50">
            <v>8.4349964862965461</v>
          </cell>
          <cell r="G50">
            <v>284389.25260399753</v>
          </cell>
          <cell r="H50">
            <v>9.0861518825781911</v>
          </cell>
          <cell r="I50">
            <v>266324.59953477862</v>
          </cell>
          <cell r="J50">
            <v>9.0437158469945462</v>
          </cell>
          <cell r="K50">
            <v>18064.653069219716</v>
          </cell>
          <cell r="L50">
            <v>9.6893203883495165</v>
          </cell>
          <cell r="M50">
            <v>3.7515475884990921</v>
          </cell>
        </row>
        <row r="51">
          <cell r="C51">
            <v>2144030.0182848019</v>
          </cell>
          <cell r="D51">
            <v>7.1269871883179663</v>
          </cell>
          <cell r="E51">
            <v>1744079.5047018041</v>
          </cell>
          <cell r="F51">
            <v>7.6889150872101704</v>
          </cell>
          <cell r="G51">
            <v>869163.78988510696</v>
          </cell>
          <cell r="H51">
            <v>8.2656897483634619</v>
          </cell>
          <cell r="I51">
            <v>827462.33413040778</v>
          </cell>
          <cell r="J51">
            <v>8.2152250885179825</v>
          </cell>
          <cell r="K51">
            <v>41701.455754704722</v>
          </cell>
          <cell r="L51">
            <v>9.2215568862275479</v>
          </cell>
          <cell r="M51">
            <v>3.5175241544665004</v>
          </cell>
        </row>
        <row r="52">
          <cell r="C52">
            <v>4490009.0063640289</v>
          </cell>
          <cell r="D52">
            <v>5.0854420705818555</v>
          </cell>
          <cell r="E52">
            <v>3499391.6752820625</v>
          </cell>
          <cell r="F52">
            <v>5.6044728802812731</v>
          </cell>
          <cell r="G52">
            <v>1764274.521392351</v>
          </cell>
          <cell r="H52">
            <v>5.6979649714482674</v>
          </cell>
          <cell r="I52">
            <v>1733538.0314726175</v>
          </cell>
          <cell r="J52">
            <v>5.6581273466833748</v>
          </cell>
          <cell r="K52">
            <v>30736.48991972474</v>
          </cell>
          <cell r="L52">
            <v>7.6380952380952385</v>
          </cell>
          <cell r="M52">
            <v>3.0415851262104443</v>
          </cell>
        </row>
        <row r="54">
          <cell r="C54">
            <v>1810860.9397839394</v>
          </cell>
          <cell r="D54">
            <v>0</v>
          </cell>
          <cell r="E54">
            <v>782827.79769610567</v>
          </cell>
          <cell r="F54">
            <v>0</v>
          </cell>
          <cell r="G54">
            <v>388594.8206332429</v>
          </cell>
          <cell r="H54">
            <v>0</v>
          </cell>
          <cell r="I54">
            <v>384731.70754326094</v>
          </cell>
          <cell r="J54">
            <v>0</v>
          </cell>
          <cell r="K54">
            <v>3863.1130899815644</v>
          </cell>
          <cell r="L54">
            <v>0</v>
          </cell>
          <cell r="M54">
            <v>2.5125439141372503</v>
          </cell>
        </row>
        <row r="55">
          <cell r="C55">
            <v>4124940.8485219809</v>
          </cell>
          <cell r="D55">
            <v>3.9974655953293121</v>
          </cell>
          <cell r="E55">
            <v>3477130.3037496493</v>
          </cell>
          <cell r="F55">
            <v>4.5122909023504265</v>
          </cell>
          <cell r="G55">
            <v>1793584.9520223979</v>
          </cell>
          <cell r="H55">
            <v>4.6556043866189469</v>
          </cell>
          <cell r="I55">
            <v>1752254.7858182315</v>
          </cell>
          <cell r="J55">
            <v>4.6437195259884021</v>
          </cell>
          <cell r="K55">
            <v>41330.166204155204</v>
          </cell>
          <cell r="L55">
            <v>5.1594809937389661</v>
          </cell>
          <cell r="M55">
            <v>2.8227072191061326</v>
          </cell>
        </row>
        <row r="56">
          <cell r="C56">
            <v>1924804.4596880809</v>
          </cell>
          <cell r="D56">
            <v>9.5157362698177206</v>
          </cell>
          <cell r="E56">
            <v>1924804.4596880809</v>
          </cell>
          <cell r="F56">
            <v>9.5157362698177206</v>
          </cell>
          <cell r="G56">
            <v>897749.11634693644</v>
          </cell>
          <cell r="H56">
            <v>10.182557311596589</v>
          </cell>
          <cell r="I56">
            <v>836310.57507727854</v>
          </cell>
          <cell r="J56">
            <v>10.145651721057289</v>
          </cell>
          <cell r="K56">
            <v>61438.541269668553</v>
          </cell>
          <cell r="L56">
            <v>10.684921707131684</v>
          </cell>
          <cell r="M56">
            <v>4.0722013542315576</v>
          </cell>
        </row>
        <row r="57">
          <cell r="C57">
            <v>432006.11387768429</v>
          </cell>
          <cell r="D57">
            <v>14.833472628422857</v>
          </cell>
          <cell r="E57">
            <v>432006.11387768429</v>
          </cell>
          <cell r="F57">
            <v>14.833472628422857</v>
          </cell>
          <cell r="G57">
            <v>276949.49111468723</v>
          </cell>
          <cell r="H57">
            <v>15.269416115865848</v>
          </cell>
          <cell r="I57">
            <v>263009.8396275118</v>
          </cell>
          <cell r="J57">
            <v>15.305854333765625</v>
          </cell>
          <cell r="K57">
            <v>13939.651487174824</v>
          </cell>
          <cell r="L57">
            <v>14.58190898163458</v>
          </cell>
          <cell r="M57">
            <v>3.9039394641156342</v>
          </cell>
        </row>
        <row r="58">
          <cell r="C58">
            <v>10786.892999839773</v>
          </cell>
          <cell r="D58">
            <v>0</v>
          </cell>
          <cell r="E58">
            <v>10786.892999839773</v>
          </cell>
          <cell r="F58">
            <v>0</v>
          </cell>
          <cell r="G58">
            <v>7809.4825163479236</v>
          </cell>
          <cell r="H58">
            <v>0</v>
          </cell>
          <cell r="I58">
            <v>7569.8189775277815</v>
          </cell>
          <cell r="J58">
            <v>0</v>
          </cell>
          <cell r="K58">
            <v>239.66353882014249</v>
          </cell>
          <cell r="L58">
            <v>0</v>
          </cell>
          <cell r="M58">
            <v>0.23094688221709006</v>
          </cell>
        </row>
        <row r="60">
          <cell r="C60">
            <v>397067.04619999713</v>
          </cell>
          <cell r="D60">
            <v>3.5471071478293497</v>
          </cell>
          <cell r="F60">
            <v>3.5471071478293497</v>
          </cell>
          <cell r="G60">
            <v>19544.43421009717</v>
          </cell>
          <cell r="H60">
            <v>3.5484842978213575</v>
          </cell>
          <cell r="I60">
            <v>19544.43421009717</v>
          </cell>
          <cell r="J60">
            <v>3.5484842978213575</v>
          </cell>
          <cell r="K60">
            <v>0</v>
          </cell>
          <cell r="L60">
            <v>0</v>
          </cell>
          <cell r="M60">
            <v>0</v>
          </cell>
        </row>
        <row r="61">
          <cell r="C61">
            <v>686015.07150740793</v>
          </cell>
          <cell r="D61">
            <v>5.5601084834241199</v>
          </cell>
          <cell r="F61">
            <v>5.5601084834241199</v>
          </cell>
          <cell r="G61">
            <v>107920.95622052155</v>
          </cell>
          <cell r="H61">
            <v>5.2868375380234012</v>
          </cell>
          <cell r="I61">
            <v>107920.95622052155</v>
          </cell>
          <cell r="J61">
            <v>5.2868375380234012</v>
          </cell>
          <cell r="K61">
            <v>0</v>
          </cell>
          <cell r="L61">
            <v>0</v>
          </cell>
          <cell r="M61">
            <v>0</v>
          </cell>
        </row>
        <row r="62">
          <cell r="C62">
            <v>874678.95458441495</v>
          </cell>
          <cell r="D62">
            <v>7.6038994847591619</v>
          </cell>
          <cell r="F62">
            <v>7.6038994847591619</v>
          </cell>
          <cell r="G62">
            <v>312178.28874051018</v>
          </cell>
          <cell r="H62">
            <v>6.6142319553592896</v>
          </cell>
          <cell r="I62">
            <v>296009.498235429</v>
          </cell>
          <cell r="J62">
            <v>6.557429983401339</v>
          </cell>
          <cell r="K62">
            <v>16168.790505079798</v>
          </cell>
          <cell r="L62">
            <v>7.6477768512849273</v>
          </cell>
          <cell r="M62">
            <v>2.9028431465061479</v>
          </cell>
        </row>
        <row r="63">
          <cell r="C63">
            <v>1002371.3280431837</v>
          </cell>
          <cell r="D63">
            <v>8.7732338753501349</v>
          </cell>
          <cell r="F63">
            <v>8.7732338753501349</v>
          </cell>
          <cell r="G63">
            <v>590116.57054420782</v>
          </cell>
          <cell r="H63">
            <v>8.5068704507064385</v>
          </cell>
          <cell r="I63">
            <v>544231.12934920494</v>
          </cell>
          <cell r="J63">
            <v>8.369371249843093</v>
          </cell>
          <cell r="K63">
            <v>45885.441195007486</v>
          </cell>
          <cell r="L63">
            <v>10.055086070654715</v>
          </cell>
          <cell r="M63">
            <v>3.6445195558930599</v>
          </cell>
        </row>
        <row r="64">
          <cell r="C64">
            <v>586244.48727148841</v>
          </cell>
          <cell r="D64">
            <v>8.2967274212357474</v>
          </cell>
          <cell r="F64">
            <v>8.2967274212357474</v>
          </cell>
          <cell r="G64">
            <v>401564.57530640549</v>
          </cell>
          <cell r="H64">
            <v>8.4592901636753854</v>
          </cell>
          <cell r="I64">
            <v>381012.12306135241</v>
          </cell>
          <cell r="J64">
            <v>8.3498843099103492</v>
          </cell>
          <cell r="K64">
            <v>20552.452245050667</v>
          </cell>
          <cell r="L64">
            <v>10.372717870469732</v>
          </cell>
          <cell r="M64">
            <v>4.6702804987244733</v>
          </cell>
        </row>
        <row r="65">
          <cell r="C65">
            <v>612408.07388555259</v>
          </cell>
          <cell r="D65">
            <v>7.5086694266052891</v>
          </cell>
          <cell r="F65">
            <v>7.5086694266052891</v>
          </cell>
          <cell r="G65">
            <v>431634.05666783307</v>
          </cell>
          <cell r="H65">
            <v>7.8059445110933119</v>
          </cell>
          <cell r="I65">
            <v>416687.8012953907</v>
          </cell>
          <cell r="J65">
            <v>7.7843530925744346</v>
          </cell>
          <cell r="K65">
            <v>14946.255372441061</v>
          </cell>
          <cell r="L65">
            <v>8.4029435512693329</v>
          </cell>
          <cell r="M65">
            <v>3.5730193446710086</v>
          </cell>
        </row>
        <row r="66">
          <cell r="C66">
            <v>742112.15010042523</v>
          </cell>
          <cell r="D66">
            <v>6.9688770895690162</v>
          </cell>
          <cell r="F66">
            <v>6.9688770895690162</v>
          </cell>
          <cell r="G66">
            <v>528020.92444830423</v>
          </cell>
          <cell r="H66">
            <v>7.3103874381440814</v>
          </cell>
          <cell r="I66">
            <v>515922.42049406847</v>
          </cell>
          <cell r="J66">
            <v>7.2856076848900768</v>
          </cell>
          <cell r="K66">
            <v>12098.503954235272</v>
          </cell>
          <cell r="L66">
            <v>8.2670526797219228</v>
          </cell>
          <cell r="M66">
            <v>2.88361984928834</v>
          </cell>
        </row>
        <row r="67">
          <cell r="C67">
            <v>940642.51938854496</v>
          </cell>
          <cell r="D67">
            <v>6.3794259446065738</v>
          </cell>
          <cell r="F67">
            <v>6.3794259446065738</v>
          </cell>
          <cell r="G67">
            <v>642020.29510489071</v>
          </cell>
          <cell r="H67">
            <v>6.7051624504709491</v>
          </cell>
          <cell r="I67">
            <v>632766.86271525372</v>
          </cell>
          <cell r="J67">
            <v>6.6923961951647906</v>
          </cell>
          <cell r="K67">
            <v>9253.4323896382375</v>
          </cell>
          <cell r="L67">
            <v>7.5457404184694825</v>
          </cell>
          <cell r="M67">
            <v>3.1121342260175795</v>
          </cell>
        </row>
        <row r="68">
          <cell r="C68">
            <v>786015.93703075475</v>
          </cell>
          <cell r="D68">
            <v>5.2952182565651258</v>
          </cell>
          <cell r="F68">
            <v>5.2952182565651258</v>
          </cell>
          <cell r="G68">
            <v>331687.76139076089</v>
          </cell>
          <cell r="H68">
            <v>5.0574743911308753</v>
          </cell>
          <cell r="I68">
            <v>329781.50146241277</v>
          </cell>
          <cell r="J68">
            <v>5.0513563540255495</v>
          </cell>
          <cell r="K68">
            <v>1906.2599283479678</v>
          </cell>
          <cell r="L68">
            <v>5.9757747243985815</v>
          </cell>
          <cell r="M68">
            <v>2.9597317448329572</v>
          </cell>
        </row>
        <row r="70">
          <cell r="C70">
            <v>4049888.8083685292</v>
          </cell>
          <cell r="D70">
            <v>6.1326074429279416</v>
          </cell>
          <cell r="F70">
            <v>6.7233832418058626</v>
          </cell>
          <cell r="G70">
            <v>2196467.0924211736</v>
          </cell>
          <cell r="H70">
            <v>6.814994533478858</v>
          </cell>
          <cell r="I70">
            <v>2133713.3382679261</v>
          </cell>
          <cell r="J70">
            <v>6.7687998009817543</v>
          </cell>
          <cell r="K70">
            <v>62753.754153283604</v>
          </cell>
          <cell r="L70">
            <v>8.2691517461043613</v>
          </cell>
          <cell r="M70">
            <v>3.4082919867410197</v>
          </cell>
        </row>
        <row r="71">
          <cell r="C71">
            <v>4253510.4465014897</v>
          </cell>
          <cell r="D71">
            <v>6.5706411145734629</v>
          </cell>
          <cell r="F71">
            <v>7.1160631326882378</v>
          </cell>
          <cell r="G71">
            <v>1168220.7702124687</v>
          </cell>
          <cell r="H71">
            <v>8.2280757444137951</v>
          </cell>
          <cell r="I71">
            <v>1110163.3887759373</v>
          </cell>
          <cell r="J71">
            <v>8.1175580454115419</v>
          </cell>
          <cell r="K71">
            <v>58057.381436516538</v>
          </cell>
          <cell r="L71">
            <v>10.135289205740627</v>
          </cell>
          <cell r="M71">
            <v>3.755289557579252</v>
          </cell>
        </row>
        <row r="73">
          <cell r="C73">
            <v>1323727.1240100442</v>
          </cell>
          <cell r="D73">
            <v>5.1198921163698996</v>
          </cell>
          <cell r="E73">
            <v>1313293.6366060979</v>
          </cell>
          <cell r="F73">
            <v>5.1507645996925424</v>
          </cell>
          <cell r="G73">
            <v>1259960.5927356537</v>
          </cell>
          <cell r="H73">
            <v>5.1467899005976401</v>
          </cell>
          <cell r="I73">
            <v>1251255.8370432246</v>
          </cell>
          <cell r="J73">
            <v>5.1380345524745694</v>
          </cell>
          <cell r="K73">
            <v>8704.755692426621</v>
          </cell>
          <cell r="L73">
            <v>6.3633093325019603</v>
          </cell>
          <cell r="M73">
            <v>2.6481515353924308</v>
          </cell>
        </row>
        <row r="74">
          <cell r="C74">
            <v>470679.92275604769</v>
          </cell>
          <cell r="D74">
            <v>7.5271409528128093</v>
          </cell>
          <cell r="E74">
            <v>468635.64662378922</v>
          </cell>
          <cell r="F74">
            <v>7.5505949363674425</v>
          </cell>
          <cell r="G74">
            <v>449935.94906477956</v>
          </cell>
          <cell r="H74">
            <v>7.5395411620804955</v>
          </cell>
          <cell r="I74">
            <v>433779.20656208659</v>
          </cell>
          <cell r="J74">
            <v>7.4828917184829438</v>
          </cell>
          <cell r="K74">
            <v>16156.74250269181</v>
          </cell>
          <cell r="L74">
            <v>8.9520501218159723</v>
          </cell>
          <cell r="M74">
            <v>3.8120954619125511</v>
          </cell>
        </row>
        <row r="75">
          <cell r="C75">
            <v>1702781.9618790103</v>
          </cell>
          <cell r="D75">
            <v>8.619347102649936</v>
          </cell>
          <cell r="E75">
            <v>1699940.9555339441</v>
          </cell>
          <cell r="F75">
            <v>8.6319449000856512</v>
          </cell>
          <cell r="G75">
            <v>1622833.6655246608</v>
          </cell>
          <cell r="H75">
            <v>8.6130041008938445</v>
          </cell>
          <cell r="I75">
            <v>1556315.5256597803</v>
          </cell>
          <cell r="J75">
            <v>8.591741564713212</v>
          </cell>
          <cell r="K75">
            <v>66518.139864871599</v>
          </cell>
          <cell r="L75">
            <v>9.0946363933885035</v>
          </cell>
          <cell r="M75">
            <v>3.2696599571408607</v>
          </cell>
        </row>
        <row r="76">
          <cell r="C76">
            <v>3047.8074635269586</v>
          </cell>
          <cell r="D76">
            <v>13.162738638351872</v>
          </cell>
          <cell r="E76">
            <v>3047.8074635269586</v>
          </cell>
          <cell r="F76">
            <v>13.162738638351872</v>
          </cell>
          <cell r="G76">
            <v>2765.8213174744387</v>
          </cell>
          <cell r="H76">
            <v>13.893007456170753</v>
          </cell>
          <cell r="I76">
            <v>2526.1577786542962</v>
          </cell>
          <cell r="J76">
            <v>14.072602281874982</v>
          </cell>
          <cell r="K76">
            <v>239.66353882014249</v>
          </cell>
          <cell r="L76">
            <v>12</v>
          </cell>
          <cell r="M76">
            <v>2.9325475391518632</v>
          </cell>
        </row>
        <row r="77">
          <cell r="C77">
            <v>128101.65902845524</v>
          </cell>
          <cell r="D77">
            <v>8.7948213129667661</v>
          </cell>
          <cell r="E77">
            <v>127861.9954896351</v>
          </cell>
          <cell r="F77">
            <v>8.7948213129667661</v>
          </cell>
          <cell r="G77">
            <v>29191.833990990013</v>
          </cell>
          <cell r="H77">
            <v>10.221648375305477</v>
          </cell>
          <cell r="I77">
            <v>0</v>
          </cell>
          <cell r="J77">
            <v>0</v>
          </cell>
          <cell r="K77">
            <v>29191.833990990013</v>
          </cell>
          <cell r="L77">
            <v>10.221648375305477</v>
          </cell>
          <cell r="M77">
            <v>4.418080068140128</v>
          </cell>
        </row>
        <row r="79">
          <cell r="G79">
            <v>1248467.1988067089</v>
          </cell>
          <cell r="H79">
            <v>5.1419012028026847</v>
          </cell>
          <cell r="I79">
            <v>1239762.4431142798</v>
          </cell>
          <cell r="J79">
            <v>5.1330284677060076</v>
          </cell>
          <cell r="K79">
            <v>8704.755692426621</v>
          </cell>
          <cell r="L79">
            <v>6.3633093325019603</v>
          </cell>
          <cell r="M79">
            <v>2.6998702618215007</v>
          </cell>
        </row>
        <row r="80">
          <cell r="G80">
            <v>11493.393928941663</v>
          </cell>
          <cell r="H80">
            <v>5.6733710471782999</v>
          </cell>
          <cell r="I80">
            <v>11493.393928941663</v>
          </cell>
          <cell r="J80">
            <v>5.6733710471782999</v>
          </cell>
          <cell r="K80">
            <v>0</v>
          </cell>
          <cell r="L80">
            <v>0</v>
          </cell>
          <cell r="M80">
            <v>0.46189376443418012</v>
          </cell>
        </row>
        <row r="81">
          <cell r="G81">
            <v>449935.94906477956</v>
          </cell>
          <cell r="H81">
            <v>7.5395411620804955</v>
          </cell>
          <cell r="I81">
            <v>433779.20656208659</v>
          </cell>
          <cell r="J81">
            <v>7.4828917184829438</v>
          </cell>
          <cell r="K81">
            <v>16156.74250269181</v>
          </cell>
          <cell r="L81">
            <v>8.9520501218159723</v>
          </cell>
          <cell r="M81">
            <v>3.8120954619125511</v>
          </cell>
        </row>
        <row r="82">
          <cell r="G82">
            <v>13765.037701336594</v>
          </cell>
          <cell r="H82">
            <v>10.929948691198485</v>
          </cell>
          <cell r="I82">
            <v>13526.76304059641</v>
          </cell>
          <cell r="J82">
            <v>10.858254517811304</v>
          </cell>
          <cell r="K82">
            <v>238.2746607401825</v>
          </cell>
          <cell r="L82">
            <v>15</v>
          </cell>
          <cell r="M82">
            <v>3.492735054023524</v>
          </cell>
        </row>
        <row r="83">
          <cell r="G83">
            <v>188693.00064517107</v>
          </cell>
          <cell r="H83">
            <v>6.7289398552043806</v>
          </cell>
          <cell r="I83">
            <v>174107.63670580543</v>
          </cell>
          <cell r="J83">
            <v>6.7537184518327829</v>
          </cell>
          <cell r="K83">
            <v>14585.363939365776</v>
          </cell>
          <cell r="L83">
            <v>6.4315310402278119</v>
          </cell>
          <cell r="M83">
            <v>2.6109770150247624</v>
          </cell>
        </row>
        <row r="84">
          <cell r="G84">
            <v>737004.30007701297</v>
          </cell>
          <cell r="H84">
            <v>7.822412886699758</v>
          </cell>
          <cell r="I84">
            <v>709729.38513868151</v>
          </cell>
          <cell r="J84">
            <v>7.7560659883256236</v>
          </cell>
          <cell r="K84">
            <v>27274.914938333986</v>
          </cell>
          <cell r="L84">
            <v>9.4558458991470289</v>
          </cell>
          <cell r="M84">
            <v>3.3306734153251196</v>
          </cell>
        </row>
        <row r="85">
          <cell r="G85">
            <v>111227.41471841568</v>
          </cell>
          <cell r="H85">
            <v>8.5035670048905097</v>
          </cell>
          <cell r="I85">
            <v>107264.00439932225</v>
          </cell>
          <cell r="J85">
            <v>8.506487241046397</v>
          </cell>
          <cell r="K85">
            <v>3963.4103190934693</v>
          </cell>
          <cell r="L85">
            <v>8.4238243143095204</v>
          </cell>
          <cell r="M85">
            <v>2.2217993869660155</v>
          </cell>
        </row>
        <row r="86">
          <cell r="G86">
            <v>100198.70218894522</v>
          </cell>
          <cell r="H86">
            <v>11.2770019785351</v>
          </cell>
          <cell r="I86">
            <v>94808.543434266248</v>
          </cell>
          <cell r="J86">
            <v>11.245611563878652</v>
          </cell>
          <cell r="K86">
            <v>5390.1587546789997</v>
          </cell>
          <cell r="L86">
            <v>11.807432284608316</v>
          </cell>
          <cell r="M86">
            <v>3.4702782979853248</v>
          </cell>
        </row>
        <row r="87">
          <cell r="G87">
            <v>471945.21019371995</v>
          </cell>
          <cell r="H87">
            <v>9.973925174999696</v>
          </cell>
          <cell r="I87">
            <v>456879.1929410593</v>
          </cell>
          <cell r="J87">
            <v>9.973170317030597</v>
          </cell>
          <cell r="K87">
            <v>15066.017252659514</v>
          </cell>
          <cell r="L87">
            <v>9.9960856466382495</v>
          </cell>
          <cell r="M87">
            <v>4.050525304948609</v>
          </cell>
        </row>
        <row r="88">
          <cell r="G88">
            <v>2765.8213174744387</v>
          </cell>
          <cell r="H88">
            <v>13.893007456170753</v>
          </cell>
          <cell r="I88">
            <v>2526.1577786542962</v>
          </cell>
          <cell r="J88">
            <v>14.072602281874982</v>
          </cell>
          <cell r="K88">
            <v>239.66353882014249</v>
          </cell>
          <cell r="L88">
            <v>12</v>
          </cell>
          <cell r="M88">
            <v>2.9325475391518632</v>
          </cell>
        </row>
        <row r="89">
          <cell r="G89">
            <v>29191.833990990013</v>
          </cell>
          <cell r="H89">
            <v>10.221648375305477</v>
          </cell>
          <cell r="I89">
            <v>0</v>
          </cell>
          <cell r="J89">
            <v>0</v>
          </cell>
          <cell r="K89">
            <v>29191.833990990013</v>
          </cell>
          <cell r="L89">
            <v>10.221648375305477</v>
          </cell>
          <cell r="M89">
            <v>4.418080068140128</v>
          </cell>
        </row>
        <row r="91">
          <cell r="G91">
            <v>269692.36059386644</v>
          </cell>
          <cell r="H91">
            <v>13.101628307282187</v>
          </cell>
          <cell r="I91">
            <v>261641.87340090665</v>
          </cell>
          <cell r="J91">
            <v>13.116808360786228</v>
          </cell>
          <cell r="K91">
            <v>8050.4871929590618</v>
          </cell>
          <cell r="L91">
            <v>12.610082252874674</v>
          </cell>
          <cell r="M91">
            <v>4.4921119756313486</v>
          </cell>
        </row>
        <row r="92">
          <cell r="G92">
            <v>118498.74155790909</v>
          </cell>
          <cell r="H92">
            <v>11.531146102466989</v>
          </cell>
          <cell r="I92">
            <v>116550.18289247323</v>
          </cell>
          <cell r="J92">
            <v>11.515025393713223</v>
          </cell>
          <cell r="K92">
            <v>1948.5586654358649</v>
          </cell>
          <cell r="L92">
            <v>12.471178347527378</v>
          </cell>
          <cell r="M92">
            <v>4.6606617038155917</v>
          </cell>
        </row>
        <row r="93">
          <cell r="G93">
            <v>85228.491676586098</v>
          </cell>
          <cell r="H93">
            <v>11.932669637197177</v>
          </cell>
          <cell r="I93">
            <v>77300.505347723447</v>
          </cell>
          <cell r="J93">
            <v>11.928325052878971</v>
          </cell>
          <cell r="K93">
            <v>7927.9863288627175</v>
          </cell>
          <cell r="L93">
            <v>11.974805161904365</v>
          </cell>
          <cell r="M93">
            <v>3.3383925397120202</v>
          </cell>
        </row>
        <row r="94">
          <cell r="G94">
            <v>497368.11600263801</v>
          </cell>
          <cell r="H94">
            <v>7.5541962059514729</v>
          </cell>
          <cell r="I94">
            <v>486579.24554955272</v>
          </cell>
          <cell r="J94">
            <v>7.4732841725107839</v>
          </cell>
          <cell r="K94">
            <v>10788.870453084575</v>
          </cell>
          <cell r="L94">
            <v>10.94474613545793</v>
          </cell>
          <cell r="M94">
            <v>3.1710069157618919</v>
          </cell>
        </row>
        <row r="95">
          <cell r="G95">
            <v>1226523.3902245262</v>
          </cell>
          <cell r="H95">
            <v>5.1033145299680358</v>
          </cell>
          <cell r="I95">
            <v>1219315.9643628402</v>
          </cell>
          <cell r="J95">
            <v>5.1003031814202489</v>
          </cell>
          <cell r="K95">
            <v>7207.4258616838251</v>
          </cell>
          <cell r="L95">
            <v>5.6181266235498608</v>
          </cell>
          <cell r="M95">
            <v>2.8974190685762524</v>
          </cell>
        </row>
        <row r="96">
          <cell r="G96">
            <v>85171.212829973301</v>
          </cell>
          <cell r="H96">
            <v>7.0106187024254467</v>
          </cell>
          <cell r="I96">
            <v>81919.950151649115</v>
          </cell>
          <cell r="J96">
            <v>7.0273368858801417</v>
          </cell>
          <cell r="K96">
            <v>3251.2626783243072</v>
          </cell>
          <cell r="L96">
            <v>6.5797472246688988</v>
          </cell>
          <cell r="M96">
            <v>2.9068145360617046</v>
          </cell>
        </row>
        <row r="97">
          <cell r="G97">
            <v>443792.14460807468</v>
          </cell>
          <cell r="H97">
            <v>6.9723514999779859</v>
          </cell>
          <cell r="I97">
            <v>416542.85290185944</v>
          </cell>
          <cell r="J97">
            <v>6.9538088073542621</v>
          </cell>
          <cell r="K97">
            <v>27249.291706212571</v>
          </cell>
          <cell r="L97">
            <v>7.2567898088086302</v>
          </cell>
          <cell r="M97">
            <v>2.9158400488469804</v>
          </cell>
        </row>
        <row r="98">
          <cell r="G98">
            <v>149838.84978714297</v>
          </cell>
          <cell r="H98">
            <v>6.1650378090337359</v>
          </cell>
          <cell r="I98">
            <v>148104.63417373996</v>
          </cell>
          <cell r="J98">
            <v>6.1221909123096845</v>
          </cell>
          <cell r="K98">
            <v>1734.2156134030179</v>
          </cell>
          <cell r="L98">
            <v>9.1700028704500021</v>
          </cell>
          <cell r="M98">
            <v>4.6693739607804581</v>
          </cell>
        </row>
        <row r="99">
          <cell r="G99">
            <v>76000.310682603667</v>
          </cell>
          <cell r="H99">
            <v>7.2199131026483254</v>
          </cell>
          <cell r="I99">
            <v>71241.559028782925</v>
          </cell>
          <cell r="J99">
            <v>7.0784068738699766</v>
          </cell>
          <cell r="K99">
            <v>4758.7516538209211</v>
          </cell>
          <cell r="L99">
            <v>9.2403223913335761</v>
          </cell>
          <cell r="M99">
            <v>5.3861815482275013</v>
          </cell>
        </row>
        <row r="100">
          <cell r="G100">
            <v>356383.95676617813</v>
          </cell>
          <cell r="H100">
            <v>6.81466705861724</v>
          </cell>
          <cell r="I100">
            <v>340178.42303632881</v>
          </cell>
          <cell r="J100">
            <v>6.759402771650608</v>
          </cell>
          <cell r="K100">
            <v>16205.533729847857</v>
          </cell>
          <cell r="L100">
            <v>7.859330996560999</v>
          </cell>
          <cell r="M100">
            <v>2.9487173614696593</v>
          </cell>
        </row>
        <row r="101">
          <cell r="G101">
            <v>26998.45391301671</v>
          </cell>
          <cell r="H101">
            <v>7.379943562129391</v>
          </cell>
          <cell r="I101">
            <v>24501.536197840924</v>
          </cell>
          <cell r="J101">
            <v>7.428481585207356</v>
          </cell>
          <cell r="K101">
            <v>2496.9177151757826</v>
          </cell>
          <cell r="L101">
            <v>6.9429976126855708</v>
          </cell>
          <cell r="M101">
            <v>2.3307744801800951</v>
          </cell>
        </row>
        <row r="102">
          <cell r="G102">
            <v>29191.833990990013</v>
          </cell>
          <cell r="H102">
            <v>10.221648375305477</v>
          </cell>
          <cell r="I102">
            <v>0</v>
          </cell>
          <cell r="J102">
            <v>0</v>
          </cell>
          <cell r="K102">
            <v>29191.833990990013</v>
          </cell>
          <cell r="L102">
            <v>10.221648375305477</v>
          </cell>
          <cell r="M102">
            <v>4.418080068140128</v>
          </cell>
        </row>
        <row r="114">
          <cell r="C114">
            <v>3243876.7270431397</v>
          </cell>
          <cell r="D114">
            <v>213360.29147131427</v>
          </cell>
          <cell r="E114">
            <v>1076602.7452157873</v>
          </cell>
          <cell r="F114">
            <v>67902.067399597465</v>
          </cell>
          <cell r="G114">
            <v>1453143.6357680515</v>
          </cell>
          <cell r="H114">
            <v>432867.98718895396</v>
          </cell>
        </row>
        <row r="115">
          <cell r="C115">
            <v>416551.76190598035</v>
          </cell>
          <cell r="D115">
            <v>66240.355685771181</v>
          </cell>
          <cell r="E115">
            <v>183519.14370209031</v>
          </cell>
          <cell r="F115">
            <v>11723.113308416972</v>
          </cell>
          <cell r="G115">
            <v>131003.40847495174</v>
          </cell>
          <cell r="H115">
            <v>24065.740734758416</v>
          </cell>
        </row>
        <row r="116">
          <cell r="C116">
            <v>266324.59953477862</v>
          </cell>
          <cell r="D116">
            <v>13419.456565706085</v>
          </cell>
          <cell r="E116">
            <v>139872.02805024621</v>
          </cell>
          <cell r="F116">
            <v>6193.5953380182045</v>
          </cell>
          <cell r="G116">
            <v>88430.777881704955</v>
          </cell>
          <cell r="H116">
            <v>18408.741699109614</v>
          </cell>
        </row>
        <row r="117">
          <cell r="C117">
            <v>827462.33413040778</v>
          </cell>
          <cell r="D117">
            <v>86326.806683014685</v>
          </cell>
          <cell r="E117">
            <v>289513.55489473202</v>
          </cell>
          <cell r="F117">
            <v>22576.305356857443</v>
          </cell>
          <cell r="G117">
            <v>352784.72914325644</v>
          </cell>
          <cell r="H117">
            <v>76260.938052568818</v>
          </cell>
        </row>
        <row r="118">
          <cell r="C118">
            <v>1733538.0314726175</v>
          </cell>
          <cell r="D118">
            <v>47373.672536823462</v>
          </cell>
          <cell r="E118">
            <v>463698.01856877567</v>
          </cell>
          <cell r="F118">
            <v>27409.053396304997</v>
          </cell>
          <cell r="G118">
            <v>880924.72026804439</v>
          </cell>
          <cell r="H118">
            <v>314132.56670250703</v>
          </cell>
        </row>
        <row r="120">
          <cell r="C120">
            <v>384731.70754326094</v>
          </cell>
          <cell r="D120">
            <v>3283.5275555114022</v>
          </cell>
          <cell r="E120">
            <v>80197.615702106123</v>
          </cell>
          <cell r="F120">
            <v>6963.5867206168714</v>
          </cell>
          <cell r="G120">
            <v>263261.67645956192</v>
          </cell>
          <cell r="H120">
            <v>31025.301105454659</v>
          </cell>
        </row>
        <row r="121">
          <cell r="C121">
            <v>1752254.7858182315</v>
          </cell>
          <cell r="D121">
            <v>31714.018518533525</v>
          </cell>
          <cell r="E121">
            <v>520330.75464121008</v>
          </cell>
          <cell r="F121">
            <v>42264.603247380452</v>
          </cell>
          <cell r="G121">
            <v>892365.40709556418</v>
          </cell>
          <cell r="H121">
            <v>265580.00231537485</v>
          </cell>
        </row>
        <row r="122">
          <cell r="C122">
            <v>836310.57507727854</v>
          </cell>
          <cell r="D122">
            <v>91609.669978453399</v>
          </cell>
          <cell r="E122">
            <v>354163.56875518011</v>
          </cell>
          <cell r="F122">
            <v>17784.231378274882</v>
          </cell>
          <cell r="G122">
            <v>250386.25777106843</v>
          </cell>
          <cell r="H122">
            <v>122366.84719432125</v>
          </cell>
        </row>
        <row r="123">
          <cell r="C123">
            <v>263009.8396275118</v>
          </cell>
          <cell r="D123">
            <v>85866.207121649903</v>
          </cell>
          <cell r="E123">
            <v>118459.40088114323</v>
          </cell>
          <cell r="F123">
            <v>889.6460533254176</v>
          </cell>
          <cell r="G123">
            <v>43898.74899760574</v>
          </cell>
          <cell r="H123">
            <v>13895.836573788045</v>
          </cell>
        </row>
        <row r="124">
          <cell r="C124">
            <v>7569.8189775277815</v>
          </cell>
          <cell r="D124">
            <v>886.86829716549744</v>
          </cell>
          <cell r="E124">
            <v>3451.4052362164721</v>
          </cell>
          <cell r="F124">
            <v>0</v>
          </cell>
          <cell r="G124">
            <v>3231.5454441458123</v>
          </cell>
          <cell r="H124">
            <v>0</v>
          </cell>
        </row>
        <row r="126">
          <cell r="C126">
            <v>19544.43421009717</v>
          </cell>
          <cell r="D126">
            <v>0</v>
          </cell>
          <cell r="E126">
            <v>1127.9445842100802</v>
          </cell>
          <cell r="F126">
            <v>0</v>
          </cell>
          <cell r="G126">
            <v>845.95843815756007</v>
          </cell>
          <cell r="H126">
            <v>17570.531187729524</v>
          </cell>
        </row>
        <row r="127">
          <cell r="C127">
            <v>107920.95622052155</v>
          </cell>
          <cell r="D127">
            <v>0</v>
          </cell>
          <cell r="E127">
            <v>18383.904981144213</v>
          </cell>
          <cell r="F127">
            <v>999.58788443298749</v>
          </cell>
          <cell r="G127">
            <v>8813.3086454542317</v>
          </cell>
          <cell r="H127">
            <v>79724.154709490787</v>
          </cell>
        </row>
        <row r="128">
          <cell r="C128">
            <v>296009.498235429</v>
          </cell>
          <cell r="D128">
            <v>1803.2237153581702</v>
          </cell>
          <cell r="E128">
            <v>111220.31523762301</v>
          </cell>
          <cell r="F128">
            <v>10952.09023962655</v>
          </cell>
          <cell r="G128">
            <v>48409.255748642623</v>
          </cell>
          <cell r="H128">
            <v>123624.61329417849</v>
          </cell>
        </row>
        <row r="129">
          <cell r="C129">
            <v>544231.12934920494</v>
          </cell>
          <cell r="D129">
            <v>25011.389376274772</v>
          </cell>
          <cell r="E129">
            <v>279875.29199936683</v>
          </cell>
          <cell r="F129">
            <v>16081.328762173096</v>
          </cell>
          <cell r="G129">
            <v>117976.8604157598</v>
          </cell>
          <cell r="H129">
            <v>105286.2587956082</v>
          </cell>
        </row>
        <row r="130">
          <cell r="C130">
            <v>381012.12306135241</v>
          </cell>
          <cell r="D130">
            <v>32829.103746393928</v>
          </cell>
          <cell r="E130">
            <v>176738.65227467063</v>
          </cell>
          <cell r="F130">
            <v>6904.2619929394114</v>
          </cell>
          <cell r="G130">
            <v>131839.94589430766</v>
          </cell>
          <cell r="H130">
            <v>32700.159153028806</v>
          </cell>
        </row>
        <row r="131">
          <cell r="C131">
            <v>416687.8012953907</v>
          </cell>
          <cell r="D131">
            <v>32947.666689177844</v>
          </cell>
          <cell r="E131">
            <v>159051.39518356789</v>
          </cell>
          <cell r="F131">
            <v>7872.9977484097435</v>
          </cell>
          <cell r="G131">
            <v>190467.39044058241</v>
          </cell>
          <cell r="H131">
            <v>26348.351233635731</v>
          </cell>
        </row>
        <row r="132">
          <cell r="C132">
            <v>515922.42049406847</v>
          </cell>
          <cell r="D132">
            <v>47383.113796092272</v>
          </cell>
          <cell r="E132">
            <v>161097.18178082019</v>
          </cell>
          <cell r="F132">
            <v>10898.446896431486</v>
          </cell>
          <cell r="G132">
            <v>277304.33709041256</v>
          </cell>
          <cell r="H132">
            <v>19239.340930286075</v>
          </cell>
        </row>
        <row r="133">
          <cell r="C133">
            <v>632766.86271525372</v>
          </cell>
          <cell r="D133">
            <v>59864.922203227346</v>
          </cell>
          <cell r="E133">
            <v>128629.59726999028</v>
          </cell>
          <cell r="F133">
            <v>12978.010190894025</v>
          </cell>
          <cell r="G133">
            <v>411854.46715298109</v>
          </cell>
          <cell r="H133">
            <v>19439.865898160529</v>
          </cell>
        </row>
        <row r="134">
          <cell r="C134">
            <v>329781.50146241277</v>
          </cell>
          <cell r="D134">
            <v>13520.871944791006</v>
          </cell>
          <cell r="E134">
            <v>40478.461904425036</v>
          </cell>
          <cell r="F134">
            <v>1215.343684690275</v>
          </cell>
          <cell r="G134">
            <v>265632.11194167624</v>
          </cell>
          <cell r="H134">
            <v>8934.7119868245936</v>
          </cell>
        </row>
        <row r="136">
          <cell r="C136">
            <v>2133713.3382679261</v>
          </cell>
          <cell r="D136">
            <v>99129.042465109364</v>
          </cell>
          <cell r="E136">
            <v>792530.06668968673</v>
          </cell>
          <cell r="F136">
            <v>3409.1064991285748</v>
          </cell>
          <cell r="G136">
            <v>933916.64885014889</v>
          </cell>
          <cell r="H136">
            <v>304728.47376358049</v>
          </cell>
        </row>
        <row r="137">
          <cell r="C137">
            <v>1110163.3887759373</v>
          </cell>
          <cell r="D137">
            <v>114231.24900620387</v>
          </cell>
          <cell r="E137">
            <v>284072.67852613103</v>
          </cell>
          <cell r="F137">
            <v>64492.960900468963</v>
          </cell>
          <cell r="G137">
            <v>519226.98691782134</v>
          </cell>
          <cell r="H137">
            <v>128139.51342536088</v>
          </cell>
        </row>
        <row r="138">
          <cell r="C138">
            <v>2755516.0573731456</v>
          </cell>
          <cell r="D138">
            <v>211891.05988351864</v>
          </cell>
          <cell r="E138">
            <v>1071616.2468762232</v>
          </cell>
          <cell r="F138">
            <v>67663.792738857286</v>
          </cell>
          <cell r="G138">
            <v>1404344.9578747854</v>
          </cell>
          <cell r="H138">
            <v>0</v>
          </cell>
        </row>
        <row r="139">
          <cell r="C139">
            <v>862468.29026356153</v>
          </cell>
          <cell r="D139">
            <v>19599.963964359631</v>
          </cell>
          <cell r="E139">
            <v>211146.14394099251</v>
          </cell>
          <cell r="F139">
            <v>16009.393161750984</v>
          </cell>
          <cell r="G139">
            <v>615712.78919648228</v>
          </cell>
          <cell r="H139">
            <v>0</v>
          </cell>
        </row>
        <row r="140">
          <cell r="C140">
            <v>1265040.9768862915</v>
          </cell>
          <cell r="D140">
            <v>34034.42041910626</v>
          </cell>
          <cell r="E140">
            <v>588833.78370977601</v>
          </cell>
          <cell r="F140">
            <v>49667.646166396073</v>
          </cell>
          <cell r="G140">
            <v>592505.1265910191</v>
          </cell>
          <cell r="H140">
            <v>0</v>
          </cell>
        </row>
        <row r="141">
          <cell r="C141">
            <v>1452.2294673504978</v>
          </cell>
          <cell r="D141">
            <v>0</v>
          </cell>
          <cell r="E141">
            <v>239.66353882014249</v>
          </cell>
          <cell r="F141">
            <v>0</v>
          </cell>
          <cell r="G141">
            <v>1212.5659285303552</v>
          </cell>
          <cell r="H141">
            <v>0</v>
          </cell>
        </row>
        <row r="142">
          <cell r="C142">
            <v>456383.03477959306</v>
          </cell>
          <cell r="D142">
            <v>114485.79226035069</v>
          </cell>
          <cell r="E142">
            <v>219371.70543224379</v>
          </cell>
          <cell r="F142">
            <v>1986.7534107103897</v>
          </cell>
          <cell r="G142">
            <v>120538.78367627219</v>
          </cell>
          <cell r="H142">
            <v>0</v>
          </cell>
        </row>
        <row r="143">
          <cell r="C143">
            <v>89975.851347537697</v>
          </cell>
          <cell r="D143">
            <v>28668.209274845794</v>
          </cell>
          <cell r="E143">
            <v>32486.352472877705</v>
          </cell>
          <cell r="F143">
            <v>0</v>
          </cell>
          <cell r="G143">
            <v>28821.289599815227</v>
          </cell>
          <cell r="H143">
            <v>0</v>
          </cell>
        </row>
        <row r="144">
          <cell r="C144">
            <v>31226.67933204252</v>
          </cell>
          <cell r="D144">
            <v>6127.2251441660146</v>
          </cell>
          <cell r="E144">
            <v>7817.9818553286386</v>
          </cell>
          <cell r="F144">
            <v>0</v>
          </cell>
          <cell r="G144">
            <v>17281.47233254787</v>
          </cell>
          <cell r="H144">
            <v>0</v>
          </cell>
        </row>
        <row r="145">
          <cell r="C145">
            <v>48968.99529700401</v>
          </cell>
          <cell r="D145">
            <v>8975.4488206905517</v>
          </cell>
          <cell r="E145">
            <v>11720.615926238192</v>
          </cell>
          <cell r="F145">
            <v>0</v>
          </cell>
          <cell r="G145">
            <v>28272.930550075307</v>
          </cell>
          <cell r="H145">
            <v>0</v>
          </cell>
        </row>
        <row r="147">
          <cell r="C147">
            <v>1251255.8370432246</v>
          </cell>
          <cell r="D147">
            <v>0</v>
          </cell>
          <cell r="E147">
            <v>298805.94212721998</v>
          </cell>
          <cell r="F147">
            <v>0</v>
          </cell>
          <cell r="G147">
            <v>679567.92409905687</v>
          </cell>
          <cell r="H147">
            <v>272881.97081693198</v>
          </cell>
        </row>
        <row r="148">
          <cell r="C148">
            <v>433779.20656208659</v>
          </cell>
          <cell r="D148">
            <v>0</v>
          </cell>
          <cell r="E148">
            <v>209433.87683460797</v>
          </cell>
          <cell r="F148">
            <v>0</v>
          </cell>
          <cell r="G148">
            <v>179556.81389668718</v>
          </cell>
          <cell r="H148">
            <v>44788.515830771488</v>
          </cell>
        </row>
        <row r="149">
          <cell r="C149">
            <v>1556315.5256597803</v>
          </cell>
          <cell r="D149">
            <v>213360.29147131427</v>
          </cell>
          <cell r="E149">
            <v>566642.95887503959</v>
          </cell>
          <cell r="F149">
            <v>67902.067399597465</v>
          </cell>
          <cell r="G149">
            <v>593212.70737256168</v>
          </cell>
          <cell r="H149">
            <v>115197.50054123628</v>
          </cell>
        </row>
        <row r="150">
          <cell r="C150">
            <v>2526.1577786542962</v>
          </cell>
          <cell r="D150">
            <v>0</v>
          </cell>
          <cell r="E150">
            <v>1719.9673789733749</v>
          </cell>
          <cell r="F150">
            <v>0</v>
          </cell>
          <cell r="G150">
            <v>806.19039968092147</v>
          </cell>
          <cell r="H150">
            <v>0</v>
          </cell>
        </row>
        <row r="153">
          <cell r="C153">
            <v>1239762.4431142798</v>
          </cell>
          <cell r="D153">
            <v>0</v>
          </cell>
          <cell r="E153">
            <v>292287.99263010436</v>
          </cell>
          <cell r="F153">
            <v>0</v>
          </cell>
          <cell r="G153">
            <v>675917.76518302865</v>
          </cell>
          <cell r="H153">
            <v>271556.68530113401</v>
          </cell>
        </row>
        <row r="154">
          <cell r="C154">
            <v>11493.393928941663</v>
          </cell>
          <cell r="D154">
            <v>0</v>
          </cell>
          <cell r="E154">
            <v>6517.9494971151316</v>
          </cell>
          <cell r="F154">
            <v>0</v>
          </cell>
          <cell r="G154">
            <v>3650.1589160286771</v>
          </cell>
          <cell r="H154">
            <v>1325.2855157978452</v>
          </cell>
        </row>
        <row r="155">
          <cell r="C155">
            <v>433779.20656208659</v>
          </cell>
          <cell r="D155">
            <v>0</v>
          </cell>
          <cell r="E155">
            <v>209433.87683460797</v>
          </cell>
          <cell r="F155">
            <v>0</v>
          </cell>
          <cell r="G155">
            <v>179556.81389668718</v>
          </cell>
          <cell r="H155">
            <v>44788.515830771488</v>
          </cell>
        </row>
        <row r="156">
          <cell r="C156">
            <v>13526.76304059641</v>
          </cell>
          <cell r="D156">
            <v>8016.8185355544611</v>
          </cell>
          <cell r="E156">
            <v>5509.9445050419336</v>
          </cell>
          <cell r="F156">
            <v>0</v>
          </cell>
          <cell r="G156">
            <v>0</v>
          </cell>
          <cell r="H156">
            <v>0</v>
          </cell>
        </row>
        <row r="157">
          <cell r="C157">
            <v>174107.63670580543</v>
          </cell>
          <cell r="D157">
            <v>238.2746607401825</v>
          </cell>
          <cell r="E157">
            <v>104107.39413168264</v>
          </cell>
          <cell r="F157">
            <v>0</v>
          </cell>
          <cell r="G157">
            <v>65684.487901224711</v>
          </cell>
          <cell r="H157">
            <v>4077.4800121588919</v>
          </cell>
        </row>
        <row r="158">
          <cell r="C158">
            <v>709729.38513868151</v>
          </cell>
          <cell r="D158">
            <v>477.93819956032496</v>
          </cell>
          <cell r="E158">
            <v>231612.4101104991</v>
          </cell>
          <cell r="F158">
            <v>0</v>
          </cell>
          <cell r="G158">
            <v>376013.46233381046</v>
          </cell>
          <cell r="H158">
            <v>101625.57449482135</v>
          </cell>
        </row>
        <row r="159">
          <cell r="C159">
            <v>107264.00439932225</v>
          </cell>
          <cell r="D159">
            <v>8008.1884558711663</v>
          </cell>
          <cell r="E159">
            <v>53336.776787681199</v>
          </cell>
          <cell r="F159">
            <v>0</v>
          </cell>
          <cell r="G159">
            <v>44548.677146725204</v>
          </cell>
          <cell r="H159">
            <v>1370.3620090456625</v>
          </cell>
        </row>
        <row r="160">
          <cell r="C160">
            <v>94808.543434266248</v>
          </cell>
          <cell r="D160">
            <v>955.87639912064992</v>
          </cell>
          <cell r="E160">
            <v>76221.310457480518</v>
          </cell>
          <cell r="F160">
            <v>0</v>
          </cell>
          <cell r="G160">
            <v>16572.443965554783</v>
          </cell>
          <cell r="H160">
            <v>1058.9126121104473</v>
          </cell>
        </row>
        <row r="161">
          <cell r="C161">
            <v>456879.1929410593</v>
          </cell>
          <cell r="D161">
            <v>195663.19522046711</v>
          </cell>
          <cell r="E161">
            <v>95855.122882635362</v>
          </cell>
          <cell r="F161">
            <v>67902.067399597465</v>
          </cell>
          <cell r="G161">
            <v>90393.636025240456</v>
          </cell>
          <cell r="H161">
            <v>7065.1714131002009</v>
          </cell>
        </row>
        <row r="162">
          <cell r="C162">
            <v>2526.1577786542962</v>
          </cell>
          <cell r="D162">
            <v>0</v>
          </cell>
          <cell r="E162">
            <v>1719.9673789733749</v>
          </cell>
          <cell r="F162">
            <v>0</v>
          </cell>
          <cell r="G162">
            <v>806.19039968092147</v>
          </cell>
          <cell r="H162">
            <v>0</v>
          </cell>
        </row>
        <row r="165">
          <cell r="C165">
            <v>261641.87340090665</v>
          </cell>
          <cell r="D165">
            <v>130105.42726386612</v>
          </cell>
          <cell r="E165">
            <v>101933.50568654662</v>
          </cell>
          <cell r="F165">
            <v>0</v>
          </cell>
          <cell r="G165">
            <v>26811.201103058818</v>
          </cell>
          <cell r="H165">
            <v>2791.7393474335045</v>
          </cell>
        </row>
        <row r="166">
          <cell r="C166">
            <v>116550.18289247323</v>
          </cell>
          <cell r="D166">
            <v>19344.989928508516</v>
          </cell>
          <cell r="E166">
            <v>53353.730759229955</v>
          </cell>
          <cell r="F166">
            <v>0</v>
          </cell>
          <cell r="G166">
            <v>42637.507398125461</v>
          </cell>
          <cell r="H166">
            <v>1213.9548066103152</v>
          </cell>
        </row>
        <row r="167">
          <cell r="C167">
            <v>77300.505347723447</v>
          </cell>
          <cell r="D167">
            <v>16113.295329365197</v>
          </cell>
          <cell r="E167">
            <v>56239.848927341714</v>
          </cell>
          <cell r="F167">
            <v>0</v>
          </cell>
          <cell r="G167">
            <v>2099.4729979778799</v>
          </cell>
          <cell r="H167">
            <v>2847.8880930389751</v>
          </cell>
        </row>
        <row r="168">
          <cell r="C168">
            <v>486579.24554955272</v>
          </cell>
          <cell r="D168">
            <v>714.82398222054746</v>
          </cell>
          <cell r="E168">
            <v>100640.25852476608</v>
          </cell>
          <cell r="F168">
            <v>0</v>
          </cell>
          <cell r="G168">
            <v>285242.61833647685</v>
          </cell>
          <cell r="H168">
            <v>99981.544706065441</v>
          </cell>
        </row>
        <row r="169">
          <cell r="C169">
            <v>1219315.9643628402</v>
          </cell>
          <cell r="D169">
            <v>0</v>
          </cell>
          <cell r="E169">
            <v>272535.20787848672</v>
          </cell>
          <cell r="F169">
            <v>0</v>
          </cell>
          <cell r="G169">
            <v>674942.08503715857</v>
          </cell>
          <cell r="H169">
            <v>271838.67144718656</v>
          </cell>
        </row>
        <row r="170">
          <cell r="C170">
            <v>81919.950151649115</v>
          </cell>
          <cell r="D170">
            <v>4076.0284916524247</v>
          </cell>
          <cell r="E170">
            <v>40613.905603565727</v>
          </cell>
          <cell r="F170">
            <v>0</v>
          </cell>
          <cell r="G170">
            <v>36990.35251761166</v>
          </cell>
          <cell r="H170">
            <v>239.66353882014249</v>
          </cell>
        </row>
        <row r="171">
          <cell r="C171">
            <v>416542.85290185944</v>
          </cell>
          <cell r="D171">
            <v>7682.5146946507903</v>
          </cell>
          <cell r="E171">
            <v>227030.10537034343</v>
          </cell>
          <cell r="F171">
            <v>0</v>
          </cell>
          <cell r="G171">
            <v>164413.45941412225</v>
          </cell>
          <cell r="H171">
            <v>17416.773422724764</v>
          </cell>
        </row>
        <row r="172">
          <cell r="C172">
            <v>148104.63417373996</v>
          </cell>
          <cell r="D172">
            <v>0</v>
          </cell>
          <cell r="E172">
            <v>34431.208566520058</v>
          </cell>
          <cell r="F172">
            <v>0</v>
          </cell>
          <cell r="G172">
            <v>88955.00811678567</v>
          </cell>
          <cell r="H172">
            <v>24718.41749043559</v>
          </cell>
        </row>
        <row r="173">
          <cell r="C173">
            <v>71241.559028782925</v>
          </cell>
          <cell r="D173">
            <v>4087.1395162921049</v>
          </cell>
          <cell r="E173">
            <v>46346.987297458843</v>
          </cell>
          <cell r="F173">
            <v>0</v>
          </cell>
          <cell r="G173">
            <v>17819.702041809065</v>
          </cell>
          <cell r="H173">
            <v>2987.7301732233373</v>
          </cell>
        </row>
        <row r="174">
          <cell r="C174">
            <v>340178.42303632881</v>
          </cell>
          <cell r="D174">
            <v>30715.811457965792</v>
          </cell>
          <cell r="E174">
            <v>124080.20379503354</v>
          </cell>
          <cell r="F174">
            <v>67902.067399597465</v>
          </cell>
          <cell r="G174">
            <v>108888.39975914203</v>
          </cell>
          <cell r="H174">
            <v>8591.9406245812097</v>
          </cell>
        </row>
        <row r="175">
          <cell r="C175">
            <v>24501.536197840924</v>
          </cell>
          <cell r="D175">
            <v>520.26080679270251</v>
          </cell>
          <cell r="E175">
            <v>19397.782806526255</v>
          </cell>
          <cell r="F175">
            <v>0</v>
          </cell>
          <cell r="G175">
            <v>4343.8290457018102</v>
          </cell>
          <cell r="H175">
            <v>239.66353882014249</v>
          </cell>
        </row>
        <row r="186">
          <cell r="C186">
            <v>2755516.0573731456</v>
          </cell>
          <cell r="D186">
            <v>211891.05988351864</v>
          </cell>
          <cell r="E186">
            <v>1071616.2468762232</v>
          </cell>
          <cell r="F186">
            <v>67663.792738857286</v>
          </cell>
          <cell r="G186">
            <v>1404344.9578747854</v>
          </cell>
        </row>
        <row r="187">
          <cell r="C187">
            <v>386576.80958486773</v>
          </cell>
          <cell r="D187">
            <v>65287.257042810452</v>
          </cell>
          <cell r="E187">
            <v>181279.36189113249</v>
          </cell>
          <cell r="F187">
            <v>11484.83864767679</v>
          </cell>
          <cell r="G187">
            <v>128525.35200325387</v>
          </cell>
        </row>
        <row r="188">
          <cell r="C188">
            <v>245507.23742644061</v>
          </cell>
          <cell r="D188">
            <v>12903.323620871237</v>
          </cell>
          <cell r="E188">
            <v>138323.62921574173</v>
          </cell>
          <cell r="F188">
            <v>6193.5953380182045</v>
          </cell>
          <cell r="G188">
            <v>88086.689251815042</v>
          </cell>
        </row>
        <row r="189">
          <cell r="C189">
            <v>737300.91082628304</v>
          </cell>
          <cell r="D189">
            <v>86326.806683014685</v>
          </cell>
          <cell r="E189">
            <v>288315.23720063118</v>
          </cell>
          <cell r="F189">
            <v>22576.305356857443</v>
          </cell>
          <cell r="G189">
            <v>340082.56158578751</v>
          </cell>
        </row>
        <row r="190">
          <cell r="C190">
            <v>1386131.0995358138</v>
          </cell>
          <cell r="D190">
            <v>47373.672536823462</v>
          </cell>
          <cell r="E190">
            <v>463698.01856877567</v>
          </cell>
          <cell r="F190">
            <v>27409.053396304997</v>
          </cell>
          <cell r="G190">
            <v>847650.35503385111</v>
          </cell>
        </row>
        <row r="192">
          <cell r="C192">
            <v>344979.10801474919</v>
          </cell>
          <cell r="D192">
            <v>3283.5275555114022</v>
          </cell>
          <cell r="E192">
            <v>80197.615702106123</v>
          </cell>
          <cell r="F192">
            <v>6963.5867206168714</v>
          </cell>
          <cell r="G192">
            <v>254534.37803650805</v>
          </cell>
        </row>
        <row r="193">
          <cell r="C193">
            <v>1456308.2441465005</v>
          </cell>
          <cell r="D193">
            <v>31714.018518533525</v>
          </cell>
          <cell r="E193">
            <v>519679.3832486248</v>
          </cell>
          <cell r="F193">
            <v>42026.328586640266</v>
          </cell>
          <cell r="G193">
            <v>862888.51379262458</v>
          </cell>
        </row>
        <row r="194">
          <cell r="C194">
            <v>703986.1267843314</v>
          </cell>
          <cell r="D194">
            <v>91609.669978453399</v>
          </cell>
          <cell r="E194">
            <v>352584.35656399478</v>
          </cell>
          <cell r="F194">
            <v>17784.231378274882</v>
          </cell>
          <cell r="G194">
            <v>242007.86886361198</v>
          </cell>
        </row>
        <row r="195">
          <cell r="C195">
            <v>243194.40913521007</v>
          </cell>
          <cell r="D195">
            <v>84396.975533854318</v>
          </cell>
          <cell r="E195">
            <v>115703.48612535052</v>
          </cell>
          <cell r="F195">
            <v>889.6460533254176</v>
          </cell>
          <cell r="G195">
            <v>42204.301422679382</v>
          </cell>
        </row>
        <row r="196">
          <cell r="C196">
            <v>7048.1692926551195</v>
          </cell>
          <cell r="D196">
            <v>886.86829716549744</v>
          </cell>
          <cell r="E196">
            <v>3451.4052362164721</v>
          </cell>
          <cell r="F196">
            <v>0</v>
          </cell>
          <cell r="G196">
            <v>2709.8957592731499</v>
          </cell>
        </row>
        <row r="198">
          <cell r="C198">
            <v>1973.9030223676405</v>
          </cell>
          <cell r="D198">
            <v>0</v>
          </cell>
          <cell r="E198">
            <v>1127.9445842100802</v>
          </cell>
          <cell r="F198">
            <v>0</v>
          </cell>
          <cell r="G198">
            <v>845.95843815756007</v>
          </cell>
        </row>
        <row r="199">
          <cell r="C199">
            <v>27914.815364978938</v>
          </cell>
          <cell r="D199">
            <v>0</v>
          </cell>
          <cell r="E199">
            <v>18383.904981144213</v>
          </cell>
          <cell r="F199">
            <v>999.58788443298749</v>
          </cell>
          <cell r="G199">
            <v>8531.322499401711</v>
          </cell>
        </row>
        <row r="200">
          <cell r="C200">
            <v>169931.6548412407</v>
          </cell>
          <cell r="D200">
            <v>1803.2237153581702</v>
          </cell>
          <cell r="E200">
            <v>110980.65169880289</v>
          </cell>
          <cell r="F200">
            <v>10952.09023962655</v>
          </cell>
          <cell r="G200">
            <v>46195.689187454838</v>
          </cell>
        </row>
        <row r="201">
          <cell r="C201">
            <v>432240.70337825397</v>
          </cell>
          <cell r="D201">
            <v>24667.30074638487</v>
          </cell>
          <cell r="E201">
            <v>279225.3094848615</v>
          </cell>
          <cell r="F201">
            <v>16081.328762173096</v>
          </cell>
          <cell r="G201">
            <v>112266.76438481892</v>
          </cell>
        </row>
        <row r="202">
          <cell r="C202">
            <v>341519.20807168342</v>
          </cell>
          <cell r="D202">
            <v>32829.103746393928</v>
          </cell>
          <cell r="E202">
            <v>175698.31507620736</v>
          </cell>
          <cell r="F202">
            <v>6904.2619929394114</v>
          </cell>
          <cell r="G202">
            <v>126087.5272561344</v>
          </cell>
        </row>
        <row r="203">
          <cell r="C203">
            <v>384348.78063298296</v>
          </cell>
          <cell r="D203">
            <v>32709.392028437665</v>
          </cell>
          <cell r="E203">
            <v>158335.18232326739</v>
          </cell>
          <cell r="F203">
            <v>7872.9977484097435</v>
          </cell>
          <cell r="G203">
            <v>185431.2085328541</v>
          </cell>
        </row>
        <row r="204">
          <cell r="C204">
            <v>487389.46256513178</v>
          </cell>
          <cell r="D204">
            <v>47383.113796092272</v>
          </cell>
          <cell r="E204">
            <v>159817.18104353681</v>
          </cell>
          <cell r="F204">
            <v>10898.446896431486</v>
          </cell>
          <cell r="G204">
            <v>269290.72082904715</v>
          </cell>
        </row>
        <row r="205">
          <cell r="C205">
            <v>599215.37160490069</v>
          </cell>
          <cell r="D205">
            <v>59454.603227542226</v>
          </cell>
          <cell r="E205">
            <v>127569.29577979987</v>
          </cell>
          <cell r="F205">
            <v>12739.735530153843</v>
          </cell>
          <cell r="G205">
            <v>399451.73706739896</v>
          </cell>
        </row>
        <row r="206">
          <cell r="C206">
            <v>310982.15789188247</v>
          </cell>
          <cell r="D206">
            <v>13044.32262331064</v>
          </cell>
          <cell r="E206">
            <v>40478.461904425036</v>
          </cell>
          <cell r="F206">
            <v>1215.343684690275</v>
          </cell>
          <cell r="G206">
            <v>256244.02967945239</v>
          </cell>
        </row>
        <row r="208">
          <cell r="C208">
            <v>1787427.1886834111</v>
          </cell>
          <cell r="D208">
            <v>98956.998150164422</v>
          </cell>
          <cell r="E208">
            <v>789586.0480017761</v>
          </cell>
          <cell r="F208">
            <v>3409.1064991285748</v>
          </cell>
          <cell r="G208">
            <v>895475.03603214328</v>
          </cell>
        </row>
        <row r="209">
          <cell r="C209">
            <v>968088.86869008502</v>
          </cell>
          <cell r="D209">
            <v>112934.06173335324</v>
          </cell>
          <cell r="E209">
            <v>282030.19887447887</v>
          </cell>
          <cell r="F209">
            <v>64254.686239728784</v>
          </cell>
          <cell r="G209">
            <v>508869.92184257763</v>
          </cell>
        </row>
        <row r="210">
          <cell r="C210">
            <v>2755516.0573731456</v>
          </cell>
          <cell r="D210">
            <v>211891.05988351864</v>
          </cell>
          <cell r="E210">
            <v>1071616.2468762232</v>
          </cell>
          <cell r="F210">
            <v>67663.792738857286</v>
          </cell>
          <cell r="G210">
            <v>1404344.9578747854</v>
          </cell>
        </row>
        <row r="211">
          <cell r="C211">
            <v>862468.29026356153</v>
          </cell>
          <cell r="D211">
            <v>19599.963964359631</v>
          </cell>
          <cell r="E211">
            <v>211146.14394099251</v>
          </cell>
          <cell r="F211">
            <v>16009.393161750984</v>
          </cell>
          <cell r="G211">
            <v>615712.78919648228</v>
          </cell>
        </row>
        <row r="212">
          <cell r="C212">
            <v>1265040.9768862915</v>
          </cell>
          <cell r="D212">
            <v>34034.42041910626</v>
          </cell>
          <cell r="E212">
            <v>588833.78370977601</v>
          </cell>
          <cell r="F212">
            <v>49667.646166396073</v>
          </cell>
          <cell r="G212">
            <v>592505.1265910191</v>
          </cell>
        </row>
        <row r="213">
          <cell r="C213">
            <v>1452.2294673504978</v>
          </cell>
          <cell r="D213">
            <v>0</v>
          </cell>
          <cell r="E213">
            <v>239.66353882014249</v>
          </cell>
          <cell r="F213">
            <v>0</v>
          </cell>
          <cell r="G213">
            <v>1212.5659285303552</v>
          </cell>
        </row>
        <row r="214">
          <cell r="C214">
            <v>456383.03477959306</v>
          </cell>
          <cell r="D214">
            <v>114485.79226035069</v>
          </cell>
          <cell r="E214">
            <v>219371.70543224379</v>
          </cell>
          <cell r="F214">
            <v>1986.7534107103897</v>
          </cell>
          <cell r="G214">
            <v>120538.78367627219</v>
          </cell>
        </row>
        <row r="215">
          <cell r="C215">
            <v>89975.851347537697</v>
          </cell>
          <cell r="D215">
            <v>28668.209274845794</v>
          </cell>
          <cell r="E215">
            <v>32486.352472877705</v>
          </cell>
          <cell r="F215">
            <v>0</v>
          </cell>
          <cell r="G215">
            <v>28821.289599815227</v>
          </cell>
        </row>
        <row r="216">
          <cell r="C216">
            <v>31226.67933204252</v>
          </cell>
          <cell r="D216">
            <v>6127.2251441660146</v>
          </cell>
          <cell r="E216">
            <v>7817.9818553286386</v>
          </cell>
          <cell r="F216">
            <v>0</v>
          </cell>
          <cell r="G216">
            <v>17281.47233254787</v>
          </cell>
        </row>
        <row r="217">
          <cell r="C217">
            <v>48968.99529700401</v>
          </cell>
          <cell r="D217">
            <v>8975.4488206905517</v>
          </cell>
          <cell r="E217">
            <v>11720.615926238192</v>
          </cell>
          <cell r="F217">
            <v>0</v>
          </cell>
          <cell r="G217">
            <v>28272.930550075307</v>
          </cell>
        </row>
        <row r="219">
          <cell r="C219">
            <v>935400.28759226424</v>
          </cell>
          <cell r="D219">
            <v>0</v>
          </cell>
          <cell r="E219">
            <v>298805.94212721998</v>
          </cell>
          <cell r="F219">
            <v>0</v>
          </cell>
          <cell r="G219">
            <v>636594.34546508046</v>
          </cell>
        </row>
        <row r="220">
          <cell r="C220">
            <v>386235.71847878949</v>
          </cell>
          <cell r="D220">
            <v>0</v>
          </cell>
          <cell r="E220">
            <v>208438.41681213281</v>
          </cell>
          <cell r="F220">
            <v>0</v>
          </cell>
          <cell r="G220">
            <v>177797.30166664138</v>
          </cell>
        </row>
        <row r="221">
          <cell r="C221">
            <v>1431639.8231165593</v>
          </cell>
          <cell r="D221">
            <v>211891.05988351864</v>
          </cell>
          <cell r="E221">
            <v>562651.92055795202</v>
          </cell>
          <cell r="F221">
            <v>67663.792738857286</v>
          </cell>
          <cell r="G221">
            <v>589433.04993622506</v>
          </cell>
        </row>
        <row r="222">
          <cell r="C222">
            <v>2240.2281857660773</v>
          </cell>
          <cell r="D222">
            <v>0</v>
          </cell>
          <cell r="E222">
            <v>1719.9673789733749</v>
          </cell>
          <cell r="F222">
            <v>0</v>
          </cell>
          <cell r="G222">
            <v>520.26080679270251</v>
          </cell>
        </row>
        <row r="225">
          <cell r="C225">
            <v>925232.17917912209</v>
          </cell>
          <cell r="D225">
            <v>0</v>
          </cell>
          <cell r="E225">
            <v>292287.99263010436</v>
          </cell>
          <cell r="F225">
            <v>0</v>
          </cell>
          <cell r="G225">
            <v>632944.18654905225</v>
          </cell>
        </row>
        <row r="226">
          <cell r="C226">
            <v>10168.108413143817</v>
          </cell>
          <cell r="D226">
            <v>0</v>
          </cell>
          <cell r="E226">
            <v>6517.9494971151316</v>
          </cell>
          <cell r="F226">
            <v>0</v>
          </cell>
          <cell r="G226">
            <v>3650.1589160286771</v>
          </cell>
        </row>
        <row r="227">
          <cell r="C227">
            <v>386235.71847878949</v>
          </cell>
          <cell r="D227">
            <v>0</v>
          </cell>
          <cell r="E227">
            <v>208438.41681213281</v>
          </cell>
          <cell r="F227">
            <v>0</v>
          </cell>
          <cell r="G227">
            <v>177797.30166664138</v>
          </cell>
        </row>
        <row r="228">
          <cell r="C228">
            <v>13526.76304059641</v>
          </cell>
          <cell r="D228">
            <v>8016.8185355544611</v>
          </cell>
          <cell r="E228">
            <v>5509.9445050419336</v>
          </cell>
          <cell r="F228">
            <v>0</v>
          </cell>
          <cell r="G228">
            <v>0</v>
          </cell>
        </row>
        <row r="229">
          <cell r="C229">
            <v>169552.21849408626</v>
          </cell>
          <cell r="D229">
            <v>238.2746607401825</v>
          </cell>
          <cell r="E229">
            <v>103869.11947094246</v>
          </cell>
          <cell r="F229">
            <v>0</v>
          </cell>
          <cell r="G229">
            <v>65444.824362404579</v>
          </cell>
        </row>
        <row r="230">
          <cell r="C230">
            <v>602977.92212445685</v>
          </cell>
          <cell r="D230">
            <v>477.93819956032496</v>
          </cell>
          <cell r="E230">
            <v>229377.92185217494</v>
          </cell>
          <cell r="F230">
            <v>0</v>
          </cell>
          <cell r="G230">
            <v>373122.06207271852</v>
          </cell>
        </row>
        <row r="231">
          <cell r="C231">
            <v>105311.27909964652</v>
          </cell>
          <cell r="D231">
            <v>8008.1884558711663</v>
          </cell>
          <cell r="E231">
            <v>52754.41349705113</v>
          </cell>
          <cell r="F231">
            <v>0</v>
          </cell>
          <cell r="G231">
            <v>44548.677146725204</v>
          </cell>
        </row>
        <row r="232">
          <cell r="C232">
            <v>92690.718210045336</v>
          </cell>
          <cell r="D232">
            <v>955.87639912064992</v>
          </cell>
          <cell r="E232">
            <v>75810.991481795398</v>
          </cell>
          <cell r="F232">
            <v>0</v>
          </cell>
          <cell r="G232">
            <v>15923.850329129471</v>
          </cell>
        </row>
        <row r="233">
          <cell r="C233">
            <v>447580.92214771447</v>
          </cell>
          <cell r="D233">
            <v>194193.96363267145</v>
          </cell>
          <cell r="E233">
            <v>95329.529750927002</v>
          </cell>
          <cell r="F233">
            <v>67663.792738857286</v>
          </cell>
          <cell r="G233">
            <v>90393.636025240456</v>
          </cell>
        </row>
        <row r="234">
          <cell r="C234">
            <v>2240.2281857660773</v>
          </cell>
          <cell r="D234">
            <v>0</v>
          </cell>
          <cell r="E234">
            <v>1719.9673789733749</v>
          </cell>
          <cell r="F234">
            <v>0</v>
          </cell>
          <cell r="G234">
            <v>520.26080679270251</v>
          </cell>
        </row>
        <row r="237">
          <cell r="C237">
            <v>255404.65315982085</v>
          </cell>
          <cell r="D237">
            <v>129046.51465175567</v>
          </cell>
          <cell r="E237">
            <v>100195.53104143006</v>
          </cell>
          <cell r="F237">
            <v>0</v>
          </cell>
          <cell r="G237">
            <v>26162.607466633504</v>
          </cell>
        </row>
        <row r="238">
          <cell r="C238">
            <v>113207.55379668856</v>
          </cell>
          <cell r="D238">
            <v>18934.670952823381</v>
          </cell>
          <cell r="E238">
            <v>52638.906777009419</v>
          </cell>
          <cell r="F238">
            <v>0</v>
          </cell>
          <cell r="G238">
            <v>41633.976066856791</v>
          </cell>
        </row>
        <row r="239">
          <cell r="C239">
            <v>74042.29827899934</v>
          </cell>
          <cell r="D239">
            <v>16113.295329365197</v>
          </cell>
          <cell r="E239">
            <v>55829.529951656579</v>
          </cell>
          <cell r="F239">
            <v>0</v>
          </cell>
          <cell r="G239">
            <v>2099.4729979778799</v>
          </cell>
        </row>
        <row r="240">
          <cell r="C240">
            <v>383123.93729175424</v>
          </cell>
          <cell r="D240">
            <v>714.82398222054746</v>
          </cell>
          <cell r="E240">
            <v>99818.231695315859</v>
          </cell>
          <cell r="F240">
            <v>0</v>
          </cell>
          <cell r="G240">
            <v>282590.88161420519</v>
          </cell>
        </row>
        <row r="241">
          <cell r="C241">
            <v>904503.71428163839</v>
          </cell>
          <cell r="D241">
            <v>0</v>
          </cell>
          <cell r="E241">
            <v>272535.20787848672</v>
          </cell>
          <cell r="F241">
            <v>0</v>
          </cell>
          <cell r="G241">
            <v>631968.50640318228</v>
          </cell>
        </row>
        <row r="242">
          <cell r="C242">
            <v>81680.28661282899</v>
          </cell>
          <cell r="D242">
            <v>4076.0284916524247</v>
          </cell>
          <cell r="E242">
            <v>40613.905603565727</v>
          </cell>
          <cell r="F242">
            <v>0</v>
          </cell>
          <cell r="G242">
            <v>36990.35251761166</v>
          </cell>
        </row>
        <row r="243">
          <cell r="C243">
            <v>397475.12020211457</v>
          </cell>
          <cell r="D243">
            <v>7682.5146946507903</v>
          </cell>
          <cell r="E243">
            <v>226378.73397775818</v>
          </cell>
          <cell r="F243">
            <v>0</v>
          </cell>
          <cell r="G243">
            <v>163413.87152968929</v>
          </cell>
        </row>
        <row r="244">
          <cell r="C244">
            <v>122624.90345961197</v>
          </cell>
          <cell r="D244">
            <v>0</v>
          </cell>
          <cell r="E244">
            <v>34191.545027699911</v>
          </cell>
          <cell r="F244">
            <v>0</v>
          </cell>
          <cell r="G244">
            <v>88433.358431913031</v>
          </cell>
        </row>
        <row r="245">
          <cell r="C245">
            <v>68253.82885555971</v>
          </cell>
          <cell r="D245">
            <v>4087.1395162921049</v>
          </cell>
          <cell r="E245">
            <v>46346.987297458843</v>
          </cell>
          <cell r="F245">
            <v>0</v>
          </cell>
          <cell r="G245">
            <v>17819.702041809065</v>
          </cell>
        </row>
        <row r="246">
          <cell r="C246">
            <v>330937.88877532136</v>
          </cell>
          <cell r="D246">
            <v>30715.811457965792</v>
          </cell>
          <cell r="E246">
            <v>123669.8848193484</v>
          </cell>
          <cell r="F246">
            <v>67663.792738857286</v>
          </cell>
          <cell r="G246">
            <v>108888.39975914203</v>
          </cell>
        </row>
        <row r="247">
          <cell r="C247">
            <v>24261.872659020781</v>
          </cell>
          <cell r="D247">
            <v>520.26080679270251</v>
          </cell>
          <cell r="E247">
            <v>19397.782806526255</v>
          </cell>
          <cell r="F247">
            <v>0</v>
          </cell>
          <cell r="G247">
            <v>4343.8290457018102</v>
          </cell>
        </row>
        <row r="260">
          <cell r="C260">
            <v>4865.1021109504518</v>
          </cell>
          <cell r="D260">
            <v>10835.321417357809</v>
          </cell>
          <cell r="E260">
            <v>5223.7949603772886</v>
          </cell>
          <cell r="F260">
            <v>2623.9694613747834</v>
          </cell>
          <cell r="G260">
            <v>3798.1774931465288</v>
          </cell>
        </row>
        <row r="262">
          <cell r="C262">
            <v>8158.7448661806038</v>
          </cell>
          <cell r="D262">
            <v>13130.000000000013</v>
          </cell>
          <cell r="E262">
            <v>8226.8283385909544</v>
          </cell>
          <cell r="F262">
            <v>3629.0456431535272</v>
          </cell>
          <cell r="G262">
            <v>5942.2259378779845</v>
          </cell>
        </row>
        <row r="263">
          <cell r="C263">
            <v>7153.5248132565248</v>
          </cell>
          <cell r="D263">
            <v>11907.546666666665</v>
          </cell>
          <cell r="E263">
            <v>7677.2661691542298</v>
          </cell>
          <cell r="F263">
            <v>4270.5555555555566</v>
          </cell>
          <cell r="G263">
            <v>5837.4060713223644</v>
          </cell>
        </row>
        <row r="264">
          <cell r="C264">
            <v>5513.6898885575401</v>
          </cell>
          <cell r="D264">
            <v>10576.074403109382</v>
          </cell>
          <cell r="E264">
            <v>5265.2144638404025</v>
          </cell>
          <cell r="F264">
            <v>2293.6093418259029</v>
          </cell>
          <cell r="G264">
            <v>4652.4604254371397</v>
          </cell>
        </row>
        <row r="265">
          <cell r="C265">
            <v>3196.0032617856732</v>
          </cell>
          <cell r="D265">
            <v>7853.3154761904698</v>
          </cell>
          <cell r="E265">
            <v>3292.1436390172707</v>
          </cell>
          <cell r="F265">
            <v>2102.8600823045267</v>
          </cell>
          <cell r="G265">
            <v>2918.3765824864854</v>
          </cell>
        </row>
        <row r="267">
          <cell r="C267">
            <v>2625.8920124127962</v>
          </cell>
          <cell r="D267">
            <v>4729.2105355181384</v>
          </cell>
          <cell r="E267">
            <v>2883.2572655876547</v>
          </cell>
          <cell r="F267">
            <v>2485.3912659816019</v>
          </cell>
          <cell r="G267">
            <v>2521.5132048399769</v>
          </cell>
        </row>
        <row r="268">
          <cell r="C268">
            <v>3572.1649105672236</v>
          </cell>
          <cell r="D268">
            <v>7226.8154152862517</v>
          </cell>
          <cell r="E268">
            <v>3849.7202413769483</v>
          </cell>
          <cell r="F268">
            <v>2663.7528002395143</v>
          </cell>
          <cell r="G268">
            <v>3314.7730506574703</v>
          </cell>
        </row>
        <row r="269">
          <cell r="C269">
            <v>5787.2115324606766</v>
          </cell>
          <cell r="D269">
            <v>9113.3308147669104</v>
          </cell>
          <cell r="E269">
            <v>5611.1533062981835</v>
          </cell>
          <cell r="F269">
            <v>2553.6757253549072</v>
          </cell>
          <cell r="G269">
            <v>5022.2638252744528</v>
          </cell>
        </row>
        <row r="270">
          <cell r="C270">
            <v>13126.149523308666</v>
          </cell>
          <cell r="D270">
            <v>14319.965720547605</v>
          </cell>
          <cell r="E270">
            <v>11846.118812857732</v>
          </cell>
          <cell r="F270">
            <v>3234.5197735970187</v>
          </cell>
          <cell r="G270">
            <v>14456.572883757817</v>
          </cell>
        </row>
        <row r="271">
          <cell r="C271">
            <v>4372.571637728478</v>
          </cell>
          <cell r="D271">
            <v>8746.3532068529548</v>
          </cell>
          <cell r="E271">
            <v>4928.6676198039413</v>
          </cell>
          <cell r="F271">
            <v>0</v>
          </cell>
          <cell r="G271">
            <v>2232.9023250193159</v>
          </cell>
        </row>
        <row r="273">
          <cell r="C273">
            <v>605.71428571428578</v>
          </cell>
          <cell r="D273">
            <v>0</v>
          </cell>
          <cell r="E273">
            <v>785</v>
          </cell>
          <cell r="F273">
            <v>0</v>
          </cell>
          <cell r="G273">
            <v>366.66666666666669</v>
          </cell>
        </row>
        <row r="274">
          <cell r="C274">
            <v>1443.0870965022471</v>
          </cell>
          <cell r="D274">
            <v>0</v>
          </cell>
          <cell r="E274">
            <v>1542.4644115743761</v>
          </cell>
          <cell r="F274">
            <v>1449.9468503411513</v>
          </cell>
          <cell r="G274">
            <v>1228.1380022060903</v>
          </cell>
        </row>
        <row r="275">
          <cell r="C275">
            <v>2253.7720150991281</v>
          </cell>
          <cell r="D275">
            <v>6434.4239330476012</v>
          </cell>
          <cell r="E275">
            <v>2497.7105438757808</v>
          </cell>
          <cell r="F275">
            <v>2054.2881031952224</v>
          </cell>
          <cell r="G275">
            <v>1551.837649620237</v>
          </cell>
        </row>
        <row r="276">
          <cell r="C276">
            <v>4105.2867784637547</v>
          </cell>
          <cell r="D276">
            <v>6729.6386312540708</v>
          </cell>
          <cell r="E276">
            <v>4425.9136529358466</v>
          </cell>
          <cell r="F276">
            <v>2721.2458265592159</v>
          </cell>
          <cell r="G276">
            <v>2926.5051692221205</v>
          </cell>
        </row>
        <row r="277">
          <cell r="C277">
            <v>4989.0491573711297</v>
          </cell>
          <cell r="D277">
            <v>8902.9040114937688</v>
          </cell>
          <cell r="E277">
            <v>5573.2285412513183</v>
          </cell>
          <cell r="F277">
            <v>2960.6026331329999</v>
          </cell>
          <cell r="G277">
            <v>3267.0489009836988</v>
          </cell>
        </row>
        <row r="278">
          <cell r="C278">
            <v>5321.169764488598</v>
          </cell>
          <cell r="D278">
            <v>10263.001606953183</v>
          </cell>
          <cell r="E278">
            <v>5980.5153746486631</v>
          </cell>
          <cell r="F278">
            <v>2436.3981773338151</v>
          </cell>
          <cell r="G278">
            <v>4008.9304484239556</v>
          </cell>
        </row>
        <row r="279">
          <cell r="C279">
            <v>5392.7471313061569</v>
          </cell>
          <cell r="D279">
            <v>11633.648809890605</v>
          </cell>
          <cell r="E279">
            <v>6428.5955075622387</v>
          </cell>
          <cell r="F279">
            <v>2707.9262443301491</v>
          </cell>
          <cell r="G279">
            <v>3788.5353607881448</v>
          </cell>
        </row>
        <row r="280">
          <cell r="C280">
            <v>5729.2486765065441</v>
          </cell>
          <cell r="D280">
            <v>13158.99823860934</v>
          </cell>
          <cell r="E280">
            <v>6580.2269926479912</v>
          </cell>
          <cell r="F280">
            <v>2966.2727404698066</v>
          </cell>
          <cell r="G280">
            <v>4438.9772436944231</v>
          </cell>
        </row>
        <row r="281">
          <cell r="C281">
            <v>4490.4769824943087</v>
          </cell>
          <cell r="D281">
            <v>12015.233830616075</v>
          </cell>
          <cell r="E281">
            <v>6489.1089327645359</v>
          </cell>
          <cell r="F281">
            <v>2397.7783880602556</v>
          </cell>
          <cell r="G281">
            <v>3801.6275468647491</v>
          </cell>
        </row>
        <row r="283">
          <cell r="C283">
            <v>4951.6887130438017</v>
          </cell>
          <cell r="D283">
            <v>11276.769393649904</v>
          </cell>
          <cell r="E283">
            <v>4984.8651693524898</v>
          </cell>
          <cell r="F283">
            <v>2653.270093286299</v>
          </cell>
          <cell r="G283">
            <v>4231.7952300892994</v>
          </cell>
        </row>
        <row r="284">
          <cell r="C284">
            <v>4705.2799253147286</v>
          </cell>
          <cell r="D284">
            <v>10448.508387676129</v>
          </cell>
          <cell r="E284">
            <v>5892.7149207152006</v>
          </cell>
          <cell r="F284">
            <v>2622.4148825491197</v>
          </cell>
          <cell r="G284">
            <v>3035.5706944345989</v>
          </cell>
        </row>
        <row r="286">
          <cell r="C286">
            <v>1632.701504609209</v>
          </cell>
          <cell r="D286">
            <v>4048.962292468435</v>
          </cell>
          <cell r="E286">
            <v>2148.6513845454579</v>
          </cell>
          <cell r="F286">
            <v>1928.477273465292</v>
          </cell>
          <cell r="G286">
            <v>1371.1596861139512</v>
          </cell>
        </row>
        <row r="287">
          <cell r="C287">
            <v>2938.3919107750908</v>
          </cell>
          <cell r="D287">
            <v>5444.6692134967298</v>
          </cell>
          <cell r="E287">
            <v>3724.6395261379048</v>
          </cell>
          <cell r="F287">
            <v>2633.2662321646321</v>
          </cell>
          <cell r="G287">
            <v>2038.6292664916343</v>
          </cell>
        </row>
        <row r="288">
          <cell r="C288">
            <v>1916.3594323755901</v>
          </cell>
          <cell r="D288">
            <v>0</v>
          </cell>
          <cell r="E288">
            <v>1000</v>
          </cell>
          <cell r="F288">
            <v>0</v>
          </cell>
          <cell r="G288">
            <v>2097.4777858003235</v>
          </cell>
        </row>
        <row r="289">
          <cell r="C289">
            <v>8471.1449098155899</v>
          </cell>
          <cell r="D289">
            <v>9248.3307180474512</v>
          </cell>
          <cell r="E289">
            <v>8266.0515417347015</v>
          </cell>
          <cell r="F289">
            <v>7995.8787771227971</v>
          </cell>
          <cell r="G289">
            <v>8114.0746529458011</v>
          </cell>
        </row>
        <row r="290">
          <cell r="C290">
            <v>15125.864813407386</v>
          </cell>
          <cell r="D290">
            <v>16451.425603223255</v>
          </cell>
          <cell r="E290">
            <v>15698.859606142296</v>
          </cell>
          <cell r="F290">
            <v>0</v>
          </cell>
          <cell r="G290">
            <v>13161.484811089809</v>
          </cell>
        </row>
        <row r="291">
          <cell r="C291">
            <v>20653.553286336406</v>
          </cell>
          <cell r="D291">
            <v>22703.545799108248</v>
          </cell>
          <cell r="E291">
            <v>22343.969060762891</v>
          </cell>
          <cell r="F291">
            <v>0</v>
          </cell>
          <cell r="G291">
            <v>19161.990239738348</v>
          </cell>
        </row>
        <row r="292">
          <cell r="C292">
            <v>49604.686583629198</v>
          </cell>
          <cell r="D292">
            <v>40298.480038348032</v>
          </cell>
          <cell r="E292">
            <v>38630.187557440287</v>
          </cell>
          <cell r="F292">
            <v>0</v>
          </cell>
          <cell r="G292">
            <v>57249.568622094106</v>
          </cell>
        </row>
        <row r="294">
          <cell r="C294">
            <v>2963.6012638524517</v>
          </cell>
          <cell r="D294">
            <v>0</v>
          </cell>
          <cell r="E294">
            <v>2509.8734016698631</v>
          </cell>
          <cell r="F294">
            <v>0</v>
          </cell>
          <cell r="G294">
            <v>3176.7476262545129</v>
          </cell>
        </row>
        <row r="295">
          <cell r="C295">
            <v>4688.5453601294885</v>
          </cell>
          <cell r="D295">
            <v>0</v>
          </cell>
          <cell r="E295">
            <v>6266.3747944918196</v>
          </cell>
          <cell r="F295">
            <v>0</v>
          </cell>
          <cell r="G295">
            <v>2838.7969881620534</v>
          </cell>
        </row>
        <row r="296">
          <cell r="C296">
            <v>6147.3006318918478</v>
          </cell>
          <cell r="D296">
            <v>10835.321417357809</v>
          </cell>
          <cell r="E296">
            <v>6263.6872479668828</v>
          </cell>
          <cell r="F296">
            <v>2623.9694613747834</v>
          </cell>
          <cell r="G296">
            <v>4755.3988780511199</v>
          </cell>
        </row>
        <row r="297">
          <cell r="C297">
            <v>9426.504277244032</v>
          </cell>
          <cell r="D297">
            <v>0</v>
          </cell>
          <cell r="E297">
            <v>10180.171171007176</v>
          </cell>
          <cell r="F297">
            <v>0</v>
          </cell>
          <cell r="G297">
            <v>6934.9030361739851</v>
          </cell>
        </row>
        <row r="300">
          <cell r="C300">
            <v>2955.9255209922312</v>
          </cell>
          <cell r="D300">
            <v>0</v>
          </cell>
          <cell r="E300">
            <v>2509.1707338983347</v>
          </cell>
          <cell r="F300">
            <v>0</v>
          </cell>
          <cell r="G300">
            <v>3162.4030772238953</v>
          </cell>
        </row>
        <row r="301">
          <cell r="C301">
            <v>3661.6504934782042</v>
          </cell>
          <cell r="D301">
            <v>0</v>
          </cell>
          <cell r="E301">
            <v>2541.3835188498106</v>
          </cell>
          <cell r="F301">
            <v>0</v>
          </cell>
          <cell r="G301">
            <v>5662.0684840072681</v>
          </cell>
        </row>
        <row r="302">
          <cell r="C302">
            <v>4688.5453601294885</v>
          </cell>
          <cell r="D302">
            <v>0</v>
          </cell>
          <cell r="E302">
            <v>6266.3747944918196</v>
          </cell>
          <cell r="F302">
            <v>0</v>
          </cell>
          <cell r="G302">
            <v>2838.7969881620534</v>
          </cell>
        </row>
        <row r="303">
          <cell r="C303">
            <v>14746.847612161788</v>
          </cell>
          <cell r="D303">
            <v>14963.47970835354</v>
          </cell>
          <cell r="E303">
            <v>14431.653837967353</v>
          </cell>
          <cell r="F303">
            <v>0</v>
          </cell>
          <cell r="G303">
            <v>0</v>
          </cell>
        </row>
        <row r="304">
          <cell r="C304">
            <v>5175.1604030675207</v>
          </cell>
          <cell r="D304">
            <v>12670</v>
          </cell>
          <cell r="E304">
            <v>4818.6949558085416</v>
          </cell>
          <cell r="F304">
            <v>0</v>
          </cell>
          <cell r="G304">
            <v>5713.6280681528842</v>
          </cell>
        </row>
        <row r="305">
          <cell r="C305">
            <v>4938.1437281909994</v>
          </cell>
          <cell r="D305">
            <v>6415.9897498209848</v>
          </cell>
          <cell r="E305">
            <v>5675.6374247922331</v>
          </cell>
          <cell r="F305">
            <v>0</v>
          </cell>
          <cell r="G305">
            <v>4482.8742390896678</v>
          </cell>
        </row>
        <row r="306">
          <cell r="C306">
            <v>7335.6169563144213</v>
          </cell>
          <cell r="D306">
            <v>13363.421461275762</v>
          </cell>
          <cell r="E306">
            <v>7408.7190222282079</v>
          </cell>
          <cell r="F306">
            <v>0</v>
          </cell>
          <cell r="G306">
            <v>6165.4755648676019</v>
          </cell>
        </row>
        <row r="307">
          <cell r="C307">
            <v>9157.2382331481567</v>
          </cell>
          <cell r="D307">
            <v>8626.0897418964705</v>
          </cell>
          <cell r="E307">
            <v>8223.459239934622</v>
          </cell>
          <cell r="F307">
            <v>0</v>
          </cell>
          <cell r="G307">
            <v>13634.699533897778</v>
          </cell>
        </row>
        <row r="308">
          <cell r="C308">
            <v>6981.7039921202659</v>
          </cell>
          <cell r="D308">
            <v>10580.146466794848</v>
          </cell>
          <cell r="E308">
            <v>6588.801023196791</v>
          </cell>
          <cell r="F308">
            <v>2623.9694613747834</v>
          </cell>
          <cell r="G308">
            <v>2927.4395348927819</v>
          </cell>
        </row>
        <row r="309">
          <cell r="C309">
            <v>9426.504277244032</v>
          </cell>
          <cell r="D309">
            <v>0</v>
          </cell>
          <cell r="E309">
            <v>10180.171171007176</v>
          </cell>
          <cell r="F309">
            <v>0</v>
          </cell>
          <cell r="G309">
            <v>6934.9030361739851</v>
          </cell>
        </row>
        <row r="310"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</row>
        <row r="312">
          <cell r="C312">
            <v>11040.716260573681</v>
          </cell>
          <cell r="D312">
            <v>11585.014018867061</v>
          </cell>
          <cell r="E312">
            <v>9584.9449470629352</v>
          </cell>
          <cell r="F312">
            <v>0</v>
          </cell>
          <cell r="G312">
            <v>13931.179349468988</v>
          </cell>
        </row>
        <row r="313">
          <cell r="C313">
            <v>12447.479596906594</v>
          </cell>
          <cell r="D313">
            <v>13080.951535680924</v>
          </cell>
          <cell r="E313">
            <v>12495.419052400834</v>
          </cell>
          <cell r="F313">
            <v>0</v>
          </cell>
          <cell r="G313">
            <v>12098.772492307084</v>
          </cell>
        </row>
        <row r="314">
          <cell r="C314">
            <v>8006.7884205455457</v>
          </cell>
          <cell r="D314">
            <v>11094.183249400392</v>
          </cell>
          <cell r="E314">
            <v>7260.1946920233668</v>
          </cell>
          <cell r="F314">
            <v>0</v>
          </cell>
          <cell r="G314">
            <v>4164.8110504083525</v>
          </cell>
        </row>
        <row r="315">
          <cell r="C315">
            <v>4353.135079689845</v>
          </cell>
          <cell r="D315">
            <v>15100</v>
          </cell>
          <cell r="E315">
            <v>5744.112023412481</v>
          </cell>
          <cell r="F315">
            <v>0</v>
          </cell>
          <cell r="G315">
            <v>3834.6223279934952</v>
          </cell>
        </row>
        <row r="316">
          <cell r="C316">
            <v>2881.6021546054417</v>
          </cell>
          <cell r="D316">
            <v>0</v>
          </cell>
          <cell r="E316">
            <v>2265.0173347413097</v>
          </cell>
          <cell r="F316">
            <v>0</v>
          </cell>
          <cell r="G316">
            <v>3147.7228427813252</v>
          </cell>
        </row>
        <row r="317">
          <cell r="C317">
            <v>6235.4579162459586</v>
          </cell>
          <cell r="D317">
            <v>8281.427435793119</v>
          </cell>
          <cell r="E317">
            <v>6924.7876039804114</v>
          </cell>
          <cell r="F317">
            <v>0</v>
          </cell>
          <cell r="G317">
            <v>5253.153113802975</v>
          </cell>
        </row>
        <row r="318">
          <cell r="C318">
            <v>4458.5398044957419</v>
          </cell>
          <cell r="D318">
            <v>8814.3155225560058</v>
          </cell>
          <cell r="E318">
            <v>4626.6698173219493</v>
          </cell>
          <cell r="F318">
            <v>0</v>
          </cell>
          <cell r="G318">
            <v>4020.8513161297515</v>
          </cell>
        </row>
        <row r="319">
          <cell r="C319">
            <v>3104.9581144943554</v>
          </cell>
          <cell r="D319">
            <v>0</v>
          </cell>
          <cell r="E319">
            <v>3891.368307708593</v>
          </cell>
          <cell r="F319">
            <v>0</v>
          </cell>
          <cell r="G319">
            <v>2800.903400206555</v>
          </cell>
        </row>
        <row r="320">
          <cell r="C320">
            <v>4181.2620151986157</v>
          </cell>
          <cell r="D320">
            <v>4258.6244699766112</v>
          </cell>
          <cell r="E320">
            <v>5051.1229886963583</v>
          </cell>
          <cell r="F320">
            <v>0</v>
          </cell>
          <cell r="G320">
            <v>1901.1101619339229</v>
          </cell>
        </row>
        <row r="321">
          <cell r="C321">
            <v>3750.5223167774202</v>
          </cell>
          <cell r="D321">
            <v>7811.9576279632001</v>
          </cell>
          <cell r="E321">
            <v>4789.4572945814471</v>
          </cell>
          <cell r="F321">
            <v>2623.9694613747834</v>
          </cell>
          <cell r="G321">
            <v>2124.9275630559086</v>
          </cell>
        </row>
        <row r="322">
          <cell r="C322">
            <v>4945.5065257970637</v>
          </cell>
          <cell r="D322">
            <v>9289.9539772090011</v>
          </cell>
          <cell r="E322">
            <v>4933.6661660507698</v>
          </cell>
          <cell r="F322">
            <v>0</v>
          </cell>
          <cell r="G322">
            <v>4478.0459079719794</v>
          </cell>
        </row>
        <row r="323"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</row>
        <row r="335">
          <cell r="C335">
            <v>7.345342074752045</v>
          </cell>
          <cell r="D335">
            <v>12.15236445578582</v>
          </cell>
          <cell r="E335">
            <v>7.9521341071801119</v>
          </cell>
          <cell r="F335">
            <v>6.3117663396240316</v>
          </cell>
          <cell r="G335">
            <v>6.006950176595673</v>
          </cell>
          <cell r="H335">
            <v>0</v>
          </cell>
          <cell r="I335">
            <v>0</v>
          </cell>
        </row>
        <row r="337">
          <cell r="C337">
            <v>9.9818812644564456</v>
          </cell>
          <cell r="D337">
            <v>12.603703703703708</v>
          </cell>
          <cell r="E337">
            <v>10.237091105704248</v>
          </cell>
          <cell r="F337">
            <v>6.3849557522123908</v>
          </cell>
          <cell r="G337">
            <v>8.5177502991623406</v>
          </cell>
          <cell r="H337">
            <v>0</v>
          </cell>
          <cell r="I337">
            <v>0</v>
          </cell>
        </row>
        <row r="338">
          <cell r="C338">
            <v>9.1112759643916874</v>
          </cell>
          <cell r="D338">
            <v>12.77027027027027</v>
          </cell>
          <cell r="E338">
            <v>9.469910371318802</v>
          </cell>
          <cell r="F338">
            <v>6.633333333333332</v>
          </cell>
          <cell r="G338">
            <v>8.0820734341252685</v>
          </cell>
          <cell r="H338">
            <v>0</v>
          </cell>
          <cell r="I338">
            <v>0</v>
          </cell>
        </row>
        <row r="339">
          <cell r="C339">
            <v>8.2089679715302353</v>
          </cell>
          <cell r="D339">
            <v>12.409994321408295</v>
          </cell>
          <cell r="E339">
            <v>8.4002445842068401</v>
          </cell>
          <cell r="F339">
            <v>6.5843230403800463</v>
          </cell>
          <cell r="G339">
            <v>6.9379882812500036</v>
          </cell>
          <cell r="H339">
            <v>0</v>
          </cell>
          <cell r="I339">
            <v>0</v>
          </cell>
        </row>
        <row r="340">
          <cell r="C340">
            <v>5.5987092255353259</v>
          </cell>
          <cell r="D340">
            <v>10.884146341463413</v>
          </cell>
          <cell r="E340">
            <v>6.1413575927221871</v>
          </cell>
          <cell r="F340">
            <v>5.9885321100917439</v>
          </cell>
          <cell r="G340">
            <v>4.8753775783205207</v>
          </cell>
          <cell r="H340">
            <v>0</v>
          </cell>
          <cell r="I340">
            <v>0</v>
          </cell>
        </row>
        <row r="341">
          <cell r="H341">
            <v>0</v>
          </cell>
          <cell r="I341">
            <v>0</v>
          </cell>
        </row>
        <row r="342"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</row>
        <row r="343">
          <cell r="C343">
            <v>4.5918268954727681</v>
          </cell>
          <cell r="D343">
            <v>5.4079009052934186</v>
          </cell>
          <cell r="E343">
            <v>4.8777459445433751</v>
          </cell>
          <cell r="F343">
            <v>4.9049898217948824</v>
          </cell>
          <cell r="G343">
            <v>4.3743847735953114</v>
          </cell>
          <cell r="H343">
            <v>0</v>
          </cell>
          <cell r="I343">
            <v>0</v>
          </cell>
        </row>
        <row r="344">
          <cell r="C344">
            <v>10.281341080757523</v>
          </cell>
          <cell r="D344">
            <v>11.163468552599891</v>
          </cell>
          <cell r="E344">
            <v>10.206159718285011</v>
          </cell>
          <cell r="F344">
            <v>9.3014992944852857</v>
          </cell>
          <cell r="G344">
            <v>10.128958014068658</v>
          </cell>
          <cell r="H344">
            <v>0</v>
          </cell>
          <cell r="I344">
            <v>0</v>
          </cell>
        </row>
        <row r="345">
          <cell r="C345">
            <v>15.335099299828906</v>
          </cell>
          <cell r="D345">
            <v>15.760153329092729</v>
          </cell>
          <cell r="E345">
            <v>14.891959356574887</v>
          </cell>
          <cell r="F345">
            <v>13.001561158029947</v>
          </cell>
          <cell r="G345">
            <v>15.749170476855443</v>
          </cell>
          <cell r="H345">
            <v>0</v>
          </cell>
          <cell r="I345">
            <v>0</v>
          </cell>
        </row>
        <row r="346"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</row>
        <row r="347">
          <cell r="H347">
            <v>0</v>
          </cell>
          <cell r="I347">
            <v>0</v>
          </cell>
        </row>
        <row r="348">
          <cell r="C348">
            <v>4</v>
          </cell>
          <cell r="D348">
            <v>0</v>
          </cell>
          <cell r="E348">
            <v>3.3333333333333335</v>
          </cell>
          <cell r="F348">
            <v>0</v>
          </cell>
          <cell r="G348">
            <v>6</v>
          </cell>
          <cell r="H348">
            <v>0</v>
          </cell>
          <cell r="I348">
            <v>0</v>
          </cell>
        </row>
        <row r="349">
          <cell r="C349">
            <v>5.2361855994629067</v>
          </cell>
          <cell r="D349">
            <v>0</v>
          </cell>
          <cell r="E349">
            <v>5.2934805793899065</v>
          </cell>
          <cell r="F349">
            <v>4.8081355103891497</v>
          </cell>
          <cell r="G349">
            <v>5.1702066793759061</v>
          </cell>
          <cell r="H349">
            <v>0</v>
          </cell>
          <cell r="I349">
            <v>0</v>
          </cell>
        </row>
        <row r="350">
          <cell r="C350">
            <v>6.4642012914793163</v>
          </cell>
          <cell r="D350">
            <v>7.5512529386381235</v>
          </cell>
          <cell r="E350">
            <v>6.5256925878670993</v>
          </cell>
          <cell r="F350">
            <v>6.5359863404299157</v>
          </cell>
          <cell r="G350">
            <v>6.2481692885734743</v>
          </cell>
          <cell r="H350">
            <v>0</v>
          </cell>
          <cell r="I350">
            <v>0</v>
          </cell>
        </row>
        <row r="351">
          <cell r="C351">
            <v>8.4538936422209066</v>
          </cell>
          <cell r="D351">
            <v>11.820535591053767</v>
          </cell>
          <cell r="E351">
            <v>8.7024217090920644</v>
          </cell>
          <cell r="F351">
            <v>7.2570447971740837</v>
          </cell>
          <cell r="G351">
            <v>7.1858669744878627</v>
          </cell>
          <cell r="H351">
            <v>0</v>
          </cell>
          <cell r="I351">
            <v>0</v>
          </cell>
        </row>
        <row r="352">
          <cell r="C352">
            <v>8.4489585169588199</v>
          </cell>
          <cell r="D352">
            <v>12.684843423499265</v>
          </cell>
          <cell r="E352">
            <v>8.684212734259571</v>
          </cell>
          <cell r="F352">
            <v>7.221738810861269</v>
          </cell>
          <cell r="G352">
            <v>6.9561485087944437</v>
          </cell>
          <cell r="H352">
            <v>0</v>
          </cell>
          <cell r="I352">
            <v>0</v>
          </cell>
        </row>
        <row r="353">
          <cell r="C353">
            <v>7.8543402250441803</v>
          </cell>
          <cell r="D353">
            <v>12.837007253742224</v>
          </cell>
          <cell r="E353">
            <v>8.2818117083510199</v>
          </cell>
          <cell r="F353">
            <v>6.5100303957291104</v>
          </cell>
          <cell r="G353">
            <v>6.5394366516078213</v>
          </cell>
          <cell r="H353">
            <v>0</v>
          </cell>
          <cell r="I353">
            <v>0</v>
          </cell>
        </row>
        <row r="354">
          <cell r="C354">
            <v>7.3136314129887721</v>
          </cell>
          <cell r="D354">
            <v>12.759406170857419</v>
          </cell>
          <cell r="E354">
            <v>7.4811210174643845</v>
          </cell>
          <cell r="F354">
            <v>5.8174344650007583</v>
          </cell>
          <cell r="G354">
            <v>6.1681018869633704</v>
          </cell>
          <cell r="H354">
            <v>0</v>
          </cell>
          <cell r="I354">
            <v>0</v>
          </cell>
        </row>
        <row r="355">
          <cell r="C355">
            <v>6.717377352285987</v>
          </cell>
          <cell r="D355">
            <v>11.768855489570699</v>
          </cell>
          <cell r="E355">
            <v>7.2656064693595059</v>
          </cell>
          <cell r="F355">
            <v>4.7182363382894836</v>
          </cell>
          <cell r="G355">
            <v>5.6885072098352447</v>
          </cell>
          <cell r="H355">
            <v>0</v>
          </cell>
          <cell r="I355">
            <v>0</v>
          </cell>
        </row>
        <row r="356">
          <cell r="C356">
            <v>5.012098024990606</v>
          </cell>
          <cell r="D356">
            <v>9.5941558900052328</v>
          </cell>
          <cell r="E356">
            <v>6.7294764480073006</v>
          </cell>
          <cell r="F356">
            <v>3</v>
          </cell>
          <cell r="G356">
            <v>4.4221011748268806</v>
          </cell>
          <cell r="H356">
            <v>0</v>
          </cell>
          <cell r="I356">
            <v>0</v>
          </cell>
        </row>
        <row r="357">
          <cell r="H357">
            <v>0</v>
          </cell>
          <cell r="I357">
            <v>0</v>
          </cell>
        </row>
        <row r="358">
          <cell r="C358">
            <v>6.8488973758210312</v>
          </cell>
          <cell r="D358">
            <v>11.618060730767686</v>
          </cell>
          <cell r="E358">
            <v>7.300272174589054</v>
          </cell>
          <cell r="F358">
            <v>6.3102579593226178</v>
          </cell>
          <cell r="G358">
            <v>5.764479085328329</v>
          </cell>
          <cell r="H358">
            <v>0</v>
          </cell>
          <cell r="I358">
            <v>0</v>
          </cell>
        </row>
        <row r="359">
          <cell r="C359">
            <v>8.2252735536632677</v>
          </cell>
          <cell r="D359">
            <v>12.615769706787724</v>
          </cell>
          <cell r="E359">
            <v>9.6702952960040935</v>
          </cell>
          <cell r="F359">
            <v>6.311840517120638</v>
          </cell>
          <cell r="G359">
            <v>6.4172601151093813</v>
          </cell>
          <cell r="H359">
            <v>0</v>
          </cell>
          <cell r="I359">
            <v>0</v>
          </cell>
        </row>
        <row r="360">
          <cell r="H360">
            <v>0</v>
          </cell>
          <cell r="I360">
            <v>0</v>
          </cell>
        </row>
        <row r="361">
          <cell r="C361">
            <v>6.0597564974663829</v>
          </cell>
          <cell r="D361">
            <v>10.49911118706574</v>
          </cell>
          <cell r="E361">
            <v>6.7974174334405655</v>
          </cell>
          <cell r="F361">
            <v>6.392715623600667</v>
          </cell>
          <cell r="G361">
            <v>5.5989321750918064</v>
          </cell>
          <cell r="H361">
            <v>0</v>
          </cell>
          <cell r="I361">
            <v>0</v>
          </cell>
        </row>
        <row r="362">
          <cell r="C362">
            <v>6.4908231919885591</v>
          </cell>
          <cell r="D362">
            <v>9.3862598763354139</v>
          </cell>
          <cell r="E362">
            <v>7.0739111458678874</v>
          </cell>
          <cell r="F362">
            <v>6.3028738880894233</v>
          </cell>
          <cell r="G362">
            <v>5.6561855903138314</v>
          </cell>
          <cell r="H362">
            <v>0</v>
          </cell>
          <cell r="I362">
            <v>0</v>
          </cell>
        </row>
        <row r="363">
          <cell r="C363">
            <v>5.4757624460810774</v>
          </cell>
          <cell r="D363">
            <v>0</v>
          </cell>
          <cell r="E363">
            <v>4</v>
          </cell>
          <cell r="F363">
            <v>0</v>
          </cell>
          <cell r="G363">
            <v>5.7674467512094036</v>
          </cell>
          <cell r="H363">
            <v>0</v>
          </cell>
          <cell r="I363">
            <v>0</v>
          </cell>
        </row>
        <row r="364">
          <cell r="C364">
            <v>9.8116818672145882</v>
          </cell>
          <cell r="D364">
            <v>12.130946266598649</v>
          </cell>
          <cell r="E364">
            <v>9.8009369572942209</v>
          </cell>
          <cell r="F364">
            <v>5.8882147711173438</v>
          </cell>
          <cell r="G364">
            <v>7.5403206151431847</v>
          </cell>
          <cell r="H364">
            <v>0</v>
          </cell>
          <cell r="I364">
            <v>0</v>
          </cell>
        </row>
        <row r="365">
          <cell r="C365">
            <v>11.944720052769579</v>
          </cell>
          <cell r="D365">
            <v>14.27669184906574</v>
          </cell>
          <cell r="E365">
            <v>12.8959787496653</v>
          </cell>
          <cell r="F365">
            <v>0</v>
          </cell>
          <cell r="G365">
            <v>8.0477869974872416</v>
          </cell>
          <cell r="H365">
            <v>0</v>
          </cell>
          <cell r="I365">
            <v>0</v>
          </cell>
        </row>
        <row r="366">
          <cell r="C366">
            <v>12.59529027273552</v>
          </cell>
          <cell r="D366">
            <v>15.14241294746974</v>
          </cell>
          <cell r="E366">
            <v>15.128790174616768</v>
          </cell>
          <cell r="F366">
            <v>0</v>
          </cell>
          <cell r="G366">
            <v>10.440587317364077</v>
          </cell>
          <cell r="H366">
            <v>0</v>
          </cell>
          <cell r="I366">
            <v>0</v>
          </cell>
        </row>
        <row r="367">
          <cell r="C367">
            <v>12.012682845442644</v>
          </cell>
          <cell r="D367">
            <v>16.90276570064858</v>
          </cell>
          <cell r="E367">
            <v>15.154396936424952</v>
          </cell>
          <cell r="F367">
            <v>0</v>
          </cell>
          <cell r="G367">
            <v>8.8816231736725957</v>
          </cell>
          <cell r="H367">
            <v>0</v>
          </cell>
          <cell r="I367">
            <v>0</v>
          </cell>
        </row>
        <row r="368">
          <cell r="H368">
            <v>0</v>
          </cell>
          <cell r="I368">
            <v>0</v>
          </cell>
        </row>
        <row r="369">
          <cell r="C369">
            <v>4.8449322857520229</v>
          </cell>
          <cell r="D369">
            <v>0</v>
          </cell>
          <cell r="E369">
            <v>5.3898796156730064</v>
          </cell>
          <cell r="F369">
            <v>0</v>
          </cell>
          <cell r="G369">
            <v>4.555760875675837</v>
          </cell>
          <cell r="H369">
            <v>0</v>
          </cell>
          <cell r="I369">
            <v>0</v>
          </cell>
        </row>
        <row r="370">
          <cell r="C370">
            <v>7.5130664632950106</v>
          </cell>
          <cell r="D370">
            <v>0</v>
          </cell>
          <cell r="E370">
            <v>8.4967798566316848</v>
          </cell>
          <cell r="F370">
            <v>0</v>
          </cell>
          <cell r="G370">
            <v>6.1980058508530114</v>
          </cell>
          <cell r="H370">
            <v>0</v>
          </cell>
          <cell r="I370">
            <v>0</v>
          </cell>
        </row>
        <row r="371">
          <cell r="C371">
            <v>8.6134492941161298</v>
          </cell>
          <cell r="D371">
            <v>12.15236445578582</v>
          </cell>
          <cell r="E371">
            <v>8.8935959800772082</v>
          </cell>
          <cell r="F371">
            <v>6.3117663396240316</v>
          </cell>
          <cell r="G371">
            <v>7.2119097814261499</v>
          </cell>
          <cell r="H371">
            <v>0</v>
          </cell>
          <cell r="I371">
            <v>0</v>
          </cell>
        </row>
        <row r="372">
          <cell r="C372">
            <v>13.69896639822541</v>
          </cell>
          <cell r="D372">
            <v>0</v>
          </cell>
          <cell r="E372">
            <v>15.196566025322428</v>
          </cell>
          <cell r="F372">
            <v>0</v>
          </cell>
          <cell r="G372">
            <v>8.7479447726508006</v>
          </cell>
          <cell r="H372">
            <v>0</v>
          </cell>
          <cell r="I372">
            <v>0</v>
          </cell>
        </row>
        <row r="374">
          <cell r="H374">
            <v>0</v>
          </cell>
          <cell r="I374">
            <v>0</v>
          </cell>
        </row>
        <row r="375">
          <cell r="C375">
            <v>4.8353808376789678</v>
          </cell>
          <cell r="D375">
            <v>0</v>
          </cell>
          <cell r="E375">
            <v>5.3741291835717719</v>
          </cell>
          <cell r="F375">
            <v>0</v>
          </cell>
          <cell r="G375">
            <v>4.5538591224240683</v>
          </cell>
          <cell r="H375">
            <v>0</v>
          </cell>
          <cell r="I375">
            <v>0</v>
          </cell>
        </row>
        <row r="376">
          <cell r="C376">
            <v>5.6661560188852871</v>
          </cell>
          <cell r="D376">
            <v>0</v>
          </cell>
          <cell r="E376">
            <v>6.1101563890745227</v>
          </cell>
          <cell r="F376">
            <v>0</v>
          </cell>
          <cell r="G376">
            <v>4.8585049213874649</v>
          </cell>
          <cell r="H376">
            <v>0</v>
          </cell>
          <cell r="I376">
            <v>0</v>
          </cell>
        </row>
        <row r="377">
          <cell r="C377">
            <v>7.5130664632950106</v>
          </cell>
          <cell r="D377">
            <v>0</v>
          </cell>
          <cell r="E377">
            <v>8.4967798566316848</v>
          </cell>
          <cell r="F377">
            <v>0</v>
          </cell>
          <cell r="G377">
            <v>6.1980058508530114</v>
          </cell>
          <cell r="H377">
            <v>0</v>
          </cell>
          <cell r="I377">
            <v>0</v>
          </cell>
        </row>
        <row r="378">
          <cell r="C378">
            <v>10.858254517811304</v>
          </cell>
          <cell r="D378">
            <v>12.114166783150971</v>
          </cell>
          <cell r="E378">
            <v>9.0309365260253625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</row>
        <row r="379">
          <cell r="C379">
            <v>6.7040751315646787</v>
          </cell>
          <cell r="D379">
            <v>9</v>
          </cell>
          <cell r="E379">
            <v>6.6660217769428112</v>
          </cell>
          <cell r="F379">
            <v>0</v>
          </cell>
          <cell r="G379">
            <v>6.7547115784634082</v>
          </cell>
          <cell r="H379">
            <v>0</v>
          </cell>
          <cell r="I379">
            <v>0</v>
          </cell>
        </row>
        <row r="380">
          <cell r="C380">
            <v>7.7080889740888638</v>
          </cell>
          <cell r="D380">
            <v>7.4956410324141141</v>
          </cell>
          <cell r="E380">
            <v>8.8609004702306251</v>
          </cell>
          <cell r="F380">
            <v>0</v>
          </cell>
          <cell r="G380">
            <v>6.955589336316403</v>
          </cell>
          <cell r="H380">
            <v>0</v>
          </cell>
          <cell r="I380">
            <v>0</v>
          </cell>
        </row>
        <row r="381">
          <cell r="C381">
            <v>8.4771060678589087</v>
          </cell>
          <cell r="D381">
            <v>10.230116122141482</v>
          </cell>
          <cell r="E381">
            <v>8.9757680981551538</v>
          </cell>
          <cell r="F381">
            <v>0</v>
          </cell>
          <cell r="G381">
            <v>7.5514102951174786</v>
          </cell>
          <cell r="H381">
            <v>0</v>
          </cell>
          <cell r="I381">
            <v>0</v>
          </cell>
        </row>
        <row r="382">
          <cell r="C382">
            <v>11.146713130615558</v>
          </cell>
          <cell r="D382">
            <v>11.243461548621172</v>
          </cell>
          <cell r="E382">
            <v>10.517067344790268</v>
          </cell>
          <cell r="F382">
            <v>0</v>
          </cell>
          <cell r="G382">
            <v>14.213065963676627</v>
          </cell>
          <cell r="H382">
            <v>0</v>
          </cell>
          <cell r="I382">
            <v>0</v>
          </cell>
        </row>
        <row r="383">
          <cell r="C383">
            <v>9.9707055608127373</v>
          </cell>
          <cell r="D383">
            <v>12.255222771579213</v>
          </cell>
          <cell r="E383">
            <v>9.9763018270180766</v>
          </cell>
          <cell r="F383">
            <v>6.3117663396240316</v>
          </cell>
          <cell r="G383">
            <v>7.1532289106471882</v>
          </cell>
          <cell r="H383">
            <v>0</v>
          </cell>
          <cell r="I383">
            <v>0</v>
          </cell>
        </row>
        <row r="384">
          <cell r="C384">
            <v>13.69896639822541</v>
          </cell>
          <cell r="D384">
            <v>0</v>
          </cell>
          <cell r="E384">
            <v>15.196566025322428</v>
          </cell>
          <cell r="F384">
            <v>0</v>
          </cell>
          <cell r="G384">
            <v>8.7479447726508006</v>
          </cell>
          <cell r="H384">
            <v>0</v>
          </cell>
          <cell r="I384">
            <v>0</v>
          </cell>
        </row>
        <row r="386">
          <cell r="H386">
            <v>0</v>
          </cell>
          <cell r="I386">
            <v>0</v>
          </cell>
        </row>
        <row r="387">
          <cell r="C387">
            <v>13.101708476409888</v>
          </cell>
          <cell r="D387">
            <v>13.434372764948865</v>
          </cell>
          <cell r="E387">
            <v>12.804542589667076</v>
          </cell>
          <cell r="F387">
            <v>0</v>
          </cell>
          <cell r="G387">
            <v>12.589859316810211</v>
          </cell>
          <cell r="H387">
            <v>0</v>
          </cell>
          <cell r="I387">
            <v>0</v>
          </cell>
        </row>
        <row r="388">
          <cell r="C388">
            <v>11.475801771435531</v>
          </cell>
          <cell r="D388">
            <v>12.881745002006284</v>
          </cell>
          <cell r="E388">
            <v>12.245738519298261</v>
          </cell>
          <cell r="F388">
            <v>0</v>
          </cell>
          <cell r="G388">
            <v>9.8335369656540195</v>
          </cell>
          <cell r="H388">
            <v>0</v>
          </cell>
          <cell r="I388">
            <v>0</v>
          </cell>
        </row>
        <row r="389">
          <cell r="C389">
            <v>11.883763389268729</v>
          </cell>
          <cell r="D389">
            <v>12.215421257389448</v>
          </cell>
          <cell r="E389">
            <v>11.887498643139445</v>
          </cell>
          <cell r="F389">
            <v>0</v>
          </cell>
          <cell r="G389">
            <v>9.2397185183981119</v>
          </cell>
          <cell r="H389">
            <v>0</v>
          </cell>
          <cell r="I389">
            <v>0</v>
          </cell>
        </row>
        <row r="390">
          <cell r="C390">
            <v>7.3796041317994385</v>
          </cell>
          <cell r="D390">
            <v>14.333333333333334</v>
          </cell>
          <cell r="E390">
            <v>9.3068721632321214</v>
          </cell>
          <cell r="F390">
            <v>0</v>
          </cell>
          <cell r="G390">
            <v>6.6093523924188045</v>
          </cell>
          <cell r="H390">
            <v>0</v>
          </cell>
          <cell r="I390">
            <v>0</v>
          </cell>
        </row>
        <row r="391">
          <cell r="C391">
            <v>4.7806561562091821</v>
          </cell>
          <cell r="D391">
            <v>0</v>
          </cell>
          <cell r="E391">
            <v>5.2604310260422382</v>
          </cell>
          <cell r="F391">
            <v>0</v>
          </cell>
          <cell r="G391">
            <v>4.5477461296821637</v>
          </cell>
          <cell r="H391">
            <v>0</v>
          </cell>
          <cell r="I391">
            <v>0</v>
          </cell>
        </row>
        <row r="392">
          <cell r="C392">
            <v>7.0395361692985823</v>
          </cell>
          <cell r="D392">
            <v>8.1093364340186476</v>
          </cell>
          <cell r="E392">
            <v>6.6076884445165938</v>
          </cell>
          <cell r="F392">
            <v>0</v>
          </cell>
          <cell r="G392">
            <v>7.3855397082048073</v>
          </cell>
          <cell r="H392">
            <v>0</v>
          </cell>
          <cell r="I392">
            <v>0</v>
          </cell>
        </row>
        <row r="393">
          <cell r="C393">
            <v>6.94524383955945</v>
          </cell>
          <cell r="D393">
            <v>8.5570001596234455</v>
          </cell>
          <cell r="E393">
            <v>7.035500224777067</v>
          </cell>
          <cell r="F393">
            <v>0</v>
          </cell>
          <cell r="G393">
            <v>6.7438162434194355</v>
          </cell>
          <cell r="H393">
            <v>0</v>
          </cell>
          <cell r="I393">
            <v>0</v>
          </cell>
        </row>
        <row r="394">
          <cell r="C394">
            <v>5.8318338077565572</v>
          </cell>
          <cell r="D394">
            <v>0</v>
          </cell>
          <cell r="E394">
            <v>6.7906955449292061</v>
          </cell>
          <cell r="F394">
            <v>0</v>
          </cell>
          <cell r="G394">
            <v>5.3791345775624055</v>
          </cell>
          <cell r="H394">
            <v>0</v>
          </cell>
          <cell r="I394">
            <v>0</v>
          </cell>
        </row>
        <row r="395">
          <cell r="C395">
            <v>7.1631523415676392</v>
          </cell>
          <cell r="D395">
            <v>5.2549104818998398</v>
          </cell>
          <cell r="E395">
            <v>7.5805381916749983</v>
          </cell>
          <cell r="F395">
            <v>0</v>
          </cell>
          <cell r="G395">
            <v>6.2908485077827399</v>
          </cell>
          <cell r="H395">
            <v>0</v>
          </cell>
          <cell r="I395">
            <v>0</v>
          </cell>
        </row>
        <row r="396">
          <cell r="C396">
            <v>6.7203946578199112</v>
          </cell>
          <cell r="D396">
            <v>8.0737771688502811</v>
          </cell>
          <cell r="E396">
            <v>6.6992860124663922</v>
          </cell>
          <cell r="F396">
            <v>6.3117663396240316</v>
          </cell>
          <cell r="G396">
            <v>6.5930609580700352</v>
          </cell>
          <cell r="H396">
            <v>0</v>
          </cell>
          <cell r="I396">
            <v>0</v>
          </cell>
        </row>
        <row r="397">
          <cell r="C397">
            <v>7.3755250631005005</v>
          </cell>
          <cell r="D397">
            <v>8.7479447726508006</v>
          </cell>
          <cell r="E397">
            <v>7.1155599624250678</v>
          </cell>
          <cell r="F397">
            <v>0</v>
          </cell>
          <cell r="G397">
            <v>8.5952703131849546</v>
          </cell>
          <cell r="H397">
            <v>0</v>
          </cell>
          <cell r="I397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Resumen"/>
    </sheetNames>
    <sheetDataSet>
      <sheetData sheetId="0" refreshError="1"/>
      <sheetData sheetId="1">
        <row r="49">
          <cell r="A49" t="str">
            <v>Fuente: Instituto Nacional de Estadística (INE). XLIII Encuesta Permanente de Hogares de Propósitos Múltiples, mayo 2012.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L6"/>
  <sheetViews>
    <sheetView workbookViewId="0">
      <selection activeCell="B25" sqref="B25"/>
    </sheetView>
  </sheetViews>
  <sheetFormatPr baseColWidth="10" defaultRowHeight="11.25" x14ac:dyDescent="0.2"/>
  <cols>
    <col min="1" max="1" width="17.83203125" customWidth="1"/>
    <col min="2" max="2" width="27" bestFit="1" customWidth="1"/>
    <col min="3" max="4" width="12.1640625" bestFit="1" customWidth="1"/>
    <col min="5" max="5" width="13" bestFit="1" customWidth="1"/>
    <col min="6" max="6" width="12.1640625" bestFit="1" customWidth="1"/>
    <col min="7" max="7" width="13" bestFit="1" customWidth="1"/>
    <col min="8" max="8" width="12.1640625" bestFit="1" customWidth="1"/>
    <col min="9" max="9" width="13" bestFit="1" customWidth="1"/>
    <col min="10" max="12" width="12.1640625" bestFit="1" customWidth="1"/>
  </cols>
  <sheetData>
    <row r="1" spans="1:12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">
      <c r="A2" s="1"/>
      <c r="B2" s="1"/>
      <c r="C2" s="1"/>
      <c r="D2" s="1"/>
      <c r="E2" s="1"/>
      <c r="F2" s="1"/>
      <c r="G2" s="8"/>
      <c r="H2" s="1"/>
      <c r="I2" s="1"/>
      <c r="J2" s="1"/>
      <c r="K2" s="1"/>
      <c r="L2" s="1"/>
    </row>
    <row r="3" spans="1:12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</sheetData>
  <phoneticPr fontId="0" type="noConversion"/>
  <printOptions horizontalCentered="1" verticalCentered="1"/>
  <pageMargins left="0.54" right="0" top="0" bottom="0" header="0" footer="0"/>
  <pageSetup paperSize="9" scale="9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Q52"/>
  <sheetViews>
    <sheetView tabSelected="1" view="pageLayout" topLeftCell="E1" zoomScaleNormal="100" workbookViewId="0">
      <selection activeCell="Q7" sqref="Q7:Q8"/>
    </sheetView>
  </sheetViews>
  <sheetFormatPr baseColWidth="10" defaultRowHeight="11.25" x14ac:dyDescent="0.2"/>
  <cols>
    <col min="1" max="1" width="24.1640625" style="23" customWidth="1"/>
    <col min="2" max="2" width="13" style="23" bestFit="1" customWidth="1"/>
    <col min="3" max="3" width="8.83203125" style="46" bestFit="1" customWidth="1"/>
    <col min="4" max="4" width="13" style="23" bestFit="1" customWidth="1"/>
    <col min="5" max="5" width="8.6640625" style="46" bestFit="1" customWidth="1"/>
    <col min="6" max="6" width="13" style="23" bestFit="1" customWidth="1"/>
    <col min="7" max="7" width="7.6640625" style="46" bestFit="1" customWidth="1"/>
    <col min="8" max="8" width="13.6640625" style="23" bestFit="1" customWidth="1"/>
    <col min="9" max="9" width="8.83203125" style="46" bestFit="1" customWidth="1"/>
    <col min="10" max="10" width="13" style="23" bestFit="1" customWidth="1"/>
    <col min="11" max="11" width="6.83203125" style="46" customWidth="1"/>
    <col min="12" max="12" width="13" style="23" bestFit="1" customWidth="1"/>
    <col min="13" max="13" width="7" style="46" customWidth="1"/>
    <col min="14" max="14" width="7.6640625" style="23" bestFit="1" customWidth="1"/>
    <col min="15" max="15" width="9.83203125" style="23" customWidth="1"/>
    <col min="16" max="16" width="8.33203125" style="23" bestFit="1" customWidth="1"/>
    <col min="17" max="16384" width="12" style="23"/>
  </cols>
  <sheetData>
    <row r="1" spans="1:17" x14ac:dyDescent="0.2">
      <c r="A1" s="223" t="s">
        <v>142</v>
      </c>
      <c r="B1" s="223"/>
      <c r="C1" s="223"/>
      <c r="D1" s="223"/>
      <c r="E1" s="223"/>
      <c r="F1" s="223"/>
      <c r="G1" s="223"/>
      <c r="H1" s="223"/>
      <c r="I1" s="223"/>
      <c r="J1" s="223"/>
      <c r="K1" s="224"/>
      <c r="L1" s="223"/>
      <c r="M1" s="224"/>
      <c r="N1" s="223"/>
      <c r="O1" s="223"/>
      <c r="P1" s="223"/>
    </row>
    <row r="2" spans="1:17" x14ac:dyDescent="0.2">
      <c r="A2" s="223" t="s">
        <v>139</v>
      </c>
      <c r="B2" s="223"/>
      <c r="C2" s="223"/>
      <c r="D2" s="223"/>
      <c r="E2" s="223"/>
      <c r="F2" s="223"/>
      <c r="G2" s="223"/>
      <c r="H2" s="223"/>
      <c r="I2" s="223"/>
      <c r="J2" s="223"/>
      <c r="K2" s="224"/>
      <c r="L2" s="223"/>
      <c r="M2" s="224"/>
      <c r="N2" s="223"/>
      <c r="O2" s="223"/>
      <c r="P2" s="223"/>
    </row>
    <row r="3" spans="1:17" x14ac:dyDescent="0.2">
      <c r="A3" s="150"/>
      <c r="B3" s="150"/>
      <c r="C3" s="150"/>
      <c r="D3" s="150"/>
      <c r="E3" s="150"/>
      <c r="F3" s="150"/>
      <c r="G3" s="150"/>
      <c r="H3" s="150"/>
      <c r="I3" s="150"/>
      <c r="J3" s="150"/>
      <c r="K3" s="151"/>
      <c r="L3" s="150"/>
      <c r="M3" s="151"/>
      <c r="N3" s="150"/>
      <c r="O3" s="150"/>
      <c r="P3" s="150"/>
    </row>
    <row r="4" spans="1:17" ht="13.5" x14ac:dyDescent="0.35">
      <c r="A4" s="219" t="s">
        <v>39</v>
      </c>
      <c r="B4" s="221" t="s">
        <v>25</v>
      </c>
      <c r="C4" s="221"/>
      <c r="D4" s="221"/>
      <c r="E4" s="221"/>
      <c r="F4" s="221"/>
      <c r="G4" s="221"/>
      <c r="H4" s="221" t="s">
        <v>40</v>
      </c>
      <c r="I4" s="221"/>
      <c r="J4" s="221"/>
      <c r="K4" s="222"/>
      <c r="L4" s="221"/>
      <c r="M4" s="222"/>
      <c r="N4" s="221" t="s">
        <v>124</v>
      </c>
      <c r="O4" s="221"/>
      <c r="P4" s="221"/>
    </row>
    <row r="5" spans="1:17" x14ac:dyDescent="0.2">
      <c r="A5" s="220"/>
      <c r="B5" s="84" t="s">
        <v>0</v>
      </c>
      <c r="C5" s="85" t="s">
        <v>113</v>
      </c>
      <c r="D5" s="84" t="s">
        <v>3</v>
      </c>
      <c r="E5" s="85" t="s">
        <v>113</v>
      </c>
      <c r="F5" s="84" t="s">
        <v>4</v>
      </c>
      <c r="G5" s="85" t="s">
        <v>113</v>
      </c>
      <c r="H5" s="84" t="s">
        <v>0</v>
      </c>
      <c r="I5" s="85" t="s">
        <v>113</v>
      </c>
      <c r="J5" s="84" t="s">
        <v>3</v>
      </c>
      <c r="K5" s="85" t="s">
        <v>113</v>
      </c>
      <c r="L5" s="84" t="s">
        <v>4</v>
      </c>
      <c r="M5" s="85" t="s">
        <v>113</v>
      </c>
      <c r="N5" s="84" t="s">
        <v>0</v>
      </c>
      <c r="O5" s="84" t="s">
        <v>3</v>
      </c>
      <c r="P5" s="84" t="s">
        <v>4</v>
      </c>
    </row>
    <row r="6" spans="1:17" x14ac:dyDescent="0.2">
      <c r="A6" s="59"/>
      <c r="B6" s="86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</row>
    <row r="7" spans="1:17" x14ac:dyDescent="0.2">
      <c r="A7" s="156" t="s">
        <v>132</v>
      </c>
      <c r="B7" s="205">
        <f>[1]MercLab!C7</f>
        <v>6627555.5680096149</v>
      </c>
      <c r="C7" s="24">
        <f>SUM(E7,G7)</f>
        <v>100.00000000001603</v>
      </c>
      <c r="D7" s="205">
        <f>[1]MercLab!D7</f>
        <v>3175964.973526625</v>
      </c>
      <c r="E7" s="24">
        <f>IF(ISNUMBER(D7/$B$7*100),D7/$B$7*100,0)</f>
        <v>47.920608751386595</v>
      </c>
      <c r="F7" s="205">
        <f>[1]MercLab!E7</f>
        <v>3451590.5944840522</v>
      </c>
      <c r="G7" s="24">
        <f>IF(ISNUMBER(F7/$B$7*100),F7/$B$7*100,0)</f>
        <v>52.079391248629435</v>
      </c>
      <c r="H7" s="205">
        <f>[1]MercLab!F7</f>
        <v>3364687.8626328567</v>
      </c>
      <c r="I7" s="24">
        <f>SUM(K7,M7)</f>
        <v>100.00000000002333</v>
      </c>
      <c r="J7" s="205">
        <f>[1]MercLab!G7</f>
        <v>2196467.0924211736</v>
      </c>
      <c r="K7" s="24">
        <f>IF(ISNUMBER(J7/$H$7*100),J7/$H$7*100,0)</f>
        <v>65.27996599073667</v>
      </c>
      <c r="L7" s="205">
        <f>[1]MercLab!H7</f>
        <v>1168220.7702124687</v>
      </c>
      <c r="M7" s="24">
        <f>IF(ISNUMBER(L7/$H$7*100),L7/$H$7*100,0)</f>
        <v>34.720034009286671</v>
      </c>
      <c r="N7" s="24">
        <f>IF(ISNUMBER(H7/B7*100),H7/B7*100,0)</f>
        <v>50.768157703177707</v>
      </c>
      <c r="O7" s="24">
        <f>IF(ISNUMBER(J7/D7*100),J7/D7*100,0)</f>
        <v>69.15904648602573</v>
      </c>
      <c r="P7" s="24">
        <f>IF(ISNUMBER(L7/F7*100),L7/F7*100,0)</f>
        <v>33.845867238118828</v>
      </c>
      <c r="Q7" s="274">
        <v>69.15904648602573</v>
      </c>
    </row>
    <row r="8" spans="1:17" x14ac:dyDescent="0.2">
      <c r="A8" s="157"/>
      <c r="C8" s="24"/>
      <c r="E8" s="24"/>
      <c r="G8" s="24"/>
      <c r="I8" s="24"/>
      <c r="K8" s="24"/>
      <c r="M8" s="24"/>
      <c r="N8" s="24"/>
      <c r="O8" s="24"/>
      <c r="P8" s="24"/>
      <c r="Q8" s="274">
        <v>33.845867238118828</v>
      </c>
    </row>
    <row r="9" spans="1:17" x14ac:dyDescent="0.2">
      <c r="A9" s="156" t="s">
        <v>43</v>
      </c>
      <c r="B9" s="205"/>
      <c r="C9" s="24"/>
      <c r="D9" s="205"/>
      <c r="E9" s="24"/>
      <c r="F9" s="205"/>
      <c r="G9" s="24"/>
      <c r="H9" s="205"/>
      <c r="I9" s="24"/>
      <c r="J9" s="205"/>
      <c r="K9" s="24"/>
      <c r="L9" s="205"/>
      <c r="M9" s="24"/>
      <c r="N9" s="24"/>
      <c r="O9" s="24"/>
      <c r="P9" s="24"/>
    </row>
    <row r="10" spans="1:17" x14ac:dyDescent="0.2">
      <c r="A10" s="158" t="s">
        <v>87</v>
      </c>
      <c r="B10" s="71">
        <f>SUM(B11:B13)</f>
        <v>3128163.8927290863</v>
      </c>
      <c r="C10" s="87">
        <f t="shared" ref="C10:C14" si="0">IF(ISNUMBER(B10/B$7*100),B10/B$7*100,0)</f>
        <v>47.199361221931412</v>
      </c>
      <c r="D10" s="71">
        <f>SUM(D11:D13)</f>
        <v>1426692.1151048818</v>
      </c>
      <c r="E10" s="87">
        <f t="shared" ref="E10:E14" si="1">IF(ISNUMBER(D10/D$7*100),D10/D$7*100,0)</f>
        <v>44.921531786311483</v>
      </c>
      <c r="F10" s="71">
        <f>SUM(F11:F13)</f>
        <v>1701471.777624334</v>
      </c>
      <c r="G10" s="87">
        <f t="shared" ref="G10:G14" si="2">IF(ISNUMBER(F10/F$7*100),F10/F$7*100,0)</f>
        <v>49.295295344222943</v>
      </c>
      <c r="H10" s="71">
        <f>SUM(H11:H13)</f>
        <v>1600413.3412412337</v>
      </c>
      <c r="I10" s="87">
        <f t="shared" ref="I10:I14" si="3">IF(ISNUMBER(H10/H$7*100),H10/H$7*100,0)</f>
        <v>47.564986904577708</v>
      </c>
      <c r="J10" s="71">
        <f>SUM(J11:J13)</f>
        <v>891717.19463599927</v>
      </c>
      <c r="K10" s="87">
        <f t="shared" ref="K10:K14" si="4">IF(ISNUMBER(J10/J$7*100),J10/J$7*100,0)</f>
        <v>40.597794417810114</v>
      </c>
      <c r="L10" s="71">
        <f>SUM(L11:L13)</f>
        <v>708696.14660531108</v>
      </c>
      <c r="M10" s="87">
        <f t="shared" ref="M10:M14" si="5">IF(ISNUMBER(L10/L$7*100),L10/L$7*100,0)</f>
        <v>60.664573398777854</v>
      </c>
      <c r="N10" s="102">
        <f t="shared" ref="N10:N14" si="6">IF(ISNUMBER(H10/B10*100),H10/B10*100,0)</f>
        <v>51.16142875253874</v>
      </c>
      <c r="O10" s="102">
        <f t="shared" ref="O10:O14" si="7">IF(ISNUMBER(J10/D10*100),J10/D10*100,0)</f>
        <v>62.502426781159123</v>
      </c>
      <c r="P10" s="102">
        <f t="shared" ref="P10:P14" si="8">IF(ISNUMBER(L10/F10*100),L10/F10*100,0)</f>
        <v>41.651948385228124</v>
      </c>
    </row>
    <row r="11" spans="1:17" x14ac:dyDescent="0.2">
      <c r="A11" s="159" t="s">
        <v>61</v>
      </c>
      <c r="B11" s="71">
        <f>[1]MercLab!C8</f>
        <v>863650.33531882428</v>
      </c>
      <c r="C11" s="87">
        <f t="shared" si="0"/>
        <v>13.031204739912811</v>
      </c>
      <c r="D11" s="71">
        <f>[1]MercLab!D8</f>
        <v>391389.95773181907</v>
      </c>
      <c r="E11" s="87">
        <f t="shared" si="1"/>
        <v>12.323497299065473</v>
      </c>
      <c r="F11" s="71">
        <f>[1]MercLab!E8</f>
        <v>472260.37758703087</v>
      </c>
      <c r="G11" s="87">
        <f t="shared" si="2"/>
        <v>13.682398438034477</v>
      </c>
      <c r="H11" s="71">
        <f>[1]MercLab!F8</f>
        <v>446860.29875212925</v>
      </c>
      <c r="I11" s="87">
        <f t="shared" si="3"/>
        <v>13.280884200725312</v>
      </c>
      <c r="J11" s="71">
        <f>[1]MercLab!G8</f>
        <v>236845.01277574556</v>
      </c>
      <c r="K11" s="87">
        <f t="shared" si="4"/>
        <v>10.782998461163853</v>
      </c>
      <c r="L11" s="71">
        <f>[1]MercLab!H8</f>
        <v>210015.28597639981</v>
      </c>
      <c r="M11" s="87">
        <f t="shared" si="5"/>
        <v>17.977362783765908</v>
      </c>
      <c r="N11" s="102">
        <f t="shared" si="6"/>
        <v>51.740881752470671</v>
      </c>
      <c r="O11" s="102">
        <f t="shared" si="7"/>
        <v>60.513819554366819</v>
      </c>
      <c r="P11" s="102">
        <f t="shared" si="8"/>
        <v>44.470232088800834</v>
      </c>
    </row>
    <row r="12" spans="1:17" x14ac:dyDescent="0.2">
      <c r="A12" s="159" t="s">
        <v>62</v>
      </c>
      <c r="B12" s="71">
        <f>[1]MercLab!C9</f>
        <v>520434.05270845798</v>
      </c>
      <c r="C12" s="87">
        <f t="shared" si="0"/>
        <v>7.8525792408369739</v>
      </c>
      <c r="D12" s="71">
        <f>[1]MercLab!D9</f>
        <v>233292.09106534973</v>
      </c>
      <c r="E12" s="87">
        <f t="shared" si="1"/>
        <v>7.3455498725573083</v>
      </c>
      <c r="F12" s="71">
        <f>[1]MercLab!E9</f>
        <v>287141.96164311661</v>
      </c>
      <c r="G12" s="87">
        <f t="shared" si="2"/>
        <v>8.3191199472496802</v>
      </c>
      <c r="H12" s="71">
        <f>[1]MercLab!F9</f>
        <v>284389.25260399753</v>
      </c>
      <c r="I12" s="87">
        <f t="shared" si="3"/>
        <v>8.4521734025415345</v>
      </c>
      <c r="J12" s="71">
        <f>[1]MercLab!G9</f>
        <v>158624.85837924489</v>
      </c>
      <c r="K12" s="87">
        <f t="shared" si="4"/>
        <v>7.2218181153987677</v>
      </c>
      <c r="L12" s="71">
        <f>[1]MercLab!H9</f>
        <v>125764.39422476053</v>
      </c>
      <c r="M12" s="87">
        <f t="shared" si="5"/>
        <v>10.765464664858449</v>
      </c>
      <c r="N12" s="102">
        <f t="shared" si="6"/>
        <v>54.644628099174284</v>
      </c>
      <c r="O12" s="102">
        <f t="shared" si="7"/>
        <v>67.994100294986396</v>
      </c>
      <c r="P12" s="102">
        <f t="shared" si="8"/>
        <v>43.798681845417896</v>
      </c>
    </row>
    <row r="13" spans="1:17" x14ac:dyDescent="0.2">
      <c r="A13" s="159" t="s">
        <v>118</v>
      </c>
      <c r="B13" s="71">
        <f>[1]MercLab!C10</f>
        <v>1744079.5047018041</v>
      </c>
      <c r="C13" s="87">
        <f t="shared" si="0"/>
        <v>26.315577241181632</v>
      </c>
      <c r="D13" s="71">
        <f>[1]MercLab!D10</f>
        <v>802010.06630771304</v>
      </c>
      <c r="E13" s="87">
        <f t="shared" si="1"/>
        <v>25.252484614688704</v>
      </c>
      <c r="F13" s="71">
        <f>[1]MercLab!E10</f>
        <v>942069.43839418655</v>
      </c>
      <c r="G13" s="87">
        <f t="shared" si="2"/>
        <v>27.293776958938786</v>
      </c>
      <c r="H13" s="71">
        <f>[1]MercLab!F10</f>
        <v>869163.78988510696</v>
      </c>
      <c r="I13" s="87">
        <f t="shared" si="3"/>
        <v>25.831929301310858</v>
      </c>
      <c r="J13" s="71">
        <f>[1]MercLab!G10</f>
        <v>496247.32348100882</v>
      </c>
      <c r="K13" s="87">
        <f t="shared" si="4"/>
        <v>22.592977841247492</v>
      </c>
      <c r="L13" s="71">
        <f>[1]MercLab!H10</f>
        <v>372916.46640415071</v>
      </c>
      <c r="M13" s="87">
        <f t="shared" si="5"/>
        <v>31.921745950153497</v>
      </c>
      <c r="N13" s="102">
        <f t="shared" si="6"/>
        <v>49.83510141263389</v>
      </c>
      <c r="O13" s="102">
        <f t="shared" si="7"/>
        <v>61.875448242891508</v>
      </c>
      <c r="P13" s="102">
        <f t="shared" si="8"/>
        <v>39.584817339983879</v>
      </c>
    </row>
    <row r="14" spans="1:17" x14ac:dyDescent="0.2">
      <c r="A14" s="158" t="s">
        <v>63</v>
      </c>
      <c r="B14" s="71">
        <f>[1]MercLab!C11</f>
        <v>3499391.6752820625</v>
      </c>
      <c r="C14" s="87">
        <f t="shared" si="0"/>
        <v>52.800638778091738</v>
      </c>
      <c r="D14" s="71">
        <f>[1]MercLab!D11</f>
        <v>1749272.8584223527</v>
      </c>
      <c r="E14" s="87">
        <f t="shared" si="1"/>
        <v>55.078468213707708</v>
      </c>
      <c r="F14" s="71">
        <f>[1]MercLab!E11</f>
        <v>1750118.8168605107</v>
      </c>
      <c r="G14" s="87">
        <f t="shared" si="2"/>
        <v>50.704704655800015</v>
      </c>
      <c r="H14" s="71">
        <f>[1]MercLab!F11</f>
        <v>1764274.521392351</v>
      </c>
      <c r="I14" s="87">
        <f t="shared" si="3"/>
        <v>52.435013095443935</v>
      </c>
      <c r="J14" s="71">
        <f>[1]MercLab!G11</f>
        <v>1304749.8977850333</v>
      </c>
      <c r="K14" s="87">
        <f t="shared" si="4"/>
        <v>59.402205582183463</v>
      </c>
      <c r="L14" s="71">
        <f>[1]MercLab!H11</f>
        <v>459524.62360719807</v>
      </c>
      <c r="M14" s="87">
        <f t="shared" si="5"/>
        <v>39.335426601225606</v>
      </c>
      <c r="N14" s="102">
        <f t="shared" si="6"/>
        <v>50.41660623057134</v>
      </c>
      <c r="O14" s="102">
        <f t="shared" si="7"/>
        <v>74.588129090493695</v>
      </c>
      <c r="P14" s="102">
        <f t="shared" si="8"/>
        <v>26.256767208041705</v>
      </c>
    </row>
    <row r="15" spans="1:17" x14ac:dyDescent="0.2">
      <c r="A15" s="157"/>
      <c r="B15" s="101"/>
      <c r="C15" s="87"/>
      <c r="D15" s="101"/>
      <c r="E15" s="87"/>
      <c r="F15" s="101"/>
      <c r="G15" s="87"/>
      <c r="H15" s="101"/>
      <c r="I15" s="87"/>
      <c r="J15" s="101"/>
      <c r="K15" s="87"/>
      <c r="L15" s="101"/>
      <c r="M15" s="87"/>
      <c r="N15" s="119"/>
      <c r="O15" s="119"/>
      <c r="P15" s="119"/>
    </row>
    <row r="16" spans="1:17" x14ac:dyDescent="0.2">
      <c r="A16" s="156" t="s">
        <v>26</v>
      </c>
      <c r="B16" s="205"/>
      <c r="C16" s="24"/>
      <c r="D16" s="205"/>
      <c r="E16" s="24"/>
      <c r="F16" s="205"/>
      <c r="G16" s="24"/>
      <c r="H16" s="205"/>
      <c r="I16" s="24"/>
      <c r="J16" s="205"/>
      <c r="K16" s="24"/>
      <c r="L16" s="205"/>
      <c r="M16" s="24"/>
      <c r="N16" s="24"/>
      <c r="O16" s="24"/>
      <c r="P16" s="24"/>
    </row>
    <row r="17" spans="1:16" x14ac:dyDescent="0.2">
      <c r="A17" s="216" t="s">
        <v>147</v>
      </c>
      <c r="B17" s="71">
        <f>[1]MercLab!C13</f>
        <v>1416582.7403760832</v>
      </c>
      <c r="C17" s="87">
        <f t="shared" ref="C17:M22" si="9">IF(ISNUMBER(B17/B$7*100),B17/B$7*100,0)</f>
        <v>21.374135996893813</v>
      </c>
      <c r="D17" s="71">
        <f>[1]MercLab!D13</f>
        <v>669607.83330617251</v>
      </c>
      <c r="E17" s="87">
        <f t="shared" si="9"/>
        <v>21.083602586543417</v>
      </c>
      <c r="F17" s="71">
        <f>[1]MercLab!E13</f>
        <v>746974.90706984058</v>
      </c>
      <c r="G17" s="87">
        <f t="shared" si="9"/>
        <v>21.641468958212272</v>
      </c>
      <c r="H17" s="71">
        <f>[1]MercLab!F13</f>
        <v>602391.3748115123</v>
      </c>
      <c r="I17" s="87">
        <f t="shared" si="9"/>
        <v>17.903336041998948</v>
      </c>
      <c r="J17" s="71">
        <f>[1]MercLab!G13</f>
        <v>457009.24979437637</v>
      </c>
      <c r="K17" s="87">
        <f t="shared" si="9"/>
        <v>20.806560288167734</v>
      </c>
      <c r="L17" s="71">
        <f>[1]MercLab!H13</f>
        <v>145382.12501713782</v>
      </c>
      <c r="M17" s="87">
        <f t="shared" si="9"/>
        <v>12.444747493292439</v>
      </c>
      <c r="N17" s="102">
        <f t="shared" ref="N17:N22" si="10">IF(ISNUMBER(H17/B17*100),H17/B17*100,0)</f>
        <v>42.5242633304699</v>
      </c>
      <c r="O17" s="102">
        <f t="shared" ref="O17:O22" si="11">IF(ISNUMBER(J17/D17*100),J17/D17*100,0)</f>
        <v>68.2502842802636</v>
      </c>
      <c r="P17" s="102">
        <f t="shared" ref="P17:P22" si="12">IF(ISNUMBER(L17/F17*100),L17/F17*100,0)</f>
        <v>19.462785649310291</v>
      </c>
    </row>
    <row r="18" spans="1:16" x14ac:dyDescent="0.2">
      <c r="A18" s="216" t="s">
        <v>148</v>
      </c>
      <c r="B18" s="71">
        <f>[1]MercLab!C14</f>
        <v>1371237.7939328756</v>
      </c>
      <c r="C18" s="87">
        <f t="shared" si="9"/>
        <v>20.689947898010384</v>
      </c>
      <c r="D18" s="71">
        <f>[1]MercLab!D14</f>
        <v>663448.93522333086</v>
      </c>
      <c r="E18" s="87">
        <f t="shared" si="9"/>
        <v>20.889680483051116</v>
      </c>
      <c r="F18" s="71">
        <f>[1]MercLab!E14</f>
        <v>707788.85870948748</v>
      </c>
      <c r="G18" s="87">
        <f t="shared" si="9"/>
        <v>20.506164892226696</v>
      </c>
      <c r="H18" s="71">
        <f>[1]MercLab!F14</f>
        <v>640170.87753815111</v>
      </c>
      <c r="I18" s="87">
        <f t="shared" si="9"/>
        <v>19.026159444021047</v>
      </c>
      <c r="J18" s="71">
        <f>[1]MercLab!G14</f>
        <v>443660.39678717457</v>
      </c>
      <c r="K18" s="87">
        <f t="shared" si="9"/>
        <v>20.198818289516286</v>
      </c>
      <c r="L18" s="71">
        <f>[1]MercLab!H14</f>
        <v>196510.48075098038</v>
      </c>
      <c r="M18" s="87">
        <f t="shared" si="9"/>
        <v>16.821347964498205</v>
      </c>
      <c r="N18" s="102">
        <f t="shared" si="10"/>
        <v>46.685620858076241</v>
      </c>
      <c r="O18" s="102">
        <f t="shared" si="11"/>
        <v>66.871822868753142</v>
      </c>
      <c r="P18" s="102">
        <f t="shared" si="12"/>
        <v>27.763997459535915</v>
      </c>
    </row>
    <row r="19" spans="1:16" x14ac:dyDescent="0.2">
      <c r="A19" s="216" t="s">
        <v>149</v>
      </c>
      <c r="B19" s="71">
        <f>[1]MercLab!C15</f>
        <v>1354239.8696614683</v>
      </c>
      <c r="C19" s="87">
        <f t="shared" si="9"/>
        <v>20.433474389837116</v>
      </c>
      <c r="D19" s="71">
        <f>[1]MercLab!D15</f>
        <v>660214.75284232083</v>
      </c>
      <c r="E19" s="87">
        <f t="shared" si="9"/>
        <v>20.787847421037878</v>
      </c>
      <c r="F19" s="71">
        <f>[1]MercLab!E15</f>
        <v>694025.11681911058</v>
      </c>
      <c r="G19" s="87">
        <f t="shared" si="9"/>
        <v>20.107399699379883</v>
      </c>
      <c r="H19" s="71">
        <f>[1]MercLab!F15</f>
        <v>697216.41424685158</v>
      </c>
      <c r="I19" s="87">
        <f t="shared" si="9"/>
        <v>20.721577831629297</v>
      </c>
      <c r="J19" s="71">
        <f>[1]MercLab!G15</f>
        <v>467595.6905934987</v>
      </c>
      <c r="K19" s="87">
        <f t="shared" si="9"/>
        <v>21.288536131814581</v>
      </c>
      <c r="L19" s="71">
        <f>[1]MercLab!H15</f>
        <v>229620.72365336205</v>
      </c>
      <c r="M19" s="87">
        <f t="shared" si="9"/>
        <v>19.655593318341712</v>
      </c>
      <c r="N19" s="102">
        <f t="shared" si="10"/>
        <v>51.483967491013324</v>
      </c>
      <c r="O19" s="102">
        <f t="shared" si="11"/>
        <v>70.824786719840944</v>
      </c>
      <c r="P19" s="102">
        <f t="shared" si="12"/>
        <v>33.085362199248756</v>
      </c>
    </row>
    <row r="20" spans="1:16" x14ac:dyDescent="0.2">
      <c r="A20" s="216" t="s">
        <v>150</v>
      </c>
      <c r="B20" s="71">
        <f>[1]MercLab!C16</f>
        <v>1278833.7429428059</v>
      </c>
      <c r="C20" s="87">
        <f t="shared" si="9"/>
        <v>19.29570759263909</v>
      </c>
      <c r="D20" s="71">
        <f>[1]MercLab!D16</f>
        <v>607576.92933257006</v>
      </c>
      <c r="E20" s="87">
        <f t="shared" si="9"/>
        <v>19.130466941450877</v>
      </c>
      <c r="F20" s="71">
        <f>[1]MercLab!E16</f>
        <v>671256.81361024128</v>
      </c>
      <c r="G20" s="87">
        <f t="shared" si="9"/>
        <v>19.447753006482554</v>
      </c>
      <c r="H20" s="71">
        <f>[1]MercLab!F16</f>
        <v>694879.91554926021</v>
      </c>
      <c r="I20" s="87">
        <f t="shared" si="9"/>
        <v>20.65213606487465</v>
      </c>
      <c r="J20" s="71">
        <f>[1]MercLab!G16</f>
        <v>416005.83411238511</v>
      </c>
      <c r="K20" s="87">
        <f t="shared" si="9"/>
        <v>18.939770850553487</v>
      </c>
      <c r="L20" s="71">
        <f>[1]MercLab!H16</f>
        <v>278874.08143688861</v>
      </c>
      <c r="M20" s="87">
        <f t="shared" si="9"/>
        <v>23.871693480177445</v>
      </c>
      <c r="N20" s="102">
        <f t="shared" si="10"/>
        <v>54.337001927258164</v>
      </c>
      <c r="O20" s="102">
        <f t="shared" si="11"/>
        <v>68.469656109123846</v>
      </c>
      <c r="P20" s="102">
        <f t="shared" si="12"/>
        <v>41.545065283883154</v>
      </c>
    </row>
    <row r="21" spans="1:16" x14ac:dyDescent="0.2">
      <c r="A21" s="216" t="s">
        <v>151</v>
      </c>
      <c r="B21" s="71">
        <f>[1]MercLab!C17</f>
        <v>1185206.0558414843</v>
      </c>
      <c r="C21" s="87">
        <f t="shared" si="9"/>
        <v>17.883004430205403</v>
      </c>
      <c r="D21" s="71">
        <f>[1]MercLab!D17</f>
        <v>563657.47340801102</v>
      </c>
      <c r="E21" s="87">
        <f t="shared" si="9"/>
        <v>17.747597284806318</v>
      </c>
      <c r="F21" s="71">
        <f>[1]MercLab!E17</f>
        <v>621548.58243353677</v>
      </c>
      <c r="G21" s="87">
        <f t="shared" si="9"/>
        <v>18.007598682961603</v>
      </c>
      <c r="H21" s="71">
        <f>[1]MercLab!F17</f>
        <v>722929.69723117724</v>
      </c>
      <c r="I21" s="87">
        <f t="shared" si="9"/>
        <v>21.485787887185683</v>
      </c>
      <c r="J21" s="71">
        <f>[1]MercLab!G17</f>
        <v>406793.34002076928</v>
      </c>
      <c r="K21" s="87">
        <f t="shared" si="9"/>
        <v>18.520347581094853</v>
      </c>
      <c r="L21" s="71">
        <f>[1]MercLab!H17</f>
        <v>316136.35721042764</v>
      </c>
      <c r="M21" s="87">
        <f t="shared" si="9"/>
        <v>27.061353921393703</v>
      </c>
      <c r="N21" s="102">
        <f t="shared" si="10"/>
        <v>60.996119085630596</v>
      </c>
      <c r="O21" s="102">
        <f t="shared" si="11"/>
        <v>72.17030895753004</v>
      </c>
      <c r="P21" s="102">
        <f t="shared" si="12"/>
        <v>50.862694589804271</v>
      </c>
    </row>
    <row r="22" spans="1:16" x14ac:dyDescent="0.2">
      <c r="A22" s="216" t="s">
        <v>10</v>
      </c>
      <c r="B22" s="71">
        <f>[1]MercLab!C18</f>
        <v>21455.365257252106</v>
      </c>
      <c r="C22" s="87">
        <f t="shared" si="9"/>
        <v>0.32372969244972433</v>
      </c>
      <c r="D22" s="71">
        <f>[1]MercLab!D18</f>
        <v>11459.049414728119</v>
      </c>
      <c r="E22" s="87">
        <f t="shared" si="9"/>
        <v>0.3608052831264027</v>
      </c>
      <c r="F22" s="71">
        <f>[1]MercLab!E18</f>
        <v>9996.3158425239726</v>
      </c>
      <c r="G22" s="87">
        <f t="shared" si="9"/>
        <v>0.28961476075693832</v>
      </c>
      <c r="H22" s="71">
        <f>[1]MercLab!F18</f>
        <v>7099.5832565167002</v>
      </c>
      <c r="I22" s="87">
        <f t="shared" si="9"/>
        <v>0.21100273030857908</v>
      </c>
      <c r="J22" s="71">
        <f>[1]MercLab!G18</f>
        <v>5402.5811128345831</v>
      </c>
      <c r="K22" s="87">
        <f t="shared" si="9"/>
        <v>0.2459668588469176</v>
      </c>
      <c r="L22" s="71">
        <f>[1]MercLab!H18</f>
        <v>1697.002143682118</v>
      </c>
      <c r="M22" s="87">
        <f t="shared" si="9"/>
        <v>0.14526382229734519</v>
      </c>
      <c r="N22" s="102">
        <f t="shared" si="10"/>
        <v>33.090013483303331</v>
      </c>
      <c r="O22" s="102">
        <f t="shared" si="11"/>
        <v>47.146852389786702</v>
      </c>
      <c r="P22" s="102">
        <f t="shared" si="12"/>
        <v>16.976275764148337</v>
      </c>
    </row>
    <row r="23" spans="1:16" x14ac:dyDescent="0.2">
      <c r="A23" s="157"/>
      <c r="B23" s="101"/>
      <c r="C23" s="87"/>
      <c r="D23" s="101"/>
      <c r="E23" s="87"/>
      <c r="F23" s="101"/>
      <c r="G23" s="87"/>
      <c r="H23" s="101"/>
      <c r="I23" s="87"/>
      <c r="J23" s="101"/>
      <c r="K23" s="87"/>
      <c r="L23" s="101"/>
      <c r="M23" s="87"/>
      <c r="N23" s="119"/>
      <c r="O23" s="119"/>
      <c r="P23" s="119"/>
    </row>
    <row r="24" spans="1:16" x14ac:dyDescent="0.2">
      <c r="A24" s="156" t="s">
        <v>14</v>
      </c>
      <c r="B24" s="205"/>
      <c r="C24" s="24"/>
      <c r="D24" s="205"/>
      <c r="E24" s="24"/>
      <c r="F24" s="205"/>
      <c r="G24" s="24"/>
      <c r="H24" s="205"/>
      <c r="I24" s="24"/>
      <c r="J24" s="205"/>
      <c r="K24" s="24"/>
      <c r="L24" s="205"/>
      <c r="M24" s="24"/>
      <c r="N24" s="24"/>
      <c r="O24" s="24"/>
      <c r="P24" s="24"/>
    </row>
    <row r="25" spans="1:16" x14ac:dyDescent="0.2">
      <c r="A25" s="160" t="s">
        <v>45</v>
      </c>
      <c r="B25" s="71">
        <f>[1]MercLab!C20</f>
        <v>782827.79769610567</v>
      </c>
      <c r="C25" s="87">
        <f t="shared" ref="C25:M29" si="13">IF(ISNUMBER(B25/B$7*100),B25/B$7*100,0)</f>
        <v>11.811712322333712</v>
      </c>
      <c r="D25" s="71">
        <f>[1]MercLab!D20</f>
        <v>365402.95996955287</v>
      </c>
      <c r="E25" s="87">
        <f t="shared" si="13"/>
        <v>11.505257866991069</v>
      </c>
      <c r="F25" s="71">
        <f>[1]MercLab!E20</f>
        <v>417424.83772657922</v>
      </c>
      <c r="G25" s="87">
        <f t="shared" si="13"/>
        <v>12.093694958888262</v>
      </c>
      <c r="H25" s="71">
        <f>[1]MercLab!F20</f>
        <v>388594.8206332429</v>
      </c>
      <c r="I25" s="87">
        <f t="shared" si="13"/>
        <v>11.549208618988176</v>
      </c>
      <c r="J25" s="71">
        <f>[1]MercLab!G20</f>
        <v>277233.16883567377</v>
      </c>
      <c r="K25" s="87">
        <f t="shared" si="13"/>
        <v>12.62177656984966</v>
      </c>
      <c r="L25" s="71">
        <f>[1]MercLab!H20</f>
        <v>111361.65179755902</v>
      </c>
      <c r="M25" s="87">
        <f t="shared" si="13"/>
        <v>9.5325861889362962</v>
      </c>
      <c r="N25" s="102">
        <f t="shared" ref="N25:N29" si="14">IF(ISNUMBER(H25/B25*100),H25/B25*100,0)</f>
        <v>49.639885269390462</v>
      </c>
      <c r="O25" s="102">
        <f t="shared" ref="O25:O29" si="15">IF(ISNUMBER(J25/D25*100),J25/D25*100,0)</f>
        <v>75.870531770945192</v>
      </c>
      <c r="P25" s="102">
        <f t="shared" ref="P25:P29" si="16">IF(ISNUMBER(L25/F25*100),L25/F25*100,0)</f>
        <v>26.678252402053491</v>
      </c>
    </row>
    <row r="26" spans="1:16" x14ac:dyDescent="0.2">
      <c r="A26" s="160" t="s">
        <v>46</v>
      </c>
      <c r="B26" s="71">
        <f>[1]MercLab!C21</f>
        <v>3477130.3037496493</v>
      </c>
      <c r="C26" s="87">
        <f t="shared" si="13"/>
        <v>52.464747644415446</v>
      </c>
      <c r="D26" s="71">
        <f>[1]MercLab!D21</f>
        <v>1737103.3687804833</v>
      </c>
      <c r="E26" s="87">
        <f t="shared" si="13"/>
        <v>54.695293659098056</v>
      </c>
      <c r="F26" s="71">
        <f>[1]MercLab!E21</f>
        <v>1740026.9349700613</v>
      </c>
      <c r="G26" s="87">
        <f t="shared" si="13"/>
        <v>50.412321141179916</v>
      </c>
      <c r="H26" s="71">
        <f>[1]MercLab!F21</f>
        <v>1793584.9520223979</v>
      </c>
      <c r="I26" s="87">
        <f t="shared" si="13"/>
        <v>53.306131957777616</v>
      </c>
      <c r="J26" s="71">
        <f>[1]MercLab!G21</f>
        <v>1265808.1948039585</v>
      </c>
      <c r="K26" s="87">
        <f t="shared" si="13"/>
        <v>57.629281092877818</v>
      </c>
      <c r="L26" s="71">
        <f>[1]MercLab!H21</f>
        <v>527776.75721831038</v>
      </c>
      <c r="M26" s="87">
        <f t="shared" si="13"/>
        <v>45.177826886464416</v>
      </c>
      <c r="N26" s="102">
        <f t="shared" si="14"/>
        <v>51.582333572263352</v>
      </c>
      <c r="O26" s="102">
        <f t="shared" si="15"/>
        <v>72.868904496604998</v>
      </c>
      <c r="P26" s="102">
        <f t="shared" si="16"/>
        <v>30.331528013236831</v>
      </c>
    </row>
    <row r="27" spans="1:16" x14ac:dyDescent="0.2">
      <c r="A27" s="160" t="s">
        <v>47</v>
      </c>
      <c r="B27" s="71">
        <f>[1]MercLab!C22</f>
        <v>1924804.4596880809</v>
      </c>
      <c r="C27" s="87">
        <f t="shared" si="13"/>
        <v>29.042449209764037</v>
      </c>
      <c r="D27" s="71">
        <f>[1]MercLab!D22</f>
        <v>872871.9339153464</v>
      </c>
      <c r="E27" s="87">
        <f t="shared" si="13"/>
        <v>27.483676337466033</v>
      </c>
      <c r="F27" s="71">
        <f>[1]MercLab!E22</f>
        <v>1051932.5257725636</v>
      </c>
      <c r="G27" s="87">
        <f t="shared" si="13"/>
        <v>30.476746791860108</v>
      </c>
      <c r="H27" s="71">
        <f>[1]MercLab!F22</f>
        <v>897749.11634693644</v>
      </c>
      <c r="I27" s="87">
        <f t="shared" si="13"/>
        <v>26.681497749525295</v>
      </c>
      <c r="J27" s="71">
        <f>[1]MercLab!G22</f>
        <v>512811.89720704383</v>
      </c>
      <c r="K27" s="87">
        <f t="shared" si="13"/>
        <v>23.347124069214686</v>
      </c>
      <c r="L27" s="71">
        <f>[1]MercLab!H22</f>
        <v>384937.21913995087</v>
      </c>
      <c r="M27" s="87">
        <f t="shared" si="13"/>
        <v>32.95072549257457</v>
      </c>
      <c r="N27" s="102">
        <f t="shared" si="14"/>
        <v>46.641055501940123</v>
      </c>
      <c r="O27" s="102">
        <f t="shared" si="15"/>
        <v>58.749958302219596</v>
      </c>
      <c r="P27" s="102">
        <f t="shared" si="16"/>
        <v>36.593337472595408</v>
      </c>
    </row>
    <row r="28" spans="1:16" x14ac:dyDescent="0.2">
      <c r="A28" s="160" t="s">
        <v>48</v>
      </c>
      <c r="B28" s="71">
        <f>[1]MercLab!C23</f>
        <v>432006.11387768429</v>
      </c>
      <c r="C28" s="87">
        <f t="shared" si="13"/>
        <v>6.5183325804603429</v>
      </c>
      <c r="D28" s="71">
        <f>[1]MercLab!D23</f>
        <v>193289.4178435115</v>
      </c>
      <c r="E28" s="87">
        <f t="shared" si="13"/>
        <v>6.0860059684122048</v>
      </c>
      <c r="F28" s="71">
        <f>[1]MercLab!E23</f>
        <v>238716.69603415809</v>
      </c>
      <c r="G28" s="87">
        <f t="shared" si="13"/>
        <v>6.9161358944380176</v>
      </c>
      <c r="H28" s="71">
        <f>[1]MercLab!F23</f>
        <v>276949.49111468723</v>
      </c>
      <c r="I28" s="87">
        <f t="shared" si="13"/>
        <v>8.2310604258540412</v>
      </c>
      <c r="J28" s="71">
        <f>[1]MercLab!G23</f>
        <v>134080.40634844391</v>
      </c>
      <c r="K28" s="87">
        <f t="shared" si="13"/>
        <v>6.1043667265074566</v>
      </c>
      <c r="L28" s="71">
        <f>[1]MercLab!H23</f>
        <v>142869.08476624364</v>
      </c>
      <c r="M28" s="87">
        <f t="shared" si="13"/>
        <v>12.229630598012694</v>
      </c>
      <c r="N28" s="102">
        <f t="shared" si="14"/>
        <v>64.107771213881733</v>
      </c>
      <c r="O28" s="102">
        <f t="shared" si="15"/>
        <v>69.367691125748209</v>
      </c>
      <c r="P28" s="102">
        <f t="shared" si="16"/>
        <v>59.848802844439689</v>
      </c>
    </row>
    <row r="29" spans="1:16" x14ac:dyDescent="0.2">
      <c r="A29" s="158" t="s">
        <v>64</v>
      </c>
      <c r="B29" s="71">
        <f>[1]MercLab!C24</f>
        <v>10786.892999839773</v>
      </c>
      <c r="C29" s="87">
        <f t="shared" si="13"/>
        <v>0.16275824305278949</v>
      </c>
      <c r="D29" s="71">
        <f>[1]MercLab!D24</f>
        <v>7297.2930183487715</v>
      </c>
      <c r="E29" s="87">
        <f t="shared" si="13"/>
        <v>0.22976616805209221</v>
      </c>
      <c r="F29" s="71">
        <f>[1]MercLab!E24</f>
        <v>3489.5999814909969</v>
      </c>
      <c r="G29" s="87">
        <f t="shared" si="13"/>
        <v>0.10110121365690609</v>
      </c>
      <c r="H29" s="71">
        <f>[1]MercLab!F24</f>
        <v>7809.4825163479236</v>
      </c>
      <c r="I29" s="87">
        <f t="shared" si="13"/>
        <v>0.23210124787733</v>
      </c>
      <c r="J29" s="71">
        <f>[1]MercLab!G24</f>
        <v>6533.4252259002296</v>
      </c>
      <c r="K29" s="87">
        <f t="shared" si="13"/>
        <v>0.29745154154339787</v>
      </c>
      <c r="L29" s="71">
        <f>[1]MercLab!H24</f>
        <v>1276.0572904476951</v>
      </c>
      <c r="M29" s="87">
        <f t="shared" si="13"/>
        <v>0.10923083401569839</v>
      </c>
      <c r="N29" s="102">
        <f t="shared" si="14"/>
        <v>72.397886179680512</v>
      </c>
      <c r="O29" s="102">
        <f t="shared" si="15"/>
        <v>89.532175965418617</v>
      </c>
      <c r="P29" s="102">
        <f t="shared" si="16"/>
        <v>36.567437448875609</v>
      </c>
    </row>
    <row r="30" spans="1:16" x14ac:dyDescent="0.2">
      <c r="A30" s="160"/>
      <c r="B30" s="101"/>
      <c r="C30" s="87"/>
      <c r="D30" s="101"/>
      <c r="E30" s="87"/>
      <c r="F30" s="101"/>
      <c r="G30" s="87"/>
      <c r="H30" s="101"/>
      <c r="I30" s="87"/>
      <c r="J30" s="101"/>
      <c r="K30" s="87"/>
      <c r="L30" s="101"/>
      <c r="M30" s="87"/>
      <c r="N30" s="119"/>
      <c r="O30" s="119"/>
      <c r="P30" s="119"/>
    </row>
    <row r="31" spans="1:16" x14ac:dyDescent="0.2">
      <c r="A31" s="156" t="s">
        <v>34</v>
      </c>
      <c r="B31" s="205"/>
      <c r="C31" s="24"/>
      <c r="D31" s="205"/>
      <c r="E31" s="24"/>
      <c r="F31" s="205"/>
      <c r="G31" s="24"/>
      <c r="H31" s="205"/>
      <c r="I31" s="24"/>
      <c r="J31" s="205"/>
      <c r="K31" s="24"/>
      <c r="L31" s="205"/>
      <c r="M31" s="24"/>
      <c r="N31" s="24"/>
      <c r="O31" s="24"/>
      <c r="P31" s="24"/>
    </row>
    <row r="32" spans="1:16" x14ac:dyDescent="0.2">
      <c r="A32" s="160" t="s">
        <v>49</v>
      </c>
      <c r="B32" s="71">
        <f>[1]MercLab!C26</f>
        <v>397067.04619999713</v>
      </c>
      <c r="C32" s="87">
        <f t="shared" ref="C32:M44" si="17">IF(ISNUMBER(B32/B$7*100),B32/B$7*100,0)</f>
        <v>5.9911537840073388</v>
      </c>
      <c r="D32" s="71">
        <f>[1]MercLab!D26</f>
        <v>204386.79175574714</v>
      </c>
      <c r="E32" s="87">
        <f t="shared" si="17"/>
        <v>6.4354233582366582</v>
      </c>
      <c r="F32" s="71">
        <f>[1]MercLab!E26</f>
        <v>192680.25444423611</v>
      </c>
      <c r="G32" s="87">
        <f t="shared" si="17"/>
        <v>5.5823612091235919</v>
      </c>
      <c r="H32" s="71">
        <f>[1]MercLab!F26</f>
        <v>19544.43421009717</v>
      </c>
      <c r="I32" s="87">
        <f t="shared" si="17"/>
        <v>0.58086916255000598</v>
      </c>
      <c r="J32" s="71">
        <f>[1]MercLab!G26</f>
        <v>14361.5046040666</v>
      </c>
      <c r="K32" s="87">
        <f t="shared" si="17"/>
        <v>0.65384565303165376</v>
      </c>
      <c r="L32" s="71">
        <f>[1]MercLab!H26</f>
        <v>5182.9296060305569</v>
      </c>
      <c r="M32" s="87">
        <f t="shared" si="17"/>
        <v>0.44366011443949233</v>
      </c>
      <c r="N32" s="102">
        <f t="shared" ref="N32:N44" si="18">IF(ISNUMBER(H32/B32*100),H32/B32*100,0)</f>
        <v>4.9222000156247949</v>
      </c>
      <c r="O32" s="102">
        <f t="shared" ref="O32:O44" si="19">IF(ISNUMBER(J32/D32*100),J32/D32*100,0)</f>
        <v>7.026630478758797</v>
      </c>
      <c r="P32" s="102">
        <f t="shared" ref="P32:P44" si="20">IF(ISNUMBER(L32/F32*100),L32/F32*100,0)</f>
        <v>2.6899121661324963</v>
      </c>
    </row>
    <row r="33" spans="1:16" x14ac:dyDescent="0.2">
      <c r="A33" s="160" t="s">
        <v>50</v>
      </c>
      <c r="B33" s="71">
        <f>[1]MercLab!C27</f>
        <v>686015.07150740793</v>
      </c>
      <c r="C33" s="87">
        <f t="shared" si="17"/>
        <v>10.350951636206828</v>
      </c>
      <c r="D33" s="71">
        <f>[1]MercLab!D27</f>
        <v>356630.31358765473</v>
      </c>
      <c r="E33" s="87">
        <f t="shared" si="17"/>
        <v>11.229037995077404</v>
      </c>
      <c r="F33" s="71">
        <f>[1]MercLab!E27</f>
        <v>329384.75791975681</v>
      </c>
      <c r="G33" s="87">
        <f t="shared" si="17"/>
        <v>9.5429845719866915</v>
      </c>
      <c r="H33" s="71">
        <f>[1]MercLab!F27</f>
        <v>107920.95622052155</v>
      </c>
      <c r="I33" s="87">
        <f t="shared" si="17"/>
        <v>3.2074581841322356</v>
      </c>
      <c r="J33" s="71">
        <f>[1]MercLab!G27</f>
        <v>88543.145065909906</v>
      </c>
      <c r="K33" s="87">
        <f t="shared" si="17"/>
        <v>4.0311619223171915</v>
      </c>
      <c r="L33" s="71">
        <f>[1]MercLab!H27</f>
        <v>19377.811154612111</v>
      </c>
      <c r="M33" s="87">
        <f t="shared" si="17"/>
        <v>1.6587456454046605</v>
      </c>
      <c r="N33" s="102">
        <f t="shared" si="18"/>
        <v>15.731572191757037</v>
      </c>
      <c r="O33" s="102">
        <f t="shared" si="19"/>
        <v>24.827711412184048</v>
      </c>
      <c r="P33" s="102">
        <f t="shared" si="20"/>
        <v>5.8830321345145071</v>
      </c>
    </row>
    <row r="34" spans="1:16" x14ac:dyDescent="0.2">
      <c r="A34" s="160" t="s">
        <v>51</v>
      </c>
      <c r="B34" s="71">
        <f>[1]MercLab!C28</f>
        <v>874678.95458441495</v>
      </c>
      <c r="C34" s="87">
        <f t="shared" si="17"/>
        <v>13.197610274388062</v>
      </c>
      <c r="D34" s="71">
        <f>[1]MercLab!D28</f>
        <v>461579.95419664745</v>
      </c>
      <c r="E34" s="87">
        <f t="shared" si="17"/>
        <v>14.533534155576792</v>
      </c>
      <c r="F34" s="71">
        <f>[1]MercLab!E28</f>
        <v>413099.00038781238</v>
      </c>
      <c r="G34" s="87">
        <f t="shared" si="17"/>
        <v>11.968366151187839</v>
      </c>
      <c r="H34" s="71">
        <f>[1]MercLab!F28</f>
        <v>312178.28874051018</v>
      </c>
      <c r="I34" s="87">
        <f t="shared" si="17"/>
        <v>9.2780757528049502</v>
      </c>
      <c r="J34" s="71">
        <f>[1]MercLab!G28</f>
        <v>246959.66750524301</v>
      </c>
      <c r="K34" s="87">
        <f t="shared" si="17"/>
        <v>11.2434949905404</v>
      </c>
      <c r="L34" s="71">
        <f>[1]MercLab!H28</f>
        <v>65218.621235263279</v>
      </c>
      <c r="M34" s="87">
        <f t="shared" si="17"/>
        <v>5.5827308414831318</v>
      </c>
      <c r="N34" s="102">
        <f t="shared" si="18"/>
        <v>35.690613922320225</v>
      </c>
      <c r="O34" s="102">
        <f t="shared" si="19"/>
        <v>53.503117988531734</v>
      </c>
      <c r="P34" s="102">
        <f t="shared" si="20"/>
        <v>15.787649249704508</v>
      </c>
    </row>
    <row r="35" spans="1:16" x14ac:dyDescent="0.2">
      <c r="A35" s="160" t="s">
        <v>52</v>
      </c>
      <c r="B35" s="71">
        <f>[1]MercLab!C29</f>
        <v>1002371.3280431837</v>
      </c>
      <c r="C35" s="87">
        <f t="shared" si="17"/>
        <v>15.124299113861909</v>
      </c>
      <c r="D35" s="71">
        <f>[1]MercLab!D29</f>
        <v>490253.33946394862</v>
      </c>
      <c r="E35" s="87">
        <f t="shared" si="17"/>
        <v>15.436358509948118</v>
      </c>
      <c r="F35" s="71">
        <f>[1]MercLab!E29</f>
        <v>512117.98857931024</v>
      </c>
      <c r="G35" s="87">
        <f t="shared" si="17"/>
        <v>14.837159117240621</v>
      </c>
      <c r="H35" s="71">
        <f>[1]MercLab!F29</f>
        <v>590116.57054420782</v>
      </c>
      <c r="I35" s="87">
        <f t="shared" si="17"/>
        <v>17.538523471905165</v>
      </c>
      <c r="J35" s="71">
        <f>[1]MercLab!G29</f>
        <v>397062.28686653246</v>
      </c>
      <c r="K35" s="87">
        <f t="shared" si="17"/>
        <v>18.077315532592351</v>
      </c>
      <c r="L35" s="71">
        <f>[1]MercLab!H29</f>
        <v>193054.28367766648</v>
      </c>
      <c r="M35" s="87">
        <f t="shared" si="17"/>
        <v>16.525496601344877</v>
      </c>
      <c r="N35" s="102">
        <f t="shared" si="18"/>
        <v>58.872052106301339</v>
      </c>
      <c r="O35" s="102">
        <f t="shared" si="19"/>
        <v>80.991245730357932</v>
      </c>
      <c r="P35" s="102">
        <f t="shared" si="20"/>
        <v>37.697227588749058</v>
      </c>
    </row>
    <row r="36" spans="1:16" x14ac:dyDescent="0.2">
      <c r="A36" s="160" t="s">
        <v>53</v>
      </c>
      <c r="B36" s="71">
        <f>[1]MercLab!C30</f>
        <v>586244.48727148841</v>
      </c>
      <c r="C36" s="87">
        <f t="shared" si="17"/>
        <v>8.8455612518922901</v>
      </c>
      <c r="D36" s="71">
        <f>[1]MercLab!D30</f>
        <v>271053.39711834572</v>
      </c>
      <c r="E36" s="87">
        <f t="shared" si="17"/>
        <v>8.5345209842590037</v>
      </c>
      <c r="F36" s="71">
        <f>[1]MercLab!E30</f>
        <v>315191.09015312797</v>
      </c>
      <c r="G36" s="87">
        <f t="shared" si="17"/>
        <v>9.1317635022192736</v>
      </c>
      <c r="H36" s="71">
        <f>[1]MercLab!F30</f>
        <v>401564.57530640549</v>
      </c>
      <c r="I36" s="87">
        <f t="shared" si="17"/>
        <v>11.934675420149748</v>
      </c>
      <c r="J36" s="71">
        <f>[1]MercLab!G30</f>
        <v>244777.46907878856</v>
      </c>
      <c r="K36" s="87">
        <f t="shared" si="17"/>
        <v>11.14414460946781</v>
      </c>
      <c r="L36" s="71">
        <f>[1]MercLab!H30</f>
        <v>156787.10622760039</v>
      </c>
      <c r="M36" s="87">
        <f t="shared" si="17"/>
        <v>13.421016833923002</v>
      </c>
      <c r="N36" s="102">
        <f t="shared" si="18"/>
        <v>68.497799813073883</v>
      </c>
      <c r="O36" s="102">
        <f t="shared" si="19"/>
        <v>90.305995675057076</v>
      </c>
      <c r="P36" s="102">
        <f t="shared" si="20"/>
        <v>49.74350834328127</v>
      </c>
    </row>
    <row r="37" spans="1:16" x14ac:dyDescent="0.2">
      <c r="A37" s="160" t="s">
        <v>54</v>
      </c>
      <c r="B37" s="71">
        <f>[1]MercLab!C31</f>
        <v>506628.33034484065</v>
      </c>
      <c r="C37" s="87">
        <f t="shared" si="17"/>
        <v>7.6442713327108489</v>
      </c>
      <c r="D37" s="71">
        <f>[1]MercLab!D31</f>
        <v>240734.6175854</v>
      </c>
      <c r="E37" s="87">
        <f t="shared" si="17"/>
        <v>7.579888934294063</v>
      </c>
      <c r="F37" s="71">
        <f>[1]MercLab!E31</f>
        <v>265893.7127594137</v>
      </c>
      <c r="G37" s="87">
        <f t="shared" si="17"/>
        <v>7.703512496074576</v>
      </c>
      <c r="H37" s="71">
        <f>[1]MercLab!F31</f>
        <v>357393.6175352757</v>
      </c>
      <c r="I37" s="87">
        <f t="shared" si="17"/>
        <v>10.621895169069752</v>
      </c>
      <c r="J37" s="71">
        <f>[1]MercLab!G31</f>
        <v>226881.30293610418</v>
      </c>
      <c r="K37" s="87">
        <f t="shared" si="17"/>
        <v>10.329374098931394</v>
      </c>
      <c r="L37" s="71">
        <f>[1]MercLab!H31</f>
        <v>130512.31459916003</v>
      </c>
      <c r="M37" s="87">
        <f t="shared" si="17"/>
        <v>11.17188787658888</v>
      </c>
      <c r="N37" s="102">
        <f t="shared" si="18"/>
        <v>70.543551579915174</v>
      </c>
      <c r="O37" s="102">
        <f t="shared" si="19"/>
        <v>94.245399856386925</v>
      </c>
      <c r="P37" s="102">
        <f t="shared" si="20"/>
        <v>49.084392874400287</v>
      </c>
    </row>
    <row r="38" spans="1:16" x14ac:dyDescent="0.2">
      <c r="A38" s="160" t="s">
        <v>55</v>
      </c>
      <c r="B38" s="71">
        <f>[1]MercLab!C32</f>
        <v>449124.38721624896</v>
      </c>
      <c r="C38" s="87">
        <f t="shared" si="17"/>
        <v>6.7766219778543455</v>
      </c>
      <c r="D38" s="71">
        <f>[1]MercLab!D32</f>
        <v>199921.06160071932</v>
      </c>
      <c r="E38" s="87">
        <f t="shared" si="17"/>
        <v>6.2948131754338856</v>
      </c>
      <c r="F38" s="71">
        <f>[1]MercLab!E32</f>
        <v>249203.32561550866</v>
      </c>
      <c r="G38" s="87">
        <f t="shared" si="17"/>
        <v>7.2199560983205151</v>
      </c>
      <c r="H38" s="71">
        <f>[1]MercLab!F32</f>
        <v>317440.20191850245</v>
      </c>
      <c r="I38" s="87">
        <f t="shared" si="17"/>
        <v>9.434462121847659</v>
      </c>
      <c r="J38" s="71">
        <f>[1]MercLab!G32</f>
        <v>187833.97141645808</v>
      </c>
      <c r="K38" s="87">
        <f t="shared" si="17"/>
        <v>8.5516405897712762</v>
      </c>
      <c r="L38" s="71">
        <f>[1]MercLab!H32</f>
        <v>129606.230502038</v>
      </c>
      <c r="M38" s="87">
        <f t="shared" si="17"/>
        <v>11.094326843586767</v>
      </c>
      <c r="N38" s="102">
        <f t="shared" si="18"/>
        <v>70.679796277831187</v>
      </c>
      <c r="O38" s="102">
        <f t="shared" si="19"/>
        <v>93.954068627145716</v>
      </c>
      <c r="P38" s="102">
        <f t="shared" si="20"/>
        <v>52.008226688758207</v>
      </c>
    </row>
    <row r="39" spans="1:16" x14ac:dyDescent="0.2">
      <c r="A39" s="160" t="s">
        <v>56</v>
      </c>
      <c r="B39" s="71">
        <f>[1]MercLab!C33</f>
        <v>398767.50642492733</v>
      </c>
      <c r="C39" s="87">
        <f t="shared" si="17"/>
        <v>6.0168112109044909</v>
      </c>
      <c r="D39" s="71">
        <f>[1]MercLab!D33</f>
        <v>177758.75504873347</v>
      </c>
      <c r="E39" s="87">
        <f t="shared" si="17"/>
        <v>5.5969998576951649</v>
      </c>
      <c r="F39" s="71">
        <f>[1]MercLab!E33</f>
        <v>221008.75137617823</v>
      </c>
      <c r="G39" s="87">
        <f t="shared" si="17"/>
        <v>6.4030986678828548</v>
      </c>
      <c r="H39" s="71">
        <f>[1]MercLab!F33</f>
        <v>284821.1616623312</v>
      </c>
      <c r="I39" s="87">
        <f t="shared" si="17"/>
        <v>8.4650099293150962</v>
      </c>
      <c r="J39" s="71">
        <f>[1]MercLab!G33</f>
        <v>170748.62449843262</v>
      </c>
      <c r="K39" s="87">
        <f t="shared" si="17"/>
        <v>7.7737847786381264</v>
      </c>
      <c r="L39" s="71">
        <f>[1]MercLab!H33</f>
        <v>114072.5371638958</v>
      </c>
      <c r="M39" s="87">
        <f t="shared" si="17"/>
        <v>9.7646386772552418</v>
      </c>
      <c r="N39" s="102">
        <f t="shared" si="18"/>
        <v>71.425368685588268</v>
      </c>
      <c r="O39" s="102">
        <f t="shared" si="19"/>
        <v>96.056379586828797</v>
      </c>
      <c r="P39" s="102">
        <f t="shared" si="20"/>
        <v>51.614488771864664</v>
      </c>
    </row>
    <row r="40" spans="1:16" x14ac:dyDescent="0.2">
      <c r="A40" s="160" t="s">
        <v>57</v>
      </c>
      <c r="B40" s="71">
        <f>[1]MercLab!C34</f>
        <v>333247.72517299349</v>
      </c>
      <c r="C40" s="87">
        <f t="shared" si="17"/>
        <v>5.0282147279388916</v>
      </c>
      <c r="D40" s="71">
        <f>[1]MercLab!D34</f>
        <v>153266.0820889835</v>
      </c>
      <c r="E40" s="87">
        <f t="shared" si="17"/>
        <v>4.825811473569094</v>
      </c>
      <c r="F40" s="71">
        <f>[1]MercLab!E34</f>
        <v>179981.64308400216</v>
      </c>
      <c r="G40" s="87">
        <f t="shared" si="17"/>
        <v>5.2144551376292654</v>
      </c>
      <c r="H40" s="71">
        <f>[1]MercLab!F34</f>
        <v>234636.36792512919</v>
      </c>
      <c r="I40" s="87">
        <f t="shared" si="17"/>
        <v>6.9734958339204471</v>
      </c>
      <c r="J40" s="71">
        <f>[1]MercLab!G34</f>
        <v>145877.1994657703</v>
      </c>
      <c r="K40" s="87">
        <f t="shared" si="17"/>
        <v>6.6414470751286938</v>
      </c>
      <c r="L40" s="71">
        <f>[1]MercLab!H34</f>
        <v>88759.168459359236</v>
      </c>
      <c r="M40" s="87">
        <f t="shared" si="17"/>
        <v>7.5978077708048515</v>
      </c>
      <c r="N40" s="102">
        <f t="shared" si="18"/>
        <v>70.408993130658644</v>
      </c>
      <c r="O40" s="102">
        <f t="shared" si="19"/>
        <v>95.179049061276757</v>
      </c>
      <c r="P40" s="102">
        <f t="shared" si="20"/>
        <v>49.315678498352746</v>
      </c>
    </row>
    <row r="41" spans="1:16" x14ac:dyDescent="0.2">
      <c r="A41" s="160" t="s">
        <v>58</v>
      </c>
      <c r="B41" s="71">
        <f>[1]MercLab!C35</f>
        <v>346826.88659761928</v>
      </c>
      <c r="C41" s="87">
        <f t="shared" si="17"/>
        <v>5.2331041669678253</v>
      </c>
      <c r="D41" s="71">
        <f>[1]MercLab!D35</f>
        <v>147757.72134088079</v>
      </c>
      <c r="E41" s="87">
        <f t="shared" si="17"/>
        <v>4.6523725095371269</v>
      </c>
      <c r="F41" s="71">
        <f>[1]MercLab!E35</f>
        <v>199069.16525672877</v>
      </c>
      <c r="G41" s="87">
        <f t="shared" si="17"/>
        <v>5.7674616907016416</v>
      </c>
      <c r="H41" s="71">
        <f>[1]MercLab!F35</f>
        <v>234162.19732376121</v>
      </c>
      <c r="I41" s="87">
        <f t="shared" si="17"/>
        <v>6.9594032755398025</v>
      </c>
      <c r="J41" s="71">
        <f>[1]MercLab!G35</f>
        <v>138144.92174868108</v>
      </c>
      <c r="K41" s="87">
        <f t="shared" si="17"/>
        <v>6.2894145887887376</v>
      </c>
      <c r="L41" s="71">
        <f>[1]MercLab!H35</f>
        <v>96017.275575080392</v>
      </c>
      <c r="M41" s="87">
        <f t="shared" si="17"/>
        <v>8.2191036166577796</v>
      </c>
      <c r="N41" s="102">
        <f t="shared" si="18"/>
        <v>67.515583817880568</v>
      </c>
      <c r="O41" s="102">
        <f t="shared" si="19"/>
        <v>93.494215053558705</v>
      </c>
      <c r="P41" s="102">
        <f t="shared" si="20"/>
        <v>48.233123121429728</v>
      </c>
    </row>
    <row r="42" spans="1:16" x14ac:dyDescent="0.2">
      <c r="A42" s="160" t="s">
        <v>59</v>
      </c>
      <c r="B42" s="71">
        <f>[1]MercLab!C36</f>
        <v>260567.90761796568</v>
      </c>
      <c r="C42" s="87">
        <f t="shared" si="17"/>
        <v>3.9315838991331056</v>
      </c>
      <c r="D42" s="71">
        <f>[1]MercLab!D36</f>
        <v>122571.16234211612</v>
      </c>
      <c r="E42" s="87">
        <f t="shared" si="17"/>
        <v>3.859336087262065</v>
      </c>
      <c r="F42" s="71">
        <f>[1]MercLab!E36</f>
        <v>137996.74527584977</v>
      </c>
      <c r="G42" s="87">
        <f t="shared" si="17"/>
        <v>3.9980623859730295</v>
      </c>
      <c r="H42" s="71">
        <f>[1]MercLab!F36</f>
        <v>173221.72985598465</v>
      </c>
      <c r="I42" s="87">
        <f t="shared" si="17"/>
        <v>5.1482258363317914</v>
      </c>
      <c r="J42" s="71">
        <f>[1]MercLab!G36</f>
        <v>110740.73188298968</v>
      </c>
      <c r="K42" s="87">
        <f t="shared" si="17"/>
        <v>5.0417660371555932</v>
      </c>
      <c r="L42" s="71">
        <f>[1]MercLab!H36</f>
        <v>62480.997972996294</v>
      </c>
      <c r="M42" s="87">
        <f t="shared" si="17"/>
        <v>5.3483895823588758</v>
      </c>
      <c r="N42" s="102">
        <f t="shared" si="18"/>
        <v>66.478535841012103</v>
      </c>
      <c r="O42" s="102">
        <f t="shared" si="19"/>
        <v>90.348112693827787</v>
      </c>
      <c r="P42" s="102">
        <f t="shared" si="20"/>
        <v>45.277153347420892</v>
      </c>
    </row>
    <row r="43" spans="1:16" x14ac:dyDescent="0.2">
      <c r="A43" s="160" t="s">
        <v>60</v>
      </c>
      <c r="B43" s="71">
        <f>[1]MercLab!C37</f>
        <v>219877.55314922432</v>
      </c>
      <c r="C43" s="87">
        <f t="shared" si="17"/>
        <v>3.3176267010199942</v>
      </c>
      <c r="D43" s="71">
        <f>[1]MercLab!D37</f>
        <v>96576.173571801963</v>
      </c>
      <c r="E43" s="87">
        <f t="shared" si="17"/>
        <v>3.040845046365948</v>
      </c>
      <c r="F43" s="71">
        <f>[1]MercLab!E37</f>
        <v>123301.37957742307</v>
      </c>
      <c r="G43" s="87">
        <f t="shared" si="17"/>
        <v>3.5723060485351192</v>
      </c>
      <c r="H43" s="71">
        <f>[1]MercLab!F37</f>
        <v>128377.92464482661</v>
      </c>
      <c r="I43" s="87">
        <f t="shared" si="17"/>
        <v>3.8154482640292025</v>
      </c>
      <c r="J43" s="71">
        <f>[1]MercLab!G37</f>
        <v>81779.244336563832</v>
      </c>
      <c r="K43" s="87">
        <f t="shared" si="17"/>
        <v>3.7232173711475127</v>
      </c>
      <c r="L43" s="71">
        <f>[1]MercLab!H37</f>
        <v>46598.680308264375</v>
      </c>
      <c r="M43" s="87">
        <f t="shared" si="17"/>
        <v>3.988859083526592</v>
      </c>
      <c r="N43" s="102">
        <f t="shared" si="18"/>
        <v>58.386098447120858</v>
      </c>
      <c r="O43" s="102">
        <f t="shared" si="19"/>
        <v>84.678488815632164</v>
      </c>
      <c r="P43" s="102">
        <f t="shared" si="20"/>
        <v>37.792505216054181</v>
      </c>
    </row>
    <row r="44" spans="1:16" x14ac:dyDescent="0.2">
      <c r="A44" s="158" t="s">
        <v>123</v>
      </c>
      <c r="B44" s="71">
        <f>[1]MercLab!C38</f>
        <v>566138.38388155296</v>
      </c>
      <c r="C44" s="87">
        <f t="shared" si="17"/>
        <v>8.5421899231480225</v>
      </c>
      <c r="D44" s="71">
        <f>[1]MercLab!D38</f>
        <v>253475.60382613129</v>
      </c>
      <c r="E44" s="87">
        <f t="shared" si="17"/>
        <v>7.9810579127599546</v>
      </c>
      <c r="F44" s="71">
        <f>[1]MercLab!E38</f>
        <v>312662.78005540173</v>
      </c>
      <c r="G44" s="87">
        <f t="shared" si="17"/>
        <v>9.0585129231451909</v>
      </c>
      <c r="H44" s="71">
        <f>[1]MercLab!F38</f>
        <v>203309.83674592758</v>
      </c>
      <c r="I44" s="87">
        <f t="shared" si="17"/>
        <v>6.0424575784226926</v>
      </c>
      <c r="J44" s="71">
        <f>[1]MercLab!G38</f>
        <v>142757.02301542377</v>
      </c>
      <c r="K44" s="87">
        <f t="shared" si="17"/>
        <v>6.4993927524797188</v>
      </c>
      <c r="L44" s="71">
        <f>[1]MercLab!H38</f>
        <v>60552.813730505455</v>
      </c>
      <c r="M44" s="87">
        <f t="shared" si="17"/>
        <v>5.1833365126261608</v>
      </c>
      <c r="N44" s="102">
        <f t="shared" si="18"/>
        <v>35.911685646890163</v>
      </c>
      <c r="O44" s="102">
        <f t="shared" si="19"/>
        <v>56.31982757336533</v>
      </c>
      <c r="P44" s="102">
        <f t="shared" si="20"/>
        <v>19.366812295270933</v>
      </c>
    </row>
    <row r="45" spans="1:16" x14ac:dyDescent="0.2">
      <c r="A45" s="152"/>
      <c r="B45" s="153"/>
      <c r="C45" s="154"/>
      <c r="D45" s="153"/>
      <c r="E45" s="154"/>
      <c r="F45" s="153"/>
      <c r="G45" s="154"/>
      <c r="H45" s="153"/>
      <c r="I45" s="154"/>
      <c r="J45" s="153"/>
      <c r="K45" s="154"/>
      <c r="L45" s="153"/>
      <c r="M45" s="154"/>
      <c r="N45" s="153"/>
      <c r="O45" s="155"/>
      <c r="P45" s="155"/>
    </row>
    <row r="46" spans="1:16" x14ac:dyDescent="0.2">
      <c r="A46" s="2" t="str">
        <f>[2]Resumen!A49</f>
        <v>Fuente: Instituto Nacional de Estadística (INE). XLIII Encuesta Permanente de Hogares de Propósitos Múltiples, mayo 2012.</v>
      </c>
      <c r="O46" s="72"/>
      <c r="P46" s="72"/>
    </row>
    <row r="47" spans="1:16" x14ac:dyDescent="0.2">
      <c r="A47" s="2" t="s">
        <v>116</v>
      </c>
    </row>
    <row r="48" spans="1:16" x14ac:dyDescent="0.2">
      <c r="A48" s="2" t="s">
        <v>117</v>
      </c>
    </row>
    <row r="49" spans="1:7" x14ac:dyDescent="0.2">
      <c r="A49" s="2"/>
    </row>
    <row r="50" spans="1:7" x14ac:dyDescent="0.2">
      <c r="A50" s="2"/>
      <c r="B50" s="88"/>
    </row>
    <row r="51" spans="1:7" x14ac:dyDescent="0.2">
      <c r="A51" s="2"/>
      <c r="G51" s="89"/>
    </row>
    <row r="52" spans="1:7" x14ac:dyDescent="0.2">
      <c r="A52" s="2"/>
    </row>
  </sheetData>
  <mergeCells count="6">
    <mergeCell ref="A4:A5"/>
    <mergeCell ref="B4:G4"/>
    <mergeCell ref="H4:M4"/>
    <mergeCell ref="N4:P4"/>
    <mergeCell ref="A1:P1"/>
    <mergeCell ref="A2:P2"/>
  </mergeCells>
  <phoneticPr fontId="0" type="noConversion"/>
  <printOptions horizontalCentered="1"/>
  <pageMargins left="1.1705511811023621" right="0.31496062992125984" top="0.55118110236220474" bottom="0.39370078740157483" header="0.19685039370078741" footer="0.19685039370078741"/>
  <pageSetup paperSize="9" scale="93" firstPageNumber="13" orientation="landscape" useFirstPageNumber="1" r:id="rId1"/>
  <headerFooter alignWithMargins="0">
    <oddFooter>&amp;L&amp;Z&amp;F+&amp;F+&amp;A&amp;C&amp;P&amp;R&amp;D+&amp;T</oddFooter>
  </headerFooter>
  <ignoredErrors>
    <ignoredError sqref="C10:P44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57"/>
  <sheetViews>
    <sheetView view="pageBreakPreview" zoomScale="85" zoomScaleSheetLayoutView="85" workbookViewId="0">
      <selection activeCell="E35" sqref="E35:E36"/>
    </sheetView>
  </sheetViews>
  <sheetFormatPr baseColWidth="10" defaultRowHeight="11.25" x14ac:dyDescent="0.2"/>
  <cols>
    <col min="1" max="1" width="28.6640625" customWidth="1"/>
    <col min="2" max="2" width="11.6640625" customWidth="1"/>
    <col min="3" max="3" width="7" style="19" customWidth="1"/>
    <col min="4" max="4" width="6.5" bestFit="1" customWidth="1"/>
    <col min="5" max="5" width="11.6640625" customWidth="1"/>
    <col min="6" max="6" width="7.33203125" style="19" customWidth="1"/>
    <col min="7" max="7" width="6.5" bestFit="1" customWidth="1"/>
    <col min="8" max="8" width="11" bestFit="1" customWidth="1"/>
    <col min="9" max="9" width="6.83203125" style="19" customWidth="1"/>
    <col min="10" max="10" width="6.5" bestFit="1" customWidth="1"/>
    <col min="11" max="11" width="11" bestFit="1" customWidth="1"/>
    <col min="12" max="12" width="8.83203125" style="19" bestFit="1" customWidth="1"/>
    <col min="13" max="13" width="6.5" bestFit="1" customWidth="1"/>
    <col min="14" max="14" width="11" bestFit="1" customWidth="1"/>
    <col min="15" max="15" width="7.33203125" style="19" customWidth="1"/>
    <col min="16" max="16" width="6.1640625" customWidth="1"/>
    <col min="17" max="17" width="7.33203125" bestFit="1" customWidth="1"/>
    <col min="18" max="18" width="6.83203125" bestFit="1" customWidth="1"/>
    <col min="19" max="19" width="49" customWidth="1"/>
    <col min="20" max="20" width="13" style="23" customWidth="1"/>
    <col min="21" max="21" width="13.1640625" style="46" bestFit="1" customWidth="1"/>
    <col min="22" max="22" width="10.6640625" style="23" bestFit="1" customWidth="1"/>
    <col min="23" max="23" width="13" style="23" customWidth="1"/>
    <col min="24" max="24" width="8.83203125" style="46" customWidth="1"/>
    <col min="25" max="25" width="6.1640625" style="23" customWidth="1"/>
    <col min="26" max="26" width="10.6640625" style="23" customWidth="1"/>
    <col min="27" max="27" width="8.5" style="46" customWidth="1"/>
    <col min="28" max="28" width="5.6640625" style="23" customWidth="1"/>
    <col min="29" max="29" width="10.6640625" style="23" bestFit="1" customWidth="1"/>
    <col min="30" max="30" width="6.5" style="23" customWidth="1"/>
  </cols>
  <sheetData>
    <row r="1" spans="1:31" x14ac:dyDescent="0.2">
      <c r="A1" s="230" t="s">
        <v>144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0"/>
      <c r="O1" s="230"/>
      <c r="P1" s="230"/>
      <c r="Q1" s="230"/>
      <c r="R1" s="230"/>
      <c r="S1" s="230" t="str">
        <f>A1</f>
        <v>Cuadro No. 2. Tasa de Desempleo Abierto (TDA), Población en Edad de Trabajar (PET) y Población Económicamente Activa (PEA),</v>
      </c>
      <c r="T1" s="230"/>
      <c r="U1" s="230"/>
      <c r="V1" s="230"/>
      <c r="W1" s="230"/>
      <c r="X1" s="230"/>
      <c r="Y1" s="230"/>
      <c r="Z1" s="230"/>
      <c r="AA1" s="230"/>
      <c r="AB1" s="230"/>
      <c r="AC1" s="230"/>
      <c r="AD1" s="230"/>
    </row>
    <row r="2" spans="1:31" x14ac:dyDescent="0.2">
      <c r="A2" s="230" t="s">
        <v>96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  <c r="S2" s="230" t="str">
        <f>A2</f>
        <v>según dominio,  nivel educativo, rango de edad, sexo, rama de actividad y ocupación</v>
      </c>
      <c r="T2" s="230"/>
      <c r="U2" s="230"/>
      <c r="V2" s="230"/>
      <c r="W2" s="230"/>
      <c r="X2" s="230"/>
      <c r="Y2" s="230"/>
      <c r="Z2" s="230"/>
      <c r="AA2" s="230"/>
      <c r="AB2" s="230"/>
      <c r="AC2" s="230"/>
      <c r="AD2" s="230"/>
    </row>
    <row r="3" spans="1:31" ht="13.5" customHeight="1" x14ac:dyDescent="0.35">
      <c r="A3" s="226" t="s">
        <v>39</v>
      </c>
      <c r="B3" s="229" t="s">
        <v>27</v>
      </c>
      <c r="C3" s="232"/>
      <c r="D3" s="232"/>
      <c r="E3" s="237" t="s">
        <v>25</v>
      </c>
      <c r="F3" s="232"/>
      <c r="G3" s="232"/>
      <c r="H3" s="238" t="s">
        <v>40</v>
      </c>
      <c r="I3" s="238"/>
      <c r="J3" s="238"/>
      <c r="K3" s="238"/>
      <c r="L3" s="238"/>
      <c r="M3" s="238"/>
      <c r="N3" s="238"/>
      <c r="O3" s="238"/>
      <c r="P3" s="238"/>
      <c r="Q3" s="226" t="s">
        <v>28</v>
      </c>
      <c r="R3" s="226" t="s">
        <v>29</v>
      </c>
      <c r="S3" s="226" t="s">
        <v>39</v>
      </c>
      <c r="T3" s="231" t="s">
        <v>40</v>
      </c>
      <c r="U3" s="231"/>
      <c r="V3" s="231"/>
      <c r="W3" s="231"/>
      <c r="X3" s="231"/>
      <c r="Y3" s="231"/>
      <c r="Z3" s="231"/>
      <c r="AA3" s="231"/>
      <c r="AB3" s="231"/>
      <c r="AC3" s="234" t="s">
        <v>28</v>
      </c>
      <c r="AD3" s="234" t="s">
        <v>29</v>
      </c>
    </row>
    <row r="4" spans="1:31" ht="15.75" customHeight="1" x14ac:dyDescent="0.35">
      <c r="A4" s="227"/>
      <c r="B4" s="233"/>
      <c r="C4" s="233"/>
      <c r="D4" s="233"/>
      <c r="E4" s="233"/>
      <c r="F4" s="233"/>
      <c r="G4" s="233"/>
      <c r="H4" s="229" t="s">
        <v>0</v>
      </c>
      <c r="I4" s="229"/>
      <c r="J4" s="229"/>
      <c r="K4" s="229" t="s">
        <v>30</v>
      </c>
      <c r="L4" s="229"/>
      <c r="M4" s="229"/>
      <c r="N4" s="229" t="s">
        <v>31</v>
      </c>
      <c r="O4" s="229"/>
      <c r="P4" s="229"/>
      <c r="Q4" s="227"/>
      <c r="R4" s="227"/>
      <c r="S4" s="227"/>
      <c r="T4" s="225" t="s">
        <v>0</v>
      </c>
      <c r="U4" s="225"/>
      <c r="V4" s="225"/>
      <c r="W4" s="225" t="s">
        <v>30</v>
      </c>
      <c r="X4" s="225"/>
      <c r="Y4" s="225"/>
      <c r="Z4" s="225" t="s">
        <v>31</v>
      </c>
      <c r="AA4" s="225"/>
      <c r="AB4" s="225"/>
      <c r="AC4" s="235"/>
      <c r="AD4" s="235"/>
    </row>
    <row r="5" spans="1:31" x14ac:dyDescent="0.2">
      <c r="A5" s="228"/>
      <c r="B5" s="161" t="s">
        <v>6</v>
      </c>
      <c r="C5" s="162" t="s">
        <v>113</v>
      </c>
      <c r="D5" s="161" t="s">
        <v>32</v>
      </c>
      <c r="E5" s="161" t="s">
        <v>6</v>
      </c>
      <c r="F5" s="162" t="s">
        <v>113</v>
      </c>
      <c r="G5" s="161" t="s">
        <v>32</v>
      </c>
      <c r="H5" s="161" t="s">
        <v>6</v>
      </c>
      <c r="I5" s="162" t="s">
        <v>113</v>
      </c>
      <c r="J5" s="161" t="s">
        <v>32</v>
      </c>
      <c r="K5" s="161" t="s">
        <v>6</v>
      </c>
      <c r="L5" s="162" t="s">
        <v>113</v>
      </c>
      <c r="M5" s="161" t="s">
        <v>32</v>
      </c>
      <c r="N5" s="161" t="s">
        <v>6</v>
      </c>
      <c r="O5" s="162" t="s">
        <v>113</v>
      </c>
      <c r="P5" s="161" t="s">
        <v>32</v>
      </c>
      <c r="Q5" s="228"/>
      <c r="R5" s="228"/>
      <c r="S5" s="228"/>
      <c r="T5" s="164" t="s">
        <v>6</v>
      </c>
      <c r="U5" s="163" t="s">
        <v>113</v>
      </c>
      <c r="V5" s="164" t="s">
        <v>32</v>
      </c>
      <c r="W5" s="164" t="s">
        <v>6</v>
      </c>
      <c r="X5" s="163" t="s">
        <v>113</v>
      </c>
      <c r="Y5" s="164" t="s">
        <v>32</v>
      </c>
      <c r="Z5" s="164" t="s">
        <v>6</v>
      </c>
      <c r="AA5" s="163" t="s">
        <v>113</v>
      </c>
      <c r="AB5" s="164" t="s">
        <v>32</v>
      </c>
      <c r="AC5" s="236"/>
      <c r="AD5" s="236"/>
    </row>
    <row r="6" spans="1:31" x14ac:dyDescent="0.2">
      <c r="A6" s="11"/>
      <c r="B6" s="11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</row>
    <row r="7" spans="1:31" ht="12" customHeight="1" x14ac:dyDescent="0.2">
      <c r="A7" s="172" t="s">
        <v>89</v>
      </c>
      <c r="B7" s="92">
        <f>[1]MercLab!C48</f>
        <v>8303399.2548692832</v>
      </c>
      <c r="C7" s="91">
        <f>SUM(C10,C14)</f>
        <v>100.00000000002071</v>
      </c>
      <c r="D7" s="91">
        <f>[1]MercLab!D48</f>
        <v>6.3583727477060199</v>
      </c>
      <c r="E7" s="92">
        <f>[1]MercLab!E48</f>
        <v>6627555.5680096149</v>
      </c>
      <c r="F7" s="91">
        <f>SUM(F10,F14)</f>
        <v>100.00000000002315</v>
      </c>
      <c r="G7" s="91">
        <f>[1]MercLab!F48</f>
        <v>6.9273766671024646</v>
      </c>
      <c r="H7" s="92">
        <v>3364687.8626328567</v>
      </c>
      <c r="I7" s="91">
        <f>SUM(I10,I14)</f>
        <v>100.00000000002164</v>
      </c>
      <c r="J7" s="91">
        <f>[1]MercLab!H48</f>
        <v>7.3175154552048802</v>
      </c>
      <c r="K7" s="92">
        <f>[1]MercLab!I48</f>
        <v>3243876.7270431397</v>
      </c>
      <c r="L7" s="91">
        <f>SUM(L10,L14)</f>
        <v>100.00000000001987</v>
      </c>
      <c r="M7" s="91">
        <f>[1]MercLab!J48</f>
        <v>7.2407299231250013</v>
      </c>
      <c r="N7" s="92">
        <f>[1]MercLab!K48</f>
        <v>120811.1355897991</v>
      </c>
      <c r="O7" s="91">
        <f>SUM(O10,O14)</f>
        <v>100.00000000000107</v>
      </c>
      <c r="P7" s="91">
        <f>[1]MercLab!L48</f>
        <v>9.1936425894348766</v>
      </c>
      <c r="Q7" s="91">
        <f>IF(ISNUMBER(N7/H7*100),N7/H7*100,0)</f>
        <v>3.5905599723376662</v>
      </c>
      <c r="R7" s="91">
        <f>[1]MercLab!M48</f>
        <v>3.5745791155534157</v>
      </c>
      <c r="S7" s="70" t="s">
        <v>90</v>
      </c>
      <c r="T7" s="22">
        <f>H7</f>
        <v>3364687.8626328567</v>
      </c>
      <c r="U7" s="69">
        <f t="shared" ref="U7:AD7" si="0">I7</f>
        <v>100.00000000002164</v>
      </c>
      <c r="V7" s="69">
        <f t="shared" si="0"/>
        <v>7.3175154552048802</v>
      </c>
      <c r="W7" s="22">
        <f t="shared" si="0"/>
        <v>3243876.7270431397</v>
      </c>
      <c r="X7" s="69">
        <f t="shared" si="0"/>
        <v>100.00000000001987</v>
      </c>
      <c r="Y7" s="69">
        <f t="shared" si="0"/>
        <v>7.2407299231250013</v>
      </c>
      <c r="Z7" s="22">
        <f t="shared" si="0"/>
        <v>120811.1355897991</v>
      </c>
      <c r="AA7" s="69">
        <f t="shared" si="0"/>
        <v>100.00000000000107</v>
      </c>
      <c r="AB7" s="69">
        <f t="shared" si="0"/>
        <v>9.1936425894348766</v>
      </c>
      <c r="AC7" s="69">
        <f t="shared" si="0"/>
        <v>3.5905599723376662</v>
      </c>
      <c r="AD7" s="69">
        <f t="shared" si="0"/>
        <v>3.5745791155534157</v>
      </c>
      <c r="AE7" s="22"/>
    </row>
    <row r="8" spans="1:31" ht="12" customHeight="1" x14ac:dyDescent="0.2">
      <c r="A8" s="171"/>
      <c r="B8" s="1"/>
      <c r="C8" s="91"/>
      <c r="D8" s="91"/>
      <c r="E8" s="1"/>
      <c r="F8" s="91"/>
      <c r="G8" s="91"/>
      <c r="H8" s="1"/>
      <c r="I8" s="91"/>
      <c r="J8" s="91"/>
      <c r="K8" s="1"/>
      <c r="L8" s="91"/>
      <c r="M8" s="91"/>
      <c r="N8" s="1"/>
      <c r="O8" s="91"/>
      <c r="P8" s="91"/>
      <c r="Q8" s="91"/>
      <c r="R8" s="91"/>
      <c r="T8" s="8"/>
      <c r="U8" s="103"/>
      <c r="V8" s="103"/>
      <c r="W8" s="8"/>
      <c r="X8" s="103"/>
      <c r="Y8" s="103"/>
      <c r="Z8" s="8"/>
      <c r="AA8" s="103"/>
      <c r="AB8" s="103"/>
      <c r="AC8" s="103"/>
      <c r="AD8" s="103"/>
      <c r="AE8" s="23"/>
    </row>
    <row r="9" spans="1:31" x14ac:dyDescent="0.2">
      <c r="A9" s="172" t="s">
        <v>43</v>
      </c>
      <c r="B9" s="105"/>
      <c r="C9" s="91"/>
      <c r="D9" s="91"/>
      <c r="E9" s="105"/>
      <c r="F9" s="91"/>
      <c r="G9" s="91"/>
      <c r="H9" s="105"/>
      <c r="I9" s="91"/>
      <c r="J9" s="91"/>
      <c r="K9" s="105"/>
      <c r="L9" s="91"/>
      <c r="M9" s="91"/>
      <c r="N9" s="105"/>
      <c r="O9" s="91"/>
      <c r="P9" s="91"/>
      <c r="Q9" s="91"/>
      <c r="R9" s="91"/>
      <c r="S9" s="67" t="s">
        <v>22</v>
      </c>
      <c r="T9" s="22"/>
      <c r="U9" s="69"/>
      <c r="V9" s="69"/>
      <c r="W9" s="22"/>
      <c r="X9" s="69"/>
      <c r="Y9" s="69"/>
      <c r="Z9" s="22"/>
      <c r="AA9" s="69"/>
      <c r="AB9" s="69"/>
      <c r="AC9" s="91"/>
      <c r="AD9" s="69"/>
      <c r="AE9" s="9"/>
    </row>
    <row r="10" spans="1:31" x14ac:dyDescent="0.2">
      <c r="A10" s="169" t="s">
        <v>87</v>
      </c>
      <c r="B10" s="95">
        <f>SUM(B11:B13)</f>
        <v>3813390.2485069735</v>
      </c>
      <c r="C10" s="93">
        <f>IF(ISNUMBER(B10/B$7*100),B10/B$7*100,0)</f>
        <v>45.925652030651463</v>
      </c>
      <c r="D10" s="93">
        <f>AVERAGE(D11:D13)</f>
        <v>7.8998042094443965</v>
      </c>
      <c r="E10" s="95">
        <f>SUM(E11:E13)</f>
        <v>3128163.8927290863</v>
      </c>
      <c r="F10" s="93">
        <f>IF(ISNUMBER(E10/E$7*100),E10/E$7*100,0)</f>
        <v>47.199361221931412</v>
      </c>
      <c r="G10" s="93">
        <f>AVERAGE(G11:G13)</f>
        <v>8.4681333614145107</v>
      </c>
      <c r="H10" s="95">
        <f>SUM(H11:H13)</f>
        <v>1600413.3412412337</v>
      </c>
      <c r="I10" s="93">
        <f>IF(ISNUMBER(H10/H$7*100),H10/H$7*100,0)</f>
        <v>47.564986904577708</v>
      </c>
      <c r="J10" s="93">
        <f>AVERAGE(J11:J13)</f>
        <v>9.1164659098621339</v>
      </c>
      <c r="K10" s="95">
        <f>SUM(K11:K13)</f>
        <v>1510338.6955711667</v>
      </c>
      <c r="L10" s="93">
        <f>IF(ISNUMBER(K10/K$7*100),K10/K$7*100,0)</f>
        <v>46.55968221541734</v>
      </c>
      <c r="M10" s="93">
        <f>AVERAGE(M11:M13)</f>
        <v>9.075024989474846</v>
      </c>
      <c r="N10" s="95">
        <f>SUM(N11:N13)</f>
        <v>90074.645670075639</v>
      </c>
      <c r="O10" s="93">
        <f>IF(ISNUMBER(N10/N$7*100),N10/N$7*100,0)</f>
        <v>74.558231102068419</v>
      </c>
      <c r="P10" s="93">
        <f>AVERAGE(P11:P13)</f>
        <v>9.7787339833005813</v>
      </c>
      <c r="Q10" s="94">
        <f t="shared" ref="Q10:Q14" si="1">IF(ISNUMBER(N10/H10*100),N10/H10*100,0)</f>
        <v>5.628211371958221</v>
      </c>
      <c r="R10" s="93">
        <f>AVERAGE(R11:R13)</f>
        <v>3.8205071434232898</v>
      </c>
      <c r="S10" s="109" t="s">
        <v>73</v>
      </c>
      <c r="T10" s="71">
        <f>[1]MercLab!G79</f>
        <v>1248467.1988067089</v>
      </c>
      <c r="U10" s="33">
        <f>IF(ISNUMBER(T10/T$7*100),T10/T$7*100,0)</f>
        <v>37.104993086336023</v>
      </c>
      <c r="V10" s="33">
        <f>[1]MercLab!H79</f>
        <v>5.1419012028026847</v>
      </c>
      <c r="W10" s="71">
        <f>[1]MercLab!I79</f>
        <v>1239762.4431142798</v>
      </c>
      <c r="X10" s="33">
        <f>IF(ISNUMBER(W10/W$7*100),W10/W$7*100,0)</f>
        <v>38.21854365730934</v>
      </c>
      <c r="Y10" s="33">
        <f>[1]MercLab!J79</f>
        <v>5.1330284677060076</v>
      </c>
      <c r="Z10" s="71">
        <f>[1]MercLab!K79</f>
        <v>8704.755692426621</v>
      </c>
      <c r="AA10" s="33">
        <f>IF(ISNUMBER(Z10/Z$7*100),Z10/Z$7*100,0)</f>
        <v>7.2052593909742395</v>
      </c>
      <c r="AB10" s="33">
        <f>[1]MercLab!L79</f>
        <v>6.3633093325019603</v>
      </c>
      <c r="AC10" s="33">
        <f t="shared" ref="AC10:AC34" si="2">IF(ISNUMBER(Z10/T10*100),Z10/T10*100,0)</f>
        <v>0.69723543403836874</v>
      </c>
      <c r="AD10" s="33">
        <f>[1]MercLab!M79</f>
        <v>2.6998702618215007</v>
      </c>
      <c r="AE10" s="9"/>
    </row>
    <row r="11" spans="1:31" x14ac:dyDescent="0.2">
      <c r="A11" s="170" t="s">
        <v>69</v>
      </c>
      <c r="B11" s="95">
        <f>[1]MercLab!C49</f>
        <v>1032968.3092407846</v>
      </c>
      <c r="C11" s="93">
        <f>IF(ISNUMBER(B11/B$7*100),B11/B$7*100,0)</f>
        <v>12.440306403850578</v>
      </c>
      <c r="D11" s="93">
        <f>[1]MercLab!D49</f>
        <v>8.7080405514133705</v>
      </c>
      <c r="E11" s="95">
        <f>[1]MercLab!E49</f>
        <v>863650.33531882428</v>
      </c>
      <c r="F11" s="93">
        <f>IF(ISNUMBER(E11/E$7*100),E11/E$7*100,0)</f>
        <v>13.031204739912811</v>
      </c>
      <c r="G11" s="93">
        <f>[1]MercLab!F49</f>
        <v>9.28048851073682</v>
      </c>
      <c r="H11" s="95">
        <f>[1]MercLab!G49</f>
        <v>446860.29875212925</v>
      </c>
      <c r="I11" s="93">
        <f>IF(ISNUMBER(H11/H$7*100),H11/H$7*100,0)</f>
        <v>13.280884200725312</v>
      </c>
      <c r="J11" s="93">
        <f>[1]MercLab!H49</f>
        <v>9.9975560986447434</v>
      </c>
      <c r="K11" s="95">
        <f>[1]MercLab!I49</f>
        <v>416551.76190598035</v>
      </c>
      <c r="L11" s="93">
        <f>IF(ISNUMBER(K11/K$7*100),K11/K$7*100,0)</f>
        <v>12.841171134319762</v>
      </c>
      <c r="M11" s="93">
        <f>[1]MercLab!J49</f>
        <v>9.9661340329120112</v>
      </c>
      <c r="N11" s="95">
        <f>[1]MercLab!K49</f>
        <v>30308.536846151193</v>
      </c>
      <c r="O11" s="93">
        <f>IF(ISNUMBER(N11/N$7*100),N11/N$7*100,0)</f>
        <v>25.087535762481771</v>
      </c>
      <c r="P11" s="93">
        <f>[1]MercLab!L49</f>
        <v>10.42532467532468</v>
      </c>
      <c r="Q11" s="94">
        <f t="shared" si="1"/>
        <v>6.7825530553483242</v>
      </c>
      <c r="R11" s="93">
        <f>[1]MercLab!M49</f>
        <v>4.1924496873042765</v>
      </c>
      <c r="S11" s="109" t="s">
        <v>91</v>
      </c>
      <c r="T11" s="71">
        <f>[1]MercLab!G80</f>
        <v>11493.393928941663</v>
      </c>
      <c r="U11" s="33">
        <f t="shared" ref="U11:U20" si="3">IF(ISNUMBER(T11/T$7*100),T11/T$7*100,0)</f>
        <v>0.34158871188568801</v>
      </c>
      <c r="V11" s="33">
        <f>[1]MercLab!H80</f>
        <v>5.6733710471782999</v>
      </c>
      <c r="W11" s="71">
        <f>[1]MercLab!I80</f>
        <v>11493.393928941663</v>
      </c>
      <c r="X11" s="33">
        <f t="shared" ref="X11:X20" si="4">IF(ISNUMBER(W11/W$7*100),W11/W$7*100,0)</f>
        <v>0.35431044074902707</v>
      </c>
      <c r="Y11" s="33">
        <f>[1]MercLab!J80</f>
        <v>5.6733710471782999</v>
      </c>
      <c r="Z11" s="71">
        <f>[1]MercLab!K80</f>
        <v>0</v>
      </c>
      <c r="AA11" s="33">
        <f t="shared" ref="AA11:AA20" si="5">IF(ISNUMBER(Z11/Z$7*100),Z11/Z$7*100,0)</f>
        <v>0</v>
      </c>
      <c r="AB11" s="33">
        <f>[1]MercLab!L80</f>
        <v>0</v>
      </c>
      <c r="AC11" s="33">
        <f t="shared" si="2"/>
        <v>0</v>
      </c>
      <c r="AD11" s="33">
        <f>[1]MercLab!M80</f>
        <v>0.46189376443418012</v>
      </c>
      <c r="AE11" s="9"/>
    </row>
    <row r="12" spans="1:31" x14ac:dyDescent="0.2">
      <c r="A12" s="170" t="s">
        <v>70</v>
      </c>
      <c r="B12" s="95">
        <f>[1]MercLab!C50</f>
        <v>636391.92098138679</v>
      </c>
      <c r="C12" s="93">
        <f>IF(ISNUMBER(B12/B$7*100),B12/B$7*100,0)</f>
        <v>7.664233664401884</v>
      </c>
      <c r="D12" s="93">
        <f>[1]MercLab!D50</f>
        <v>7.8643848886018537</v>
      </c>
      <c r="E12" s="95">
        <f>[1]MercLab!E50</f>
        <v>520434.05270845798</v>
      </c>
      <c r="F12" s="93">
        <f>IF(ISNUMBER(E12/E$7*100),E12/E$7*100,0)</f>
        <v>7.8525792408369739</v>
      </c>
      <c r="G12" s="93">
        <f>[1]MercLab!F50</f>
        <v>8.4349964862965461</v>
      </c>
      <c r="H12" s="95">
        <f>[1]MercLab!G50</f>
        <v>284389.25260399753</v>
      </c>
      <c r="I12" s="93">
        <f>IF(ISNUMBER(H12/H$7*100),H12/H$7*100,0)</f>
        <v>8.4521734025415345</v>
      </c>
      <c r="J12" s="93">
        <f>[1]MercLab!H50</f>
        <v>9.0861518825781911</v>
      </c>
      <c r="K12" s="95">
        <f>[1]MercLab!I50</f>
        <v>266324.59953477862</v>
      </c>
      <c r="L12" s="93">
        <f>IF(ISNUMBER(K12/K$7*100),K12/K$7*100,0)</f>
        <v>8.2100715269022864</v>
      </c>
      <c r="M12" s="93">
        <f>[1]MercLab!J50</f>
        <v>9.0437158469945462</v>
      </c>
      <c r="N12" s="95">
        <f>[1]MercLab!K50</f>
        <v>18064.653069219716</v>
      </c>
      <c r="O12" s="93">
        <f>IF(ISNUMBER(N12/N$7*100),N12/N$7*100,0)</f>
        <v>14.952804624365301</v>
      </c>
      <c r="P12" s="93">
        <f>[1]MercLab!L50</f>
        <v>9.6893203883495165</v>
      </c>
      <c r="Q12" s="94">
        <f t="shared" si="1"/>
        <v>6.3520871143376638</v>
      </c>
      <c r="R12" s="93">
        <f>[1]MercLab!M50</f>
        <v>3.7515475884990921</v>
      </c>
      <c r="S12" s="109" t="s">
        <v>74</v>
      </c>
      <c r="T12" s="71">
        <f>[1]MercLab!G81</f>
        <v>449935.94906477956</v>
      </c>
      <c r="U12" s="33">
        <f t="shared" si="3"/>
        <v>13.372293877884598</v>
      </c>
      <c r="V12" s="33">
        <f>[1]MercLab!H81</f>
        <v>7.5395411620804955</v>
      </c>
      <c r="W12" s="71">
        <f>[1]MercLab!I81</f>
        <v>433779.20656208659</v>
      </c>
      <c r="X12" s="33">
        <f t="shared" si="4"/>
        <v>13.372246945940059</v>
      </c>
      <c r="Y12" s="33">
        <f>[1]MercLab!J81</f>
        <v>7.4828917184829438</v>
      </c>
      <c r="Z12" s="71">
        <f>[1]MercLab!K81</f>
        <v>16156.74250269181</v>
      </c>
      <c r="AA12" s="33">
        <f t="shared" si="5"/>
        <v>13.373554038553406</v>
      </c>
      <c r="AB12" s="33">
        <f>[1]MercLab!L81</f>
        <v>8.9520501218159723</v>
      </c>
      <c r="AC12" s="33">
        <f t="shared" si="2"/>
        <v>3.5908983348129051</v>
      </c>
      <c r="AD12" s="33">
        <f>[1]MercLab!M81</f>
        <v>3.8120954619125511</v>
      </c>
      <c r="AE12" s="9"/>
    </row>
    <row r="13" spans="1:31" x14ac:dyDescent="0.2">
      <c r="A13" s="170" t="s">
        <v>120</v>
      </c>
      <c r="B13" s="95">
        <f>[1]MercLab!C51</f>
        <v>2144030.0182848019</v>
      </c>
      <c r="C13" s="93">
        <f>IF(ISNUMBER(B13/B$7*100),B13/B$7*100,0)</f>
        <v>25.821111962399002</v>
      </c>
      <c r="D13" s="93">
        <f>[1]MercLab!D51</f>
        <v>7.1269871883179663</v>
      </c>
      <c r="E13" s="95">
        <f>[1]MercLab!E51</f>
        <v>1744079.5047018041</v>
      </c>
      <c r="F13" s="93">
        <f>IF(ISNUMBER(E13/E$7*100),E13/E$7*100,0)</f>
        <v>26.315577241181632</v>
      </c>
      <c r="G13" s="93">
        <f>[1]MercLab!F51</f>
        <v>7.6889150872101704</v>
      </c>
      <c r="H13" s="95">
        <f>[1]MercLab!G51</f>
        <v>869163.78988510696</v>
      </c>
      <c r="I13" s="93">
        <f>IF(ISNUMBER(H13/H$7*100),H13/H$7*100,0)</f>
        <v>25.831929301310858</v>
      </c>
      <c r="J13" s="93">
        <f>[1]MercLab!H51</f>
        <v>8.2656897483634619</v>
      </c>
      <c r="K13" s="95">
        <f>[1]MercLab!I51</f>
        <v>827462.33413040778</v>
      </c>
      <c r="L13" s="93">
        <f>IF(ISNUMBER(K13/K$7*100),K13/K$7*100,0)</f>
        <v>25.508439554195288</v>
      </c>
      <c r="M13" s="93">
        <f>[1]MercLab!J51</f>
        <v>8.2152250885179825</v>
      </c>
      <c r="N13" s="95">
        <f>[1]MercLab!K51</f>
        <v>41701.455754704722</v>
      </c>
      <c r="O13" s="93">
        <f>IF(ISNUMBER(N13/N$7*100),N13/N$7*100,0)</f>
        <v>34.517890715221334</v>
      </c>
      <c r="P13" s="93">
        <f>[1]MercLab!L51</f>
        <v>9.2215568862275479</v>
      </c>
      <c r="Q13" s="94">
        <f t="shared" si="1"/>
        <v>4.7978823140132372</v>
      </c>
      <c r="R13" s="93">
        <f>[1]MercLab!M51</f>
        <v>3.5175241544665004</v>
      </c>
      <c r="S13" s="109" t="s">
        <v>75</v>
      </c>
      <c r="T13" s="71">
        <f>[1]MercLab!G82</f>
        <v>13765.037701336594</v>
      </c>
      <c r="U13" s="33">
        <f t="shared" si="3"/>
        <v>0.40910296179941935</v>
      </c>
      <c r="V13" s="33">
        <f>[1]MercLab!H82</f>
        <v>10.929948691198485</v>
      </c>
      <c r="W13" s="71">
        <f>[1]MercLab!I82</f>
        <v>13526.76304059641</v>
      </c>
      <c r="X13" s="33">
        <f t="shared" si="4"/>
        <v>0.41699374479394391</v>
      </c>
      <c r="Y13" s="33">
        <f>[1]MercLab!J82</f>
        <v>10.858254517811304</v>
      </c>
      <c r="Z13" s="71">
        <f>[1]MercLab!K82</f>
        <v>238.2746607401825</v>
      </c>
      <c r="AA13" s="33">
        <f t="shared" si="5"/>
        <v>0.19722905473649205</v>
      </c>
      <c r="AB13" s="33">
        <f>[1]MercLab!L82</f>
        <v>15</v>
      </c>
      <c r="AC13" s="33">
        <f t="shared" si="2"/>
        <v>1.7310134989099657</v>
      </c>
      <c r="AD13" s="33">
        <f>[1]MercLab!M82</f>
        <v>3.492735054023524</v>
      </c>
      <c r="AE13" s="9"/>
    </row>
    <row r="14" spans="1:31" x14ac:dyDescent="0.2">
      <c r="A14" s="169" t="s">
        <v>71</v>
      </c>
      <c r="B14" s="95">
        <f>[1]MercLab!C52</f>
        <v>4490009.0063640289</v>
      </c>
      <c r="C14" s="93">
        <f>IF(ISNUMBER(B14/B$7*100),B14/B$7*100,0)</f>
        <v>54.074347969369242</v>
      </c>
      <c r="D14" s="93">
        <f>[1]MercLab!D52</f>
        <v>5.0854420705818555</v>
      </c>
      <c r="E14" s="95">
        <f>[1]MercLab!E52</f>
        <v>3499391.6752820625</v>
      </c>
      <c r="F14" s="93">
        <f>IF(ISNUMBER(E14/E$7*100),E14/E$7*100,0)</f>
        <v>52.800638778091738</v>
      </c>
      <c r="G14" s="93">
        <f>[1]MercLab!F52</f>
        <v>5.6044728802812731</v>
      </c>
      <c r="H14" s="95">
        <f>[1]MercLab!G52</f>
        <v>1764274.521392351</v>
      </c>
      <c r="I14" s="93">
        <f>IF(ISNUMBER(H14/H$7*100),H14/H$7*100,0)</f>
        <v>52.435013095443935</v>
      </c>
      <c r="J14" s="93">
        <f>[1]MercLab!H52</f>
        <v>5.6979649714482674</v>
      </c>
      <c r="K14" s="95">
        <f>[1]MercLab!I52</f>
        <v>1733538.0314726175</v>
      </c>
      <c r="L14" s="93">
        <f>IF(ISNUMBER(K14/K$7*100),K14/K$7*100,0)</f>
        <v>53.440317784602534</v>
      </c>
      <c r="M14" s="93">
        <f>[1]MercLab!J52</f>
        <v>5.6581273466833748</v>
      </c>
      <c r="N14" s="95">
        <f>[1]MercLab!K52</f>
        <v>30736.48991972474</v>
      </c>
      <c r="O14" s="93">
        <f>IF(ISNUMBER(N14/N$7*100),N14/N$7*100,0)</f>
        <v>25.441768897932644</v>
      </c>
      <c r="P14" s="93">
        <f>[1]MercLab!L52</f>
        <v>7.6380952380952385</v>
      </c>
      <c r="Q14" s="94">
        <f t="shared" si="1"/>
        <v>1.7421602787454957</v>
      </c>
      <c r="R14" s="93">
        <f>[1]MercLab!M52</f>
        <v>3.0415851262104443</v>
      </c>
      <c r="S14" s="109" t="s">
        <v>92</v>
      </c>
      <c r="T14" s="71">
        <f>[1]MercLab!G83</f>
        <v>188693.00064517107</v>
      </c>
      <c r="U14" s="33">
        <f t="shared" si="3"/>
        <v>5.6080387943480563</v>
      </c>
      <c r="V14" s="33">
        <f>[1]MercLab!H83</f>
        <v>6.7289398552043806</v>
      </c>
      <c r="W14" s="71">
        <f>[1]MercLab!I83</f>
        <v>174107.63670580543</v>
      </c>
      <c r="X14" s="33">
        <f t="shared" si="4"/>
        <v>5.3672704407762168</v>
      </c>
      <c r="Y14" s="33">
        <f>[1]MercLab!J83</f>
        <v>6.7537184518327829</v>
      </c>
      <c r="Z14" s="71">
        <f>[1]MercLab!K83</f>
        <v>14585.363939365776</v>
      </c>
      <c r="AA14" s="33">
        <f t="shared" si="5"/>
        <v>12.072863869841246</v>
      </c>
      <c r="AB14" s="33">
        <f>[1]MercLab!L83</f>
        <v>6.4315310402278119</v>
      </c>
      <c r="AC14" s="33">
        <f t="shared" si="2"/>
        <v>7.729679367807031</v>
      </c>
      <c r="AD14" s="33">
        <f>[1]MercLab!M83</f>
        <v>2.6109770150247624</v>
      </c>
      <c r="AE14" s="9"/>
    </row>
    <row r="15" spans="1:31" x14ac:dyDescent="0.2">
      <c r="A15" s="59"/>
      <c r="B15" s="107"/>
      <c r="C15" s="93"/>
      <c r="D15" s="93"/>
      <c r="E15" s="107"/>
      <c r="F15" s="93"/>
      <c r="G15" s="93"/>
      <c r="H15" s="107"/>
      <c r="I15" s="93"/>
      <c r="J15" s="93"/>
      <c r="K15" s="107"/>
      <c r="L15" s="93"/>
      <c r="M15" s="93"/>
      <c r="N15" s="107"/>
      <c r="O15" s="93"/>
      <c r="P15" s="93"/>
      <c r="Q15" s="93"/>
      <c r="R15" s="93"/>
      <c r="S15" s="109" t="s">
        <v>108</v>
      </c>
      <c r="T15" s="71">
        <f>[1]MercLab!G84</f>
        <v>737004.30007701297</v>
      </c>
      <c r="U15" s="33">
        <f t="shared" si="3"/>
        <v>21.904091260944178</v>
      </c>
      <c r="V15" s="33">
        <f>[1]MercLab!H84</f>
        <v>7.822412886699758</v>
      </c>
      <c r="W15" s="71">
        <f>[1]MercLab!I84</f>
        <v>709729.38513868151</v>
      </c>
      <c r="X15" s="33">
        <f t="shared" si="4"/>
        <v>21.879049201281283</v>
      </c>
      <c r="Y15" s="33">
        <f>[1]MercLab!J84</f>
        <v>7.7560659883256236</v>
      </c>
      <c r="Z15" s="71">
        <f>[1]MercLab!K84</f>
        <v>27274.914938333986</v>
      </c>
      <c r="AA15" s="33">
        <f t="shared" si="5"/>
        <v>22.576490821957798</v>
      </c>
      <c r="AB15" s="33">
        <f>[1]MercLab!L84</f>
        <v>9.4558458991470289</v>
      </c>
      <c r="AC15" s="33">
        <f t="shared" si="2"/>
        <v>3.7007809771915721</v>
      </c>
      <c r="AD15" s="33">
        <f>[1]MercLab!M84</f>
        <v>3.3306734153251196</v>
      </c>
      <c r="AE15" s="9"/>
    </row>
    <row r="16" spans="1:31" x14ac:dyDescent="0.2">
      <c r="A16" s="172" t="s">
        <v>143</v>
      </c>
      <c r="B16" s="105"/>
      <c r="C16" s="91"/>
      <c r="D16" s="91"/>
      <c r="E16" s="105"/>
      <c r="F16" s="91"/>
      <c r="G16" s="91"/>
      <c r="H16" s="105"/>
      <c r="I16" s="91"/>
      <c r="J16" s="91"/>
      <c r="K16" s="105"/>
      <c r="L16" s="91"/>
      <c r="M16" s="91"/>
      <c r="N16" s="105"/>
      <c r="O16" s="91"/>
      <c r="P16" s="91"/>
      <c r="Q16" s="91"/>
      <c r="R16" s="91"/>
      <c r="S16" s="109" t="s">
        <v>77</v>
      </c>
      <c r="T16" s="71">
        <f>[1]MercLab!G85</f>
        <v>111227.41471841568</v>
      </c>
      <c r="U16" s="33">
        <f t="shared" si="3"/>
        <v>3.3057275818560066</v>
      </c>
      <c r="V16" s="33">
        <f>[1]MercLab!H85</f>
        <v>8.5035670048905097</v>
      </c>
      <c r="W16" s="71">
        <f>[1]MercLab!I85</f>
        <v>107264.00439932225</v>
      </c>
      <c r="X16" s="33">
        <f t="shared" si="4"/>
        <v>3.306660931505113</v>
      </c>
      <c r="Y16" s="33">
        <f>[1]MercLab!J85</f>
        <v>8.506487241046397</v>
      </c>
      <c r="Z16" s="71">
        <f>[1]MercLab!K85</f>
        <v>3963.4103190934693</v>
      </c>
      <c r="AA16" s="33">
        <f t="shared" si="5"/>
        <v>3.2806663886934997</v>
      </c>
      <c r="AB16" s="33">
        <f>[1]MercLab!L85</f>
        <v>8.4238243143095204</v>
      </c>
      <c r="AC16" s="33">
        <f t="shared" si="2"/>
        <v>3.5633394241224381</v>
      </c>
      <c r="AD16" s="33">
        <f>[1]MercLab!M85</f>
        <v>2.2217993869660155</v>
      </c>
      <c r="AE16" s="9"/>
    </row>
    <row r="17" spans="1:30" x14ac:dyDescent="0.2">
      <c r="A17" s="169" t="s">
        <v>45</v>
      </c>
      <c r="B17" s="95">
        <f>[1]MercLab!C54</f>
        <v>1810860.9397839394</v>
      </c>
      <c r="C17" s="93">
        <f>IF(ISNUMBER(B17/B$7*100),B17/B$7*100,0)</f>
        <v>21.808669969976616</v>
      </c>
      <c r="D17" s="93">
        <f>[1]MercLab!D54</f>
        <v>0</v>
      </c>
      <c r="E17" s="95">
        <f>[1]MercLab!E54</f>
        <v>782827.79769610567</v>
      </c>
      <c r="F17" s="93">
        <f>IF(ISNUMBER(E17/E$7*100),E17/E$7*100,0)</f>
        <v>11.811712322333712</v>
      </c>
      <c r="G17" s="93">
        <f>[1]MercLab!F54</f>
        <v>0</v>
      </c>
      <c r="H17" s="95">
        <f>[1]MercLab!G54</f>
        <v>388594.8206332429</v>
      </c>
      <c r="I17" s="93">
        <f>IF(ISNUMBER(H17/H$7*100),H17/H$7*100,0)</f>
        <v>11.549208618988176</v>
      </c>
      <c r="J17" s="93">
        <f>[1]MercLab!H54</f>
        <v>0</v>
      </c>
      <c r="K17" s="95">
        <f>[1]MercLab!I54</f>
        <v>384731.70754326094</v>
      </c>
      <c r="L17" s="93">
        <f>IF(ISNUMBER(K17/K$7*100),K17/K$7*100,0)</f>
        <v>11.860244390172983</v>
      </c>
      <c r="M17" s="93">
        <f>[1]MercLab!J54</f>
        <v>0</v>
      </c>
      <c r="N17" s="95">
        <f>[1]MercLab!K54</f>
        <v>3863.1130899815644</v>
      </c>
      <c r="O17" s="93">
        <f>IF(ISNUMBER(N17/N$7*100),N17/N$7*100,0)</f>
        <v>3.1976465340896549</v>
      </c>
      <c r="P17" s="93">
        <f>[1]MercLab!L54</f>
        <v>0</v>
      </c>
      <c r="Q17" s="94">
        <f t="shared" ref="Q17:Q21" si="6">IF(ISNUMBER(N17/H17*100),N17/H17*100,0)</f>
        <v>0.99412366940103503</v>
      </c>
      <c r="R17" s="93">
        <f>[1]MercLab!M54</f>
        <v>2.5125439141372503</v>
      </c>
      <c r="S17" s="109" t="s">
        <v>76</v>
      </c>
      <c r="T17" s="71">
        <f>[1]MercLab!G86</f>
        <v>100198.70218894522</v>
      </c>
      <c r="U17" s="33">
        <f t="shared" si="3"/>
        <v>2.9779494051058895</v>
      </c>
      <c r="V17" s="33">
        <f>[1]MercLab!H86</f>
        <v>11.2770019785351</v>
      </c>
      <c r="W17" s="71">
        <f>[1]MercLab!I86</f>
        <v>94808.543434266248</v>
      </c>
      <c r="X17" s="33">
        <f t="shared" si="4"/>
        <v>2.9226925500552601</v>
      </c>
      <c r="Y17" s="33">
        <f>[1]MercLab!J86</f>
        <v>11.245611563878652</v>
      </c>
      <c r="Z17" s="71">
        <f>[1]MercLab!K86</f>
        <v>5390.1587546789997</v>
      </c>
      <c r="AA17" s="33">
        <f t="shared" si="5"/>
        <v>4.4616406661226078</v>
      </c>
      <c r="AB17" s="33">
        <f>[1]MercLab!L86</f>
        <v>11.807432284608316</v>
      </c>
      <c r="AC17" s="33">
        <f t="shared" si="2"/>
        <v>5.3794696307690186</v>
      </c>
      <c r="AD17" s="33">
        <f>[1]MercLab!M86</f>
        <v>3.4702782979853248</v>
      </c>
    </row>
    <row r="18" spans="1:30" x14ac:dyDescent="0.2">
      <c r="A18" s="169" t="s">
        <v>46</v>
      </c>
      <c r="B18" s="95">
        <f>[1]MercLab!C55</f>
        <v>4124940.8485219809</v>
      </c>
      <c r="C18" s="93">
        <f>IF(ISNUMBER(B18/B$7*100),B18/B$7*100,0)</f>
        <v>49.677737055736912</v>
      </c>
      <c r="D18" s="93">
        <f>[1]MercLab!D55</f>
        <v>3.9974655953293121</v>
      </c>
      <c r="E18" s="95">
        <f>[1]MercLab!E55</f>
        <v>3477130.3037496493</v>
      </c>
      <c r="F18" s="93">
        <f>IF(ISNUMBER(E18/E$7*100),E18/E$7*100,0)</f>
        <v>52.464747644415446</v>
      </c>
      <c r="G18" s="93">
        <f>[1]MercLab!F55</f>
        <v>4.5122909023504265</v>
      </c>
      <c r="H18" s="95">
        <f>[1]MercLab!G55</f>
        <v>1793584.9520223979</v>
      </c>
      <c r="I18" s="93">
        <f>IF(ISNUMBER(H18/H$7*100),H18/H$7*100,0)</f>
        <v>53.306131957777616</v>
      </c>
      <c r="J18" s="93">
        <f>[1]MercLab!H55</f>
        <v>4.6556043866189469</v>
      </c>
      <c r="K18" s="95">
        <f>[1]MercLab!I55</f>
        <v>1752254.7858182315</v>
      </c>
      <c r="L18" s="93">
        <f>IF(ISNUMBER(K18/K$7*100),K18/K$7*100,0)</f>
        <v>54.017305010706984</v>
      </c>
      <c r="M18" s="93">
        <f>[1]MercLab!J55</f>
        <v>4.6437195259884021</v>
      </c>
      <c r="N18" s="95">
        <f>[1]MercLab!K55</f>
        <v>41330.166204155204</v>
      </c>
      <c r="O18" s="93">
        <f>IF(ISNUMBER(N18/N$7*100),N18/N$7*100,0)</f>
        <v>34.210560146117018</v>
      </c>
      <c r="P18" s="93">
        <f>[1]MercLab!L55</f>
        <v>5.1594809937389661</v>
      </c>
      <c r="Q18" s="94">
        <f t="shared" si="6"/>
        <v>2.3043327921296637</v>
      </c>
      <c r="R18" s="93">
        <f>[1]MercLab!M55</f>
        <v>2.8227072191061326</v>
      </c>
      <c r="S18" s="109" t="s">
        <v>78</v>
      </c>
      <c r="T18" s="71">
        <f>[1]MercLab!G87</f>
        <v>471945.21019371995</v>
      </c>
      <c r="U18" s="33">
        <f t="shared" si="3"/>
        <v>14.026418778246622</v>
      </c>
      <c r="V18" s="33">
        <f>[1]MercLab!H87</f>
        <v>9.973925174999696</v>
      </c>
      <c r="W18" s="71">
        <f>[1]MercLab!I87</f>
        <v>456879.1929410593</v>
      </c>
      <c r="X18" s="33">
        <f t="shared" si="4"/>
        <v>14.084357433567277</v>
      </c>
      <c r="Y18" s="33">
        <f>[1]MercLab!J87</f>
        <v>9.973170317030597</v>
      </c>
      <c r="Z18" s="71">
        <f>[1]MercLab!K87</f>
        <v>15066.017252659514</v>
      </c>
      <c r="AA18" s="33">
        <f t="shared" si="5"/>
        <v>12.470719010385363</v>
      </c>
      <c r="AB18" s="33">
        <f>[1]MercLab!L87</f>
        <v>9.9960856466382495</v>
      </c>
      <c r="AC18" s="33">
        <f t="shared" si="2"/>
        <v>3.192323372976992</v>
      </c>
      <c r="AD18" s="33">
        <f>[1]MercLab!M87</f>
        <v>4.050525304948609</v>
      </c>
    </row>
    <row r="19" spans="1:30" x14ac:dyDescent="0.2">
      <c r="A19" s="169" t="s">
        <v>47</v>
      </c>
      <c r="B19" s="95">
        <f>[1]MercLab!C56</f>
        <v>1924804.4596880809</v>
      </c>
      <c r="C19" s="93">
        <f>IF(ISNUMBER(B19/B$7*100),B19/B$7*100,0)</f>
        <v>23.180921458875243</v>
      </c>
      <c r="D19" s="93">
        <f>[1]MercLab!D56</f>
        <v>9.5157362698177206</v>
      </c>
      <c r="E19" s="95">
        <f>[1]MercLab!E56</f>
        <v>1924804.4596880809</v>
      </c>
      <c r="F19" s="93">
        <f>IF(ISNUMBER(E19/E$7*100),E19/E$7*100,0)</f>
        <v>29.042449209764037</v>
      </c>
      <c r="G19" s="93">
        <f>[1]MercLab!F56</f>
        <v>9.5157362698177206</v>
      </c>
      <c r="H19" s="95">
        <f>[1]MercLab!G56</f>
        <v>897749.11634693644</v>
      </c>
      <c r="I19" s="93">
        <f>IF(ISNUMBER(H19/H$7*100),H19/H$7*100,0)</f>
        <v>26.681497749525295</v>
      </c>
      <c r="J19" s="93">
        <f>[1]MercLab!H56</f>
        <v>10.182557311596589</v>
      </c>
      <c r="K19" s="95">
        <f>[1]MercLab!I56</f>
        <v>836310.57507727854</v>
      </c>
      <c r="L19" s="93">
        <f>IF(ISNUMBER(K19/K$7*100),K19/K$7*100,0)</f>
        <v>25.781207038640858</v>
      </c>
      <c r="M19" s="93">
        <f>[1]MercLab!J56</f>
        <v>10.145651721057289</v>
      </c>
      <c r="N19" s="95">
        <f>[1]MercLab!K56</f>
        <v>61438.541269668553</v>
      </c>
      <c r="O19" s="93">
        <f>IF(ISNUMBER(N19/N$7*100),N19/N$7*100,0)</f>
        <v>50.855031673798969</v>
      </c>
      <c r="P19" s="93">
        <f>[1]MercLab!L56</f>
        <v>10.684921707131684</v>
      </c>
      <c r="Q19" s="94">
        <f t="shared" si="6"/>
        <v>6.8436203557259239</v>
      </c>
      <c r="R19" s="93">
        <f>[1]MercLab!M56</f>
        <v>4.0722013542315576</v>
      </c>
      <c r="S19" s="109" t="s">
        <v>79</v>
      </c>
      <c r="T19" s="71">
        <f>[1]MercLab!G88</f>
        <v>2765.8213174744387</v>
      </c>
      <c r="U19" s="33">
        <f t="shared" si="3"/>
        <v>8.2201423442297944E-2</v>
      </c>
      <c r="V19" s="33">
        <f>[1]MercLab!H88</f>
        <v>13.893007456170753</v>
      </c>
      <c r="W19" s="71">
        <f>[1]MercLab!I88</f>
        <v>2526.1577786542962</v>
      </c>
      <c r="X19" s="33">
        <f t="shared" si="4"/>
        <v>7.7874654039549185E-2</v>
      </c>
      <c r="Y19" s="33">
        <f>[1]MercLab!J88</f>
        <v>14.072602281874982</v>
      </c>
      <c r="Z19" s="71">
        <f>[1]MercLab!K88</f>
        <v>239.66353882014249</v>
      </c>
      <c r="AA19" s="33">
        <f t="shared" si="5"/>
        <v>0.1983786822713873</v>
      </c>
      <c r="AB19" s="33">
        <f>[1]MercLab!L88</f>
        <v>12</v>
      </c>
      <c r="AC19" s="33">
        <f t="shared" si="2"/>
        <v>8.6651851768568715</v>
      </c>
      <c r="AD19" s="33">
        <f>[1]MercLab!M88</f>
        <v>2.9325475391518632</v>
      </c>
    </row>
    <row r="20" spans="1:30" x14ac:dyDescent="0.2">
      <c r="A20" s="169" t="s">
        <v>48</v>
      </c>
      <c r="B20" s="95">
        <f>[1]MercLab!C57</f>
        <v>432006.11387768429</v>
      </c>
      <c r="C20" s="93">
        <f>IF(ISNUMBER(B20/B$7*100),B20/B$7*100,0)</f>
        <v>5.2027621533957564</v>
      </c>
      <c r="D20" s="93">
        <f>[1]MercLab!D57</f>
        <v>14.833472628422857</v>
      </c>
      <c r="E20" s="95">
        <f>[1]MercLab!E57</f>
        <v>432006.11387768429</v>
      </c>
      <c r="F20" s="93">
        <f>IF(ISNUMBER(E20/E$7*100),E20/E$7*100,0)</f>
        <v>6.5183325804603429</v>
      </c>
      <c r="G20" s="93">
        <f>[1]MercLab!F57</f>
        <v>14.833472628422857</v>
      </c>
      <c r="H20" s="95">
        <f>[1]MercLab!G57</f>
        <v>276949.49111468723</v>
      </c>
      <c r="I20" s="93">
        <f>IF(ISNUMBER(H20/H$7*100),H20/H$7*100,0)</f>
        <v>8.2310604258540412</v>
      </c>
      <c r="J20" s="93">
        <f>[1]MercLab!H57</f>
        <v>15.269416115865848</v>
      </c>
      <c r="K20" s="95">
        <f>[1]MercLab!I57</f>
        <v>263009.8396275118</v>
      </c>
      <c r="L20" s="93">
        <f>IF(ISNUMBER(K20/K$7*100),K20/K$7*100,0)</f>
        <v>8.1078863889889767</v>
      </c>
      <c r="M20" s="93">
        <f>[1]MercLab!J57</f>
        <v>15.305854333765625</v>
      </c>
      <c r="N20" s="95">
        <f>[1]MercLab!K57</f>
        <v>13939.651487174824</v>
      </c>
      <c r="O20" s="93">
        <f>IF(ISNUMBER(N20/N$7*100),N20/N$7*100,0)</f>
        <v>11.538382963723953</v>
      </c>
      <c r="P20" s="93">
        <f>[1]MercLab!L57</f>
        <v>14.58190898163458</v>
      </c>
      <c r="Q20" s="94">
        <f t="shared" si="6"/>
        <v>5.0332829394520502</v>
      </c>
      <c r="R20" s="93">
        <f>[1]MercLab!M57</f>
        <v>3.9039394641156342</v>
      </c>
      <c r="S20" s="109" t="s">
        <v>122</v>
      </c>
      <c r="T20" s="71">
        <f>[1]MercLab!G89</f>
        <v>29191.833990990013</v>
      </c>
      <c r="U20" s="33">
        <f t="shared" si="3"/>
        <v>0.8675941181702217</v>
      </c>
      <c r="V20" s="33">
        <f>[1]MercLab!H89</f>
        <v>10.221648375305477</v>
      </c>
      <c r="W20" s="71">
        <f>[1]MercLab!I89</f>
        <v>0</v>
      </c>
      <c r="X20" s="33">
        <f t="shared" si="4"/>
        <v>0</v>
      </c>
      <c r="Y20" s="33">
        <f>[1]MercLab!J89</f>
        <v>0</v>
      </c>
      <c r="Z20" s="71">
        <f>[1]MercLab!K89</f>
        <v>29191.833990990013</v>
      </c>
      <c r="AA20" s="33">
        <f t="shared" si="5"/>
        <v>24.163198076465129</v>
      </c>
      <c r="AB20" s="33">
        <f>[1]MercLab!L89</f>
        <v>10.221648375305477</v>
      </c>
      <c r="AC20" s="33">
        <f t="shared" si="2"/>
        <v>100</v>
      </c>
      <c r="AD20" s="33">
        <f>[1]MercLab!M89</f>
        <v>4.418080068140128</v>
      </c>
    </row>
    <row r="21" spans="1:30" x14ac:dyDescent="0.2">
      <c r="A21" s="169" t="s">
        <v>64</v>
      </c>
      <c r="B21" s="95">
        <f>[1]MercLab!C58</f>
        <v>10786.892999839773</v>
      </c>
      <c r="C21" s="93">
        <f>IF(ISNUMBER(B21/B$7*100),B21/B$7*100,0)</f>
        <v>0.12990936204246856</v>
      </c>
      <c r="D21" s="93">
        <f>[1]MercLab!D58</f>
        <v>0</v>
      </c>
      <c r="E21" s="95">
        <f>[1]MercLab!E58</f>
        <v>10786.892999839773</v>
      </c>
      <c r="F21" s="93">
        <f>IF(ISNUMBER(E21/E$7*100),E21/E$7*100,0)</f>
        <v>0.16275824305278949</v>
      </c>
      <c r="G21" s="93">
        <f>[1]MercLab!F58</f>
        <v>0</v>
      </c>
      <c r="H21" s="95">
        <f>[1]MercLab!G58</f>
        <v>7809.4825163479236</v>
      </c>
      <c r="I21" s="93">
        <f>IF(ISNUMBER(H21/H$7*100),H21/H$7*100,0)</f>
        <v>0.23210124787733</v>
      </c>
      <c r="J21" s="93">
        <f>[1]MercLab!H58</f>
        <v>0</v>
      </c>
      <c r="K21" s="95">
        <f>[1]MercLab!I58</f>
        <v>7569.8189775277815</v>
      </c>
      <c r="L21" s="93">
        <f>IF(ISNUMBER(K21/K$7*100),K21/K$7*100,0)</f>
        <v>0.2333571715108862</v>
      </c>
      <c r="M21" s="93">
        <f>[1]MercLab!J58</f>
        <v>0</v>
      </c>
      <c r="N21" s="95">
        <f>[1]MercLab!K58</f>
        <v>239.66353882014249</v>
      </c>
      <c r="O21" s="93">
        <f>IF(ISNUMBER(N21/N$7*100),N21/N$7*100,0)</f>
        <v>0.1983786822713873</v>
      </c>
      <c r="P21" s="93">
        <f>[1]MercLab!L58</f>
        <v>0</v>
      </c>
      <c r="Q21" s="94">
        <f t="shared" si="6"/>
        <v>3.0688786141520206</v>
      </c>
      <c r="R21" s="93">
        <f>[1]MercLab!M58</f>
        <v>0.23094688221709006</v>
      </c>
      <c r="S21" s="109"/>
      <c r="T21" s="8"/>
      <c r="U21" s="103"/>
      <c r="V21" s="103"/>
      <c r="W21" s="8"/>
      <c r="X21" s="103"/>
      <c r="Y21" s="103"/>
      <c r="Z21" s="8"/>
      <c r="AA21" s="103"/>
      <c r="AB21" s="103"/>
      <c r="AC21" s="103"/>
      <c r="AD21" s="103"/>
    </row>
    <row r="22" spans="1:30" x14ac:dyDescent="0.2">
      <c r="A22" s="169"/>
      <c r="B22" s="107"/>
      <c r="C22" s="93"/>
      <c r="D22" s="93"/>
      <c r="E22" s="107"/>
      <c r="F22" s="93"/>
      <c r="G22" s="93"/>
      <c r="H22" s="107"/>
      <c r="I22" s="93"/>
      <c r="J22" s="93"/>
      <c r="K22" s="107"/>
      <c r="L22" s="93"/>
      <c r="M22" s="93"/>
      <c r="N22" s="107"/>
      <c r="O22" s="93"/>
      <c r="P22" s="93"/>
      <c r="Q22" s="93"/>
      <c r="R22" s="93"/>
      <c r="S22" s="54" t="s">
        <v>19</v>
      </c>
      <c r="T22" s="105"/>
      <c r="U22" s="69"/>
      <c r="V22" s="69"/>
      <c r="W22" s="105"/>
      <c r="X22" s="69"/>
      <c r="Y22" s="69"/>
      <c r="Z22" s="105"/>
      <c r="AA22" s="69"/>
      <c r="AB22" s="69"/>
      <c r="AC22" s="69"/>
      <c r="AD22" s="69"/>
    </row>
    <row r="23" spans="1:30" x14ac:dyDescent="0.2">
      <c r="A23" s="172" t="s">
        <v>20</v>
      </c>
      <c r="B23" s="105"/>
      <c r="C23" s="91"/>
      <c r="D23" s="91"/>
      <c r="E23" s="105"/>
      <c r="F23" s="91"/>
      <c r="G23" s="91"/>
      <c r="H23" s="105"/>
      <c r="I23" s="91"/>
      <c r="J23" s="91"/>
      <c r="K23" s="105"/>
      <c r="L23" s="91"/>
      <c r="M23" s="91"/>
      <c r="N23" s="105"/>
      <c r="O23" s="91"/>
      <c r="P23" s="91"/>
      <c r="Q23" s="91"/>
      <c r="R23" s="91"/>
      <c r="S23" s="109" t="s">
        <v>93</v>
      </c>
      <c r="T23" s="26">
        <f>[1]MercLab!G91</f>
        <v>269692.36059386644</v>
      </c>
      <c r="U23" s="33">
        <f t="shared" ref="U23:U34" si="7">IF(ISNUMBER(T23/T$7*100),T23/T$7*100,0)</f>
        <v>8.0153753217046741</v>
      </c>
      <c r="V23" s="33">
        <f>[1]MercLab!H91</f>
        <v>13.101628307282187</v>
      </c>
      <c r="W23" s="26">
        <f>[1]MercLab!I91</f>
        <v>261641.87340090665</v>
      </c>
      <c r="X23" s="33">
        <f t="shared" ref="X23:X34" si="8">IF(ISNUMBER(W23/W$7*100),W23/W$7*100,0)</f>
        <v>8.0657156672965993</v>
      </c>
      <c r="Y23" s="33">
        <f>[1]MercLab!J91</f>
        <v>13.116808360786228</v>
      </c>
      <c r="Z23" s="26">
        <f>[1]MercLab!K91</f>
        <v>8050.4871929590618</v>
      </c>
      <c r="AA23" s="33">
        <f t="shared" ref="AA23:AA34" si="9">IF(ISNUMBER(Z23/Z$7*100),Z23/Z$7*100,0)</f>
        <v>6.6636963171123593</v>
      </c>
      <c r="AB23" s="33">
        <f>[1]MercLab!L91</f>
        <v>12.610082252874674</v>
      </c>
      <c r="AC23" s="33">
        <f t="shared" si="2"/>
        <v>2.9850631197827679</v>
      </c>
      <c r="AD23" s="33">
        <f>[1]MercLab!M91</f>
        <v>4.4921119756313486</v>
      </c>
    </row>
    <row r="24" spans="1:30" ht="12" customHeight="1" x14ac:dyDescent="0.2">
      <c r="A24" s="169" t="s">
        <v>49</v>
      </c>
      <c r="B24" s="95">
        <f>[1]MercLab!C60</f>
        <v>397067.04619999713</v>
      </c>
      <c r="C24" s="93">
        <f t="shared" ref="C24:C32" si="10">IF(ISNUMBER(B24/B$7*100),B24/B$7*100,0)</f>
        <v>4.7819818608282496</v>
      </c>
      <c r="D24" s="93">
        <f>[1]MercLab!D60</f>
        <v>3.5471071478293497</v>
      </c>
      <c r="E24" s="95">
        <v>397067.04619999713</v>
      </c>
      <c r="F24" s="93">
        <f t="shared" ref="F24:F32" si="11">IF(ISNUMBER(E24/E$7*100),E24/E$7*100,0)</f>
        <v>5.9911537840073388</v>
      </c>
      <c r="G24" s="93">
        <f>[1]MercLab!F60</f>
        <v>3.5471071478293497</v>
      </c>
      <c r="H24" s="95">
        <f>[1]MercLab!G60</f>
        <v>19544.43421009717</v>
      </c>
      <c r="I24" s="93">
        <f t="shared" ref="I24:I32" si="12">IF(ISNUMBER(H24/H$7*100),H24/H$7*100,0)</f>
        <v>0.58086916255000598</v>
      </c>
      <c r="J24" s="93">
        <f>[1]MercLab!H60</f>
        <v>3.5484842978213575</v>
      </c>
      <c r="K24" s="95">
        <f>[1]MercLab!I60</f>
        <v>19544.43421009717</v>
      </c>
      <c r="L24" s="93">
        <f t="shared" ref="L24:L32" si="13">IF(ISNUMBER(K24/K$7*100),K24/K$7*100,0)</f>
        <v>0.60250237153470143</v>
      </c>
      <c r="M24" s="93">
        <f>[1]MercLab!J60</f>
        <v>3.5484842978213575</v>
      </c>
      <c r="N24" s="95">
        <f>[1]MercLab!K60</f>
        <v>0</v>
      </c>
      <c r="O24" s="93">
        <f t="shared" ref="O24:O32" si="14">IF(ISNUMBER(N24/N$7*100),N24/N$7*100,0)</f>
        <v>0</v>
      </c>
      <c r="P24" s="93">
        <f>[1]MercLab!L60</f>
        <v>0</v>
      </c>
      <c r="Q24" s="94">
        <f t="shared" ref="Q24:Q32" si="15">IF(ISNUMBER(N24/H24*100),N24/H24*100,0)</f>
        <v>0</v>
      </c>
      <c r="R24" s="93">
        <f>[1]MercLab!M60</f>
        <v>0</v>
      </c>
      <c r="S24" s="109" t="s">
        <v>80</v>
      </c>
      <c r="T24" s="26">
        <f>[1]MercLab!G92</f>
        <v>118498.74155790909</v>
      </c>
      <c r="U24" s="33">
        <f t="shared" si="7"/>
        <v>3.5218346068269235</v>
      </c>
      <c r="V24" s="33">
        <f>[1]MercLab!H92</f>
        <v>11.531146102466989</v>
      </c>
      <c r="W24" s="26">
        <f>[1]MercLab!I92</f>
        <v>116550.18289247323</v>
      </c>
      <c r="X24" s="33">
        <f t="shared" si="8"/>
        <v>3.5929288533325714</v>
      </c>
      <c r="Y24" s="33">
        <f>[1]MercLab!J92</f>
        <v>11.515025393713223</v>
      </c>
      <c r="Z24" s="26">
        <f>[1]MercLab!K92</f>
        <v>1948.5586654358649</v>
      </c>
      <c r="AA24" s="33">
        <f t="shared" si="9"/>
        <v>1.6128965727563238</v>
      </c>
      <c r="AB24" s="33">
        <f>[1]MercLab!L92</f>
        <v>12.471178347527378</v>
      </c>
      <c r="AC24" s="33">
        <f t="shared" si="2"/>
        <v>1.6443707669955505</v>
      </c>
      <c r="AD24" s="33">
        <f>[1]MercLab!M92</f>
        <v>4.6606617038155917</v>
      </c>
    </row>
    <row r="25" spans="1:30" x14ac:dyDescent="0.2">
      <c r="A25" s="169" t="s">
        <v>50</v>
      </c>
      <c r="B25" s="95">
        <f>[1]MercLab!C61</f>
        <v>686015.07150740793</v>
      </c>
      <c r="C25" s="93">
        <f t="shared" si="10"/>
        <v>8.2618581914523084</v>
      </c>
      <c r="D25" s="93">
        <f>[1]MercLab!D61</f>
        <v>5.5601084834241199</v>
      </c>
      <c r="E25" s="95">
        <v>686015.07150740793</v>
      </c>
      <c r="F25" s="93">
        <f t="shared" si="11"/>
        <v>10.350951636206828</v>
      </c>
      <c r="G25" s="93">
        <f>[1]MercLab!F61</f>
        <v>5.5601084834241199</v>
      </c>
      <c r="H25" s="95">
        <f>[1]MercLab!G61</f>
        <v>107920.95622052155</v>
      </c>
      <c r="I25" s="93">
        <f t="shared" si="12"/>
        <v>3.2074581841322356</v>
      </c>
      <c r="J25" s="93">
        <f>[1]MercLab!H61</f>
        <v>5.2868375380234012</v>
      </c>
      <c r="K25" s="95">
        <f>[1]MercLab!I61</f>
        <v>107920.95622052155</v>
      </c>
      <c r="L25" s="93">
        <f t="shared" si="13"/>
        <v>3.3269129902754879</v>
      </c>
      <c r="M25" s="93">
        <f>[1]MercLab!J61</f>
        <v>5.2868375380234012</v>
      </c>
      <c r="N25" s="95">
        <f>[1]MercLab!K61</f>
        <v>0</v>
      </c>
      <c r="O25" s="93">
        <f t="shared" si="14"/>
        <v>0</v>
      </c>
      <c r="P25" s="93">
        <f>[1]MercLab!L61</f>
        <v>0</v>
      </c>
      <c r="Q25" s="94">
        <f t="shared" si="15"/>
        <v>0</v>
      </c>
      <c r="R25" s="93">
        <f>[1]MercLab!M61</f>
        <v>0</v>
      </c>
      <c r="S25" s="109" t="s">
        <v>119</v>
      </c>
      <c r="T25" s="26">
        <f>[1]MercLab!G93</f>
        <v>85228.491676586098</v>
      </c>
      <c r="U25" s="33">
        <f t="shared" si="7"/>
        <v>2.5330281784264854</v>
      </c>
      <c r="V25" s="33">
        <f>[1]MercLab!H93</f>
        <v>11.932669637197177</v>
      </c>
      <c r="W25" s="26">
        <f>[1]MercLab!I93</f>
        <v>77300.505347723447</v>
      </c>
      <c r="X25" s="33">
        <f t="shared" si="8"/>
        <v>2.3829667972057758</v>
      </c>
      <c r="Y25" s="33">
        <f>[1]MercLab!J93</f>
        <v>11.928325052878971</v>
      </c>
      <c r="Z25" s="26">
        <f>[1]MercLab!K93</f>
        <v>7927.9863288627175</v>
      </c>
      <c r="AA25" s="33">
        <f t="shared" si="9"/>
        <v>6.5622976641667554</v>
      </c>
      <c r="AB25" s="33">
        <f>[1]MercLab!L93</f>
        <v>11.974805161904365</v>
      </c>
      <c r="AC25" s="33">
        <f t="shared" si="2"/>
        <v>9.3020375849742827</v>
      </c>
      <c r="AD25" s="33">
        <f>[1]MercLab!M93</f>
        <v>3.3383925397120202</v>
      </c>
    </row>
    <row r="26" spans="1:30" x14ac:dyDescent="0.2">
      <c r="A26" s="169" t="s">
        <v>51</v>
      </c>
      <c r="B26" s="95">
        <f>[1]MercLab!C62</f>
        <v>874678.95458441495</v>
      </c>
      <c r="C26" s="93">
        <f t="shared" si="10"/>
        <v>10.533986476339619</v>
      </c>
      <c r="D26" s="93">
        <f>[1]MercLab!D62</f>
        <v>7.6038994847591619</v>
      </c>
      <c r="E26" s="95">
        <v>874678.95458441495</v>
      </c>
      <c r="F26" s="93">
        <f t="shared" si="11"/>
        <v>13.197610274388062</v>
      </c>
      <c r="G26" s="93">
        <f>[1]MercLab!F62</f>
        <v>7.6038994847591619</v>
      </c>
      <c r="H26" s="95">
        <f>[1]MercLab!G62</f>
        <v>312178.28874051018</v>
      </c>
      <c r="I26" s="93">
        <f t="shared" si="12"/>
        <v>9.2780757528049502</v>
      </c>
      <c r="J26" s="93">
        <f>[1]MercLab!H62</f>
        <v>6.6142319553592896</v>
      </c>
      <c r="K26" s="95">
        <f>[1]MercLab!I62</f>
        <v>296009.498235429</v>
      </c>
      <c r="L26" s="93">
        <f t="shared" si="13"/>
        <v>9.1251771612556851</v>
      </c>
      <c r="M26" s="93">
        <f>[1]MercLab!J62</f>
        <v>6.557429983401339</v>
      </c>
      <c r="N26" s="95">
        <f>[1]MercLab!K62</f>
        <v>16168.790505079798</v>
      </c>
      <c r="O26" s="93">
        <f t="shared" si="14"/>
        <v>13.383526631170115</v>
      </c>
      <c r="P26" s="93">
        <f>[1]MercLab!L62</f>
        <v>7.6477768512849273</v>
      </c>
      <c r="Q26" s="94">
        <f t="shared" si="15"/>
        <v>5.1793449731283756</v>
      </c>
      <c r="R26" s="93">
        <f>[1]MercLab!M62</f>
        <v>2.9028431465061479</v>
      </c>
      <c r="S26" s="109" t="s">
        <v>82</v>
      </c>
      <c r="T26" s="26">
        <f>[1]MercLab!G94</f>
        <v>497368.11600263801</v>
      </c>
      <c r="U26" s="33">
        <f t="shared" si="7"/>
        <v>14.781998696706719</v>
      </c>
      <c r="V26" s="33">
        <f>[1]MercLab!H94</f>
        <v>7.5541962059514729</v>
      </c>
      <c r="W26" s="26">
        <f>[1]MercLab!I94</f>
        <v>486579.24554955272</v>
      </c>
      <c r="X26" s="33">
        <f t="shared" si="8"/>
        <v>14.999930222165986</v>
      </c>
      <c r="Y26" s="33">
        <f>[1]MercLab!J94</f>
        <v>7.4732841725107839</v>
      </c>
      <c r="Z26" s="26">
        <f>[1]MercLab!K94</f>
        <v>10788.870453084575</v>
      </c>
      <c r="AA26" s="33">
        <f t="shared" si="9"/>
        <v>8.9303609310626761</v>
      </c>
      <c r="AB26" s="33">
        <f>[1]MercLab!L94</f>
        <v>10.94474613545793</v>
      </c>
      <c r="AC26" s="33">
        <f t="shared" si="2"/>
        <v>2.1691922151735503</v>
      </c>
      <c r="AD26" s="33">
        <f>[1]MercLab!M94</f>
        <v>3.1710069157618919</v>
      </c>
    </row>
    <row r="27" spans="1:30" x14ac:dyDescent="0.2">
      <c r="A27" s="169" t="s">
        <v>52</v>
      </c>
      <c r="B27" s="95">
        <f>[1]MercLab!C63</f>
        <v>1002371.3280431837</v>
      </c>
      <c r="C27" s="93">
        <f t="shared" si="10"/>
        <v>12.071818989739324</v>
      </c>
      <c r="D27" s="93">
        <f>[1]MercLab!D63</f>
        <v>8.7732338753501349</v>
      </c>
      <c r="E27" s="95">
        <v>1002371.3280431837</v>
      </c>
      <c r="F27" s="93">
        <f t="shared" si="11"/>
        <v>15.124299113861909</v>
      </c>
      <c r="G27" s="93">
        <f>[1]MercLab!F63</f>
        <v>8.7732338753501349</v>
      </c>
      <c r="H27" s="95">
        <f>[1]MercLab!G63</f>
        <v>590116.57054420782</v>
      </c>
      <c r="I27" s="93">
        <f t="shared" si="12"/>
        <v>17.538523471905165</v>
      </c>
      <c r="J27" s="93">
        <f>[1]MercLab!H63</f>
        <v>8.5068704507064385</v>
      </c>
      <c r="K27" s="95">
        <f>[1]MercLab!I63</f>
        <v>544231.12934920494</v>
      </c>
      <c r="L27" s="93">
        <f t="shared" si="13"/>
        <v>16.77718283226141</v>
      </c>
      <c r="M27" s="93">
        <f>[1]MercLab!J63</f>
        <v>8.369371249843093</v>
      </c>
      <c r="N27" s="95">
        <f>[1]MercLab!K63</f>
        <v>45885.441195007486</v>
      </c>
      <c r="O27" s="93">
        <f t="shared" si="14"/>
        <v>37.981135572474415</v>
      </c>
      <c r="P27" s="93">
        <f>[1]MercLab!L63</f>
        <v>10.055086070654715</v>
      </c>
      <c r="Q27" s="94">
        <f t="shared" si="15"/>
        <v>7.7756571303686242</v>
      </c>
      <c r="R27" s="93">
        <f>[1]MercLab!M63</f>
        <v>3.6445195558930599</v>
      </c>
      <c r="S27" s="109" t="s">
        <v>83</v>
      </c>
      <c r="T27" s="26">
        <f>[1]MercLab!G95</f>
        <v>1226523.3902245262</v>
      </c>
      <c r="U27" s="33">
        <f t="shared" si="7"/>
        <v>36.452813464390005</v>
      </c>
      <c r="V27" s="33">
        <f>[1]MercLab!H95</f>
        <v>5.1033145299680358</v>
      </c>
      <c r="W27" s="26">
        <f>[1]MercLab!I95</f>
        <v>1219315.9643628402</v>
      </c>
      <c r="X27" s="33">
        <f t="shared" si="8"/>
        <v>37.58823367724802</v>
      </c>
      <c r="Y27" s="33">
        <f>[1]MercLab!J95</f>
        <v>5.1003031814202489</v>
      </c>
      <c r="Z27" s="26">
        <f>[1]MercLab!K95</f>
        <v>7207.4258616838251</v>
      </c>
      <c r="AA27" s="33">
        <f t="shared" si="9"/>
        <v>5.9658621918395385</v>
      </c>
      <c r="AB27" s="33">
        <f>[1]MercLab!L95</f>
        <v>5.6181266235498608</v>
      </c>
      <c r="AC27" s="33">
        <f t="shared" si="2"/>
        <v>0.58763052699422558</v>
      </c>
      <c r="AD27" s="33">
        <f>[1]MercLab!M95</f>
        <v>2.8974190685762524</v>
      </c>
    </row>
    <row r="28" spans="1:30" x14ac:dyDescent="0.2">
      <c r="A28" s="169" t="s">
        <v>53</v>
      </c>
      <c r="B28" s="95">
        <f>[1]MercLab!C64</f>
        <v>586244.48727148841</v>
      </c>
      <c r="C28" s="93">
        <f t="shared" si="10"/>
        <v>7.0602950584087916</v>
      </c>
      <c r="D28" s="93">
        <f>[1]MercLab!D64</f>
        <v>8.2967274212357474</v>
      </c>
      <c r="E28" s="95">
        <v>586244.48727148841</v>
      </c>
      <c r="F28" s="93">
        <f t="shared" si="11"/>
        <v>8.8455612518922901</v>
      </c>
      <c r="G28" s="93">
        <f>[1]MercLab!F64</f>
        <v>8.2967274212357474</v>
      </c>
      <c r="H28" s="95">
        <f>[1]MercLab!G64</f>
        <v>401564.57530640549</v>
      </c>
      <c r="I28" s="93">
        <f t="shared" si="12"/>
        <v>11.934675420149748</v>
      </c>
      <c r="J28" s="93">
        <f>[1]MercLab!H64</f>
        <v>8.4592901636753854</v>
      </c>
      <c r="K28" s="95">
        <f>[1]MercLab!I64</f>
        <v>381012.12306135241</v>
      </c>
      <c r="L28" s="93">
        <f t="shared" si="13"/>
        <v>11.745579598786197</v>
      </c>
      <c r="M28" s="93">
        <f>[1]MercLab!J64</f>
        <v>8.3498843099103492</v>
      </c>
      <c r="N28" s="95">
        <f>[1]MercLab!K64</f>
        <v>20552.452245050667</v>
      </c>
      <c r="O28" s="93">
        <f t="shared" si="14"/>
        <v>17.012051202659208</v>
      </c>
      <c r="P28" s="93">
        <f>[1]MercLab!L64</f>
        <v>10.372717870469732</v>
      </c>
      <c r="Q28" s="94">
        <f t="shared" si="15"/>
        <v>5.1180939527269178</v>
      </c>
      <c r="R28" s="93">
        <f>[1]MercLab!M64</f>
        <v>4.6702804987244733</v>
      </c>
      <c r="S28" s="109" t="s">
        <v>84</v>
      </c>
      <c r="T28" s="26">
        <f>[1]MercLab!G96</f>
        <v>85171.212829973301</v>
      </c>
      <c r="U28" s="33">
        <f t="shared" si="7"/>
        <v>2.5313258259661304</v>
      </c>
      <c r="V28" s="33">
        <f>[1]MercLab!H96</f>
        <v>7.0106187024254467</v>
      </c>
      <c r="W28" s="26">
        <f>[1]MercLab!I96</f>
        <v>81919.950151649115</v>
      </c>
      <c r="X28" s="33">
        <f t="shared" si="8"/>
        <v>2.5253718635085383</v>
      </c>
      <c r="Y28" s="33">
        <f>[1]MercLab!J96</f>
        <v>7.0273368858801417</v>
      </c>
      <c r="Z28" s="26">
        <f>[1]MercLab!K96</f>
        <v>3251.2626783243072</v>
      </c>
      <c r="AA28" s="33">
        <f t="shared" si="9"/>
        <v>2.6911945347187292</v>
      </c>
      <c r="AB28" s="33">
        <f>[1]MercLab!L96</f>
        <v>6.5797472246688988</v>
      </c>
      <c r="AC28" s="33">
        <f t="shared" si="2"/>
        <v>3.8173257962344396</v>
      </c>
      <c r="AD28" s="33">
        <f>[1]MercLab!M96</f>
        <v>2.9068145360617046</v>
      </c>
    </row>
    <row r="29" spans="1:30" x14ac:dyDescent="0.2">
      <c r="A29" s="169" t="s">
        <v>65</v>
      </c>
      <c r="B29" s="95">
        <f>[1]MercLab!C65</f>
        <v>612408.07388555259</v>
      </c>
      <c r="C29" s="93">
        <f t="shared" si="10"/>
        <v>7.3753899467910573</v>
      </c>
      <c r="D29" s="93">
        <f>[1]MercLab!D65</f>
        <v>7.5086694266052891</v>
      </c>
      <c r="E29" s="95">
        <v>612408.07388555259</v>
      </c>
      <c r="F29" s="93">
        <f t="shared" si="11"/>
        <v>9.2403310330820929</v>
      </c>
      <c r="G29" s="93">
        <f>[1]MercLab!F65</f>
        <v>7.5086694266052891</v>
      </c>
      <c r="H29" s="95">
        <f>[1]MercLab!G65</f>
        <v>431634.05666783307</v>
      </c>
      <c r="I29" s="93">
        <f t="shared" si="12"/>
        <v>12.828353603358645</v>
      </c>
      <c r="J29" s="93">
        <f>[1]MercLab!H65</f>
        <v>7.8059445110933119</v>
      </c>
      <c r="K29" s="95">
        <f>[1]MercLab!I65</f>
        <v>416687.8012953907</v>
      </c>
      <c r="L29" s="93">
        <f t="shared" si="13"/>
        <v>12.845364863023331</v>
      </c>
      <c r="M29" s="93">
        <f>[1]MercLab!J65</f>
        <v>7.7843530925744346</v>
      </c>
      <c r="N29" s="95">
        <f>[1]MercLab!K65</f>
        <v>14946.255372441061</v>
      </c>
      <c r="O29" s="93">
        <f t="shared" si="14"/>
        <v>12.371587519208017</v>
      </c>
      <c r="P29" s="93">
        <f>[1]MercLab!L65</f>
        <v>8.4029435512693329</v>
      </c>
      <c r="Q29" s="94">
        <f t="shared" si="15"/>
        <v>3.462714570723286</v>
      </c>
      <c r="R29" s="93">
        <f>[1]MercLab!M65</f>
        <v>3.5730193446710086</v>
      </c>
      <c r="S29" s="109" t="s">
        <v>95</v>
      </c>
      <c r="T29" s="26">
        <f>[1]MercLab!G97</f>
        <v>443792.14460807468</v>
      </c>
      <c r="U29" s="33">
        <f t="shared" si="7"/>
        <v>13.189697312986675</v>
      </c>
      <c r="V29" s="33">
        <f>[1]MercLab!H97</f>
        <v>6.9723514999779859</v>
      </c>
      <c r="W29" s="26">
        <f>[1]MercLab!I97</f>
        <v>416542.85290185944</v>
      </c>
      <c r="X29" s="33">
        <f t="shared" si="8"/>
        <v>12.840896493669993</v>
      </c>
      <c r="Y29" s="33">
        <f>[1]MercLab!J97</f>
        <v>6.9538088073542621</v>
      </c>
      <c r="Z29" s="26">
        <f>[1]MercLab!K97</f>
        <v>27249.291706212571</v>
      </c>
      <c r="AA29" s="33">
        <f t="shared" si="9"/>
        <v>22.555281492208248</v>
      </c>
      <c r="AB29" s="33">
        <f>[1]MercLab!L97</f>
        <v>7.2567898088086302</v>
      </c>
      <c r="AC29" s="33">
        <f t="shared" si="2"/>
        <v>6.1401023062896227</v>
      </c>
      <c r="AD29" s="33">
        <f>[1]MercLab!M97</f>
        <v>2.9158400488469804</v>
      </c>
    </row>
    <row r="30" spans="1:30" x14ac:dyDescent="0.2">
      <c r="A30" s="169" t="s">
        <v>66</v>
      </c>
      <c r="B30" s="95">
        <f>[1]MercLab!C66</f>
        <v>742112.15010042523</v>
      </c>
      <c r="C30" s="93">
        <f t="shared" si="10"/>
        <v>8.937449920467639</v>
      </c>
      <c r="D30" s="93">
        <f>[1]MercLab!D66</f>
        <v>6.9688770895690162</v>
      </c>
      <c r="E30" s="95">
        <v>742112.15010042523</v>
      </c>
      <c r="F30" s="93">
        <f t="shared" si="11"/>
        <v>11.197373488387003</v>
      </c>
      <c r="G30" s="93">
        <f>[1]MercLab!F66</f>
        <v>6.9688770895690162</v>
      </c>
      <c r="H30" s="95">
        <f>[1]MercLab!G66</f>
        <v>528020.92444830423</v>
      </c>
      <c r="I30" s="93">
        <f t="shared" si="12"/>
        <v>15.693013616874692</v>
      </c>
      <c r="J30" s="93">
        <f>[1]MercLab!H66</f>
        <v>7.3103874381440814</v>
      </c>
      <c r="K30" s="95">
        <f>[1]MercLab!I66</f>
        <v>515922.42049406847</v>
      </c>
      <c r="L30" s="93">
        <f t="shared" si="13"/>
        <v>15.904501431666374</v>
      </c>
      <c r="M30" s="93">
        <f>[1]MercLab!J66</f>
        <v>7.2856076848900768</v>
      </c>
      <c r="N30" s="95">
        <f>[1]MercLab!K66</f>
        <v>12098.503954235272</v>
      </c>
      <c r="O30" s="93">
        <f t="shared" si="14"/>
        <v>10.014394695630052</v>
      </c>
      <c r="P30" s="93">
        <f>[1]MercLab!L66</f>
        <v>8.2670526797219228</v>
      </c>
      <c r="Q30" s="94">
        <f t="shared" si="15"/>
        <v>2.2912925215750182</v>
      </c>
      <c r="R30" s="93">
        <f>[1]MercLab!M66</f>
        <v>2.88361984928834</v>
      </c>
      <c r="S30" s="109" t="s">
        <v>85</v>
      </c>
      <c r="T30" s="26">
        <f>[1]MercLab!G98</f>
        <v>149838.84978714297</v>
      </c>
      <c r="U30" s="33">
        <f t="shared" si="7"/>
        <v>4.4532763782104468</v>
      </c>
      <c r="V30" s="33">
        <f>[1]MercLab!H98</f>
        <v>6.1650378090337359</v>
      </c>
      <c r="W30" s="26">
        <f>[1]MercLab!I98</f>
        <v>148104.63417373996</v>
      </c>
      <c r="X30" s="33">
        <f t="shared" si="8"/>
        <v>4.5656677684154907</v>
      </c>
      <c r="Y30" s="33">
        <f>[1]MercLab!J98</f>
        <v>6.1221909123096845</v>
      </c>
      <c r="Z30" s="26">
        <f>[1]MercLab!K98</f>
        <v>1734.2156134030179</v>
      </c>
      <c r="AA30" s="33">
        <f t="shared" si="9"/>
        <v>1.4354766263362972</v>
      </c>
      <c r="AB30" s="33">
        <f>[1]MercLab!L98</f>
        <v>9.1700028704500021</v>
      </c>
      <c r="AC30" s="33">
        <f t="shared" si="2"/>
        <v>1.1573871635204074</v>
      </c>
      <c r="AD30" s="33">
        <f>[1]MercLab!M98</f>
        <v>4.6693739607804581</v>
      </c>
    </row>
    <row r="31" spans="1:30" x14ac:dyDescent="0.2">
      <c r="A31" s="169" t="s">
        <v>67</v>
      </c>
      <c r="B31" s="95">
        <f>[1]MercLab!C67</f>
        <v>940642.51938854496</v>
      </c>
      <c r="C31" s="93">
        <f t="shared" si="10"/>
        <v>11.328402868703838</v>
      </c>
      <c r="D31" s="93">
        <f>[1]MercLab!D67</f>
        <v>6.3794259446065738</v>
      </c>
      <c r="E31" s="95">
        <v>940642.51938854496</v>
      </c>
      <c r="F31" s="93">
        <f t="shared" si="11"/>
        <v>14.192902794039316</v>
      </c>
      <c r="G31" s="93">
        <f>[1]MercLab!F67</f>
        <v>6.3794259446065738</v>
      </c>
      <c r="H31" s="95">
        <f>[1]MercLab!G67</f>
        <v>642020.29510489071</v>
      </c>
      <c r="I31" s="93">
        <f t="shared" si="12"/>
        <v>19.081124945792507</v>
      </c>
      <c r="J31" s="93">
        <f>[1]MercLab!H67</f>
        <v>6.7051624504709491</v>
      </c>
      <c r="K31" s="95">
        <f>[1]MercLab!I67</f>
        <v>632766.86271525372</v>
      </c>
      <c r="L31" s="93">
        <f t="shared" si="13"/>
        <v>19.506501509138225</v>
      </c>
      <c r="M31" s="93">
        <f>[1]MercLab!J67</f>
        <v>6.6923961951647906</v>
      </c>
      <c r="N31" s="95">
        <f>[1]MercLab!K67</f>
        <v>9253.4323896382375</v>
      </c>
      <c r="O31" s="93">
        <f t="shared" si="14"/>
        <v>7.6594200894338478</v>
      </c>
      <c r="P31" s="93">
        <f>[1]MercLab!L67</f>
        <v>7.5457404184694825</v>
      </c>
      <c r="Q31" s="94">
        <f t="shared" si="15"/>
        <v>1.4412990461814683</v>
      </c>
      <c r="R31" s="93">
        <f>[1]MercLab!M67</f>
        <v>3.1121342260175795</v>
      </c>
      <c r="S31" s="109" t="s">
        <v>86</v>
      </c>
      <c r="T31" s="26">
        <f>[1]MercLab!G99</f>
        <v>76000.310682603667</v>
      </c>
      <c r="U31" s="33">
        <f t="shared" si="7"/>
        <v>2.2587625891435197</v>
      </c>
      <c r="V31" s="33">
        <f>[1]MercLab!H99</f>
        <v>7.2199131026483254</v>
      </c>
      <c r="W31" s="26">
        <f>[1]MercLab!I99</f>
        <v>71241.559028782925</v>
      </c>
      <c r="X31" s="33">
        <f t="shared" si="8"/>
        <v>2.1961857685548076</v>
      </c>
      <c r="Y31" s="33">
        <f>[1]MercLab!J99</f>
        <v>7.0784068738699766</v>
      </c>
      <c r="Z31" s="26">
        <f>[1]MercLab!K99</f>
        <v>4758.7516538209211</v>
      </c>
      <c r="AA31" s="33">
        <f t="shared" si="9"/>
        <v>3.9390008467255351</v>
      </c>
      <c r="AB31" s="33">
        <f>[1]MercLab!L99</f>
        <v>9.2403223913335761</v>
      </c>
      <c r="AC31" s="33">
        <f t="shared" si="2"/>
        <v>6.261489737449442</v>
      </c>
      <c r="AD31" s="33">
        <f>[1]MercLab!M99</f>
        <v>5.3861815482275013</v>
      </c>
    </row>
    <row r="32" spans="1:30" x14ac:dyDescent="0.2">
      <c r="A32" s="169" t="s">
        <v>121</v>
      </c>
      <c r="B32" s="95">
        <f>[1]MercLab!C68</f>
        <v>786015.93703075475</v>
      </c>
      <c r="C32" s="93">
        <f t="shared" si="10"/>
        <v>9.4661946620213264</v>
      </c>
      <c r="D32" s="93">
        <f>[1]MercLab!D68</f>
        <v>5.2952182565651258</v>
      </c>
      <c r="E32" s="95">
        <v>786015.93703075475</v>
      </c>
      <c r="F32" s="93">
        <f t="shared" si="11"/>
        <v>11.859816624167676</v>
      </c>
      <c r="G32" s="93">
        <f>[1]MercLab!F68</f>
        <v>5.2952182565651258</v>
      </c>
      <c r="H32" s="95">
        <f>[1]MercLab!G68</f>
        <v>331687.76139076089</v>
      </c>
      <c r="I32" s="93">
        <f t="shared" si="12"/>
        <v>9.8579058424520944</v>
      </c>
      <c r="J32" s="93">
        <f>[1]MercLab!H68</f>
        <v>5.0574743911308753</v>
      </c>
      <c r="K32" s="95">
        <f>[1]MercLab!I68</f>
        <v>329781.50146241277</v>
      </c>
      <c r="L32" s="93">
        <f t="shared" si="13"/>
        <v>10.166277242076809</v>
      </c>
      <c r="M32" s="93">
        <f>[1]MercLab!J68</f>
        <v>5.0513563540255495</v>
      </c>
      <c r="N32" s="95">
        <f>[1]MercLab!K68</f>
        <v>1906.2599283479678</v>
      </c>
      <c r="O32" s="93">
        <f t="shared" si="14"/>
        <v>1.5778842894254907</v>
      </c>
      <c r="P32" s="93">
        <f>[1]MercLab!L68</f>
        <v>5.9757747243985815</v>
      </c>
      <c r="Q32" s="94">
        <f t="shared" si="15"/>
        <v>0.57471518404991906</v>
      </c>
      <c r="R32" s="93">
        <f>[1]MercLab!M68</f>
        <v>2.9597317448329572</v>
      </c>
      <c r="S32" s="109" t="s">
        <v>94</v>
      </c>
      <c r="T32" s="26">
        <f>[1]MercLab!G100</f>
        <v>356383.95676617813</v>
      </c>
      <c r="U32" s="33">
        <f t="shared" si="7"/>
        <v>10.591887607883749</v>
      </c>
      <c r="V32" s="33">
        <f>[1]MercLab!H100</f>
        <v>6.81466705861724</v>
      </c>
      <c r="W32" s="26">
        <f>[1]MercLab!I100</f>
        <v>340178.42303632881</v>
      </c>
      <c r="X32" s="33">
        <f t="shared" si="8"/>
        <v>10.486786387422571</v>
      </c>
      <c r="Y32" s="33">
        <f>[1]MercLab!J100</f>
        <v>6.759402771650608</v>
      </c>
      <c r="Z32" s="26">
        <f>[1]MercLab!K100</f>
        <v>16205.533729847857</v>
      </c>
      <c r="AA32" s="33">
        <f t="shared" si="9"/>
        <v>13.413940404361366</v>
      </c>
      <c r="AB32" s="33">
        <f>[1]MercLab!L100</f>
        <v>7.859330996560999</v>
      </c>
      <c r="AC32" s="33">
        <f t="shared" si="2"/>
        <v>4.547211910686606</v>
      </c>
      <c r="AD32" s="33">
        <f>[1]MercLab!M100</f>
        <v>2.9487173614696593</v>
      </c>
    </row>
    <row r="33" spans="1:30" x14ac:dyDescent="0.2">
      <c r="A33" s="169"/>
      <c r="B33" s="107"/>
      <c r="C33" s="98"/>
      <c r="D33" s="98"/>
      <c r="E33" s="107"/>
      <c r="F33" s="98"/>
      <c r="G33" s="98"/>
      <c r="H33" s="107"/>
      <c r="I33" s="98"/>
      <c r="J33" s="98"/>
      <c r="K33" s="107"/>
      <c r="L33" s="98"/>
      <c r="M33" s="98"/>
      <c r="N33" s="107"/>
      <c r="O33" s="98"/>
      <c r="P33" s="98"/>
      <c r="Q33" s="98"/>
      <c r="R33" s="98"/>
      <c r="S33" s="109" t="s">
        <v>79</v>
      </c>
      <c r="T33" s="26">
        <f>[1]MercLab!G101</f>
        <v>26998.45391301671</v>
      </c>
      <c r="U33" s="33">
        <f t="shared" si="7"/>
        <v>0.80240589960373065</v>
      </c>
      <c r="V33" s="33">
        <f>[1]MercLab!H101</f>
        <v>7.379943562129391</v>
      </c>
      <c r="W33" s="26">
        <f>[1]MercLab!I101</f>
        <v>24501.536197840924</v>
      </c>
      <c r="X33" s="33">
        <f t="shared" si="8"/>
        <v>0.75531650119684346</v>
      </c>
      <c r="Y33" s="33">
        <f>[1]MercLab!J101</f>
        <v>7.428481585207356</v>
      </c>
      <c r="Z33" s="26">
        <f>[1]MercLab!K101</f>
        <v>2496.9177151757826</v>
      </c>
      <c r="AA33" s="33">
        <f t="shared" si="9"/>
        <v>2.0667943422482109</v>
      </c>
      <c r="AB33" s="33">
        <f>[1]MercLab!L101</f>
        <v>6.9429976126855708</v>
      </c>
      <c r="AC33" s="33">
        <f t="shared" si="2"/>
        <v>9.2483729743203877</v>
      </c>
      <c r="AD33" s="33">
        <f>[1]MercLab!M101</f>
        <v>2.3307744801800951</v>
      </c>
    </row>
    <row r="34" spans="1:30" x14ac:dyDescent="0.2">
      <c r="A34" s="172" t="s">
        <v>15</v>
      </c>
      <c r="B34" s="105"/>
      <c r="C34" s="91"/>
      <c r="D34" s="91"/>
      <c r="E34" s="105"/>
      <c r="F34" s="91"/>
      <c r="G34" s="91"/>
      <c r="H34" s="105"/>
      <c r="I34" s="91"/>
      <c r="J34" s="91"/>
      <c r="K34" s="105"/>
      <c r="L34" s="91"/>
      <c r="M34" s="91"/>
      <c r="N34" s="105"/>
      <c r="O34" s="91"/>
      <c r="P34" s="91"/>
      <c r="Q34" s="91"/>
      <c r="R34" s="91"/>
      <c r="S34" s="109" t="s">
        <v>122</v>
      </c>
      <c r="T34" s="26">
        <f>[1]MercLab!G102</f>
        <v>29191.833990990013</v>
      </c>
      <c r="U34" s="33">
        <f t="shared" si="7"/>
        <v>0.8675941181702217</v>
      </c>
      <c r="V34" s="33">
        <f>[1]MercLab!H102</f>
        <v>10.221648375305477</v>
      </c>
      <c r="W34" s="26">
        <f>[1]MercLab!I102</f>
        <v>0</v>
      </c>
      <c r="X34" s="33">
        <f t="shared" si="8"/>
        <v>0</v>
      </c>
      <c r="Y34" s="33">
        <f>[1]MercLab!J102</f>
        <v>0</v>
      </c>
      <c r="Z34" s="26">
        <f>[1]MercLab!K102</f>
        <v>29191.833990990013</v>
      </c>
      <c r="AA34" s="33">
        <f t="shared" si="9"/>
        <v>24.163198076465129</v>
      </c>
      <c r="AB34" s="33">
        <f>[1]MercLab!L102</f>
        <v>10.221648375305477</v>
      </c>
      <c r="AC34" s="33">
        <f t="shared" si="2"/>
        <v>100</v>
      </c>
      <c r="AD34" s="33">
        <f>[1]MercLab!M102</f>
        <v>4.418080068140128</v>
      </c>
    </row>
    <row r="35" spans="1:30" x14ac:dyDescent="0.2">
      <c r="A35" s="169" t="s">
        <v>72</v>
      </c>
      <c r="B35" s="95">
        <f>[1]MercLab!C70</f>
        <v>4049888.8083685292</v>
      </c>
      <c r="C35" s="93">
        <f>IF(ISNUMBER(B35/B$7*100),B35/B$7*100,0)</f>
        <v>48.77386578747965</v>
      </c>
      <c r="D35" s="93">
        <f>[1]MercLab!D70</f>
        <v>6.1326074429279416</v>
      </c>
      <c r="E35" s="95">
        <v>3175964.973526625</v>
      </c>
      <c r="F35" s="93">
        <f>IF(ISNUMBER(E35/E$7*100),E35/E$7*100,0)</f>
        <v>47.920608751386595</v>
      </c>
      <c r="G35" s="93">
        <f>[1]MercLab!F70</f>
        <v>6.7233832418058626</v>
      </c>
      <c r="H35" s="95">
        <f>[1]MercLab!G70</f>
        <v>2196467.0924211736</v>
      </c>
      <c r="I35" s="93">
        <f>IF(ISNUMBER(H35/H$7*100),H35/H$7*100,0)</f>
        <v>65.27996599073667</v>
      </c>
      <c r="J35" s="93">
        <f>[1]MercLab!H70</f>
        <v>6.814994533478858</v>
      </c>
      <c r="K35" s="95">
        <f>[1]MercLab!I70</f>
        <v>2133713.3382679261</v>
      </c>
      <c r="L35" s="93">
        <f>IF(ISNUMBER(K35/K$7*100),K35/K$7*100,0)</f>
        <v>65.776646827539892</v>
      </c>
      <c r="M35" s="93">
        <f>[1]MercLab!J70</f>
        <v>6.7687998009817543</v>
      </c>
      <c r="N35" s="95">
        <f>[1]MercLab!K70</f>
        <v>62753.754153283604</v>
      </c>
      <c r="O35" s="93">
        <f>IF(ISNUMBER(N35/N$7*100),N35/N$7*100,0)</f>
        <v>51.943683706737978</v>
      </c>
      <c r="P35" s="93">
        <f>[1]MercLab!L70</f>
        <v>8.2691517461043613</v>
      </c>
      <c r="Q35" s="94">
        <f>IF(ISNUMBER(N35/H35*100),N35/H35*100,0)</f>
        <v>2.8570313832523628</v>
      </c>
      <c r="R35" s="93">
        <f>[1]MercLab!M70</f>
        <v>3.4082919867410197</v>
      </c>
      <c r="S35" s="56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</row>
    <row r="36" spans="1:30" x14ac:dyDescent="0.2">
      <c r="A36" s="169" t="s">
        <v>4</v>
      </c>
      <c r="B36" s="95">
        <f>[1]MercLab!C71</f>
        <v>4253510.4465014897</v>
      </c>
      <c r="C36" s="93">
        <f>IF(ISNUMBER(B36/B$7*100),B36/B$7*100,0)</f>
        <v>51.226134212529217</v>
      </c>
      <c r="D36" s="93">
        <f>[1]MercLab!D71</f>
        <v>6.5706411145734629</v>
      </c>
      <c r="E36" s="95">
        <v>3451590.5944840522</v>
      </c>
      <c r="F36" s="93">
        <f>IF(ISNUMBER(E36/E$7*100),E36/E$7*100,0)</f>
        <v>52.079391248629435</v>
      </c>
      <c r="G36" s="93">
        <f>[1]MercLab!F71</f>
        <v>7.1160631326882378</v>
      </c>
      <c r="H36" s="95">
        <f>[1]MercLab!G71</f>
        <v>1168220.7702124687</v>
      </c>
      <c r="I36" s="93">
        <f>IF(ISNUMBER(H36/H$7*100),H36/H$7*100,0)</f>
        <v>34.720034009286671</v>
      </c>
      <c r="J36" s="93">
        <f>[1]MercLab!H71</f>
        <v>8.2280757444137951</v>
      </c>
      <c r="K36" s="95">
        <f>[1]MercLab!I71</f>
        <v>1110163.3887759373</v>
      </c>
      <c r="L36" s="93">
        <f>IF(ISNUMBER(K36/K$7*100),K36/K$7*100,0)</f>
        <v>34.223353172482419</v>
      </c>
      <c r="M36" s="93">
        <f>[1]MercLab!J71</f>
        <v>8.1175580454115419</v>
      </c>
      <c r="N36" s="95">
        <f>[1]MercLab!K71</f>
        <v>58057.381436516538</v>
      </c>
      <c r="O36" s="93">
        <f>IF(ISNUMBER(N36/N$7*100),N36/N$7*100,0)</f>
        <v>48.056316293262881</v>
      </c>
      <c r="P36" s="93">
        <f>[1]MercLab!L71</f>
        <v>10.135289205740627</v>
      </c>
      <c r="Q36" s="94">
        <f>IF(ISNUMBER(N36/H36*100),N36/H36*100,0)</f>
        <v>4.9697268630104414</v>
      </c>
      <c r="R36" s="93">
        <f>[1]MercLab!M71</f>
        <v>3.755289557579252</v>
      </c>
      <c r="S36" s="2" t="str">
        <f>'C01'!A46</f>
        <v>Fuente: Instituto Nacional de Estadística (INE). XLIII Encuesta Permanente de Hogares de Propósitos Múltiples, mayo 2012.</v>
      </c>
    </row>
    <row r="37" spans="1:30" x14ac:dyDescent="0.2">
      <c r="A37" s="169"/>
      <c r="B37" s="107"/>
      <c r="C37" s="93"/>
      <c r="D37" s="93"/>
      <c r="E37" s="107"/>
      <c r="F37" s="93"/>
      <c r="G37" s="93"/>
      <c r="H37" s="107"/>
      <c r="I37" s="93"/>
      <c r="J37" s="93"/>
      <c r="K37" s="107"/>
      <c r="L37" s="93"/>
      <c r="M37" s="93"/>
      <c r="N37" s="107"/>
      <c r="O37" s="93"/>
      <c r="P37" s="93"/>
      <c r="Q37" s="93"/>
      <c r="R37" s="93"/>
      <c r="S37" s="14" t="str">
        <f>A46</f>
        <v>(Promedio de salarios mínimos por rama)</v>
      </c>
    </row>
    <row r="38" spans="1:30" x14ac:dyDescent="0.2">
      <c r="A38" s="172" t="s">
        <v>16</v>
      </c>
      <c r="B38" s="105"/>
      <c r="C38" s="91"/>
      <c r="D38" s="91"/>
      <c r="E38" s="105"/>
      <c r="F38" s="91"/>
      <c r="G38" s="91"/>
      <c r="H38" s="105"/>
      <c r="I38" s="91"/>
      <c r="J38" s="91"/>
      <c r="K38" s="105"/>
      <c r="L38" s="91"/>
      <c r="M38" s="91"/>
      <c r="N38" s="105"/>
      <c r="O38" s="91"/>
      <c r="P38" s="91"/>
      <c r="Q38" s="91"/>
      <c r="R38" s="91"/>
      <c r="S38" s="2" t="s">
        <v>97</v>
      </c>
    </row>
    <row r="39" spans="1:30" x14ac:dyDescent="0.2">
      <c r="A39" s="169" t="s">
        <v>46</v>
      </c>
      <c r="B39" s="95">
        <f>[1]MercLab!C73</f>
        <v>1323727.1240100442</v>
      </c>
      <c r="C39" s="95">
        <f>IF(ISNUMBER(B39/B$7*100),B39/B$7*100,0)</f>
        <v>15.941990543617223</v>
      </c>
      <c r="D39" s="95">
        <f>[1]MercLab!D73</f>
        <v>5.1198921163698996</v>
      </c>
      <c r="E39" s="95">
        <f>[1]MercLab!E73</f>
        <v>1313293.6366060979</v>
      </c>
      <c r="F39" s="95">
        <f>IF(ISNUMBER(E39/E$7*100),E39/E$7*100,0)</f>
        <v>19.815656362735044</v>
      </c>
      <c r="G39" s="95">
        <f>[1]MercLab!F73</f>
        <v>5.1507645996925424</v>
      </c>
      <c r="H39" s="95">
        <f>[1]MercLab!G73</f>
        <v>1259960.5927356537</v>
      </c>
      <c r="I39" s="93">
        <f>IF(ISNUMBER(H39/H$7*100),H39/H$7*100,0)</f>
        <v>37.446581798221807</v>
      </c>
      <c r="J39" s="93">
        <f>[1]MercLab!H73</f>
        <v>5.1467899005976401</v>
      </c>
      <c r="K39" s="95">
        <f>[1]MercLab!I73</f>
        <v>1251255.8370432246</v>
      </c>
      <c r="L39" s="93">
        <f>IF(ISNUMBER(K39/K$7*100),K39/K$7*100,0)</f>
        <v>38.572854098058471</v>
      </c>
      <c r="M39" s="93">
        <f>[1]MercLab!J73</f>
        <v>5.1380345524745694</v>
      </c>
      <c r="N39" s="95">
        <f>[1]MercLab!K73</f>
        <v>8704.755692426621</v>
      </c>
      <c r="O39" s="93">
        <f>IF(ISNUMBER(N39/N$7*100),N39/N$7*100,0)</f>
        <v>7.2052593909742395</v>
      </c>
      <c r="P39" s="93">
        <f>[1]MercLab!L73</f>
        <v>6.3633093325019603</v>
      </c>
      <c r="Q39" s="94">
        <f t="shared" ref="Q39:Q43" si="16">IF(ISNUMBER(N39/H39*100),N39/H39*100,0)</f>
        <v>0.69087523392510763</v>
      </c>
      <c r="R39" s="93">
        <f>[1]MercLab!M73</f>
        <v>2.6481515353924308</v>
      </c>
      <c r="S39" s="2" t="s">
        <v>98</v>
      </c>
    </row>
    <row r="40" spans="1:30" x14ac:dyDescent="0.2">
      <c r="A40" s="169" t="s">
        <v>47</v>
      </c>
      <c r="B40" s="95">
        <f>[1]MercLab!C74</f>
        <v>470679.92275604769</v>
      </c>
      <c r="C40" s="95">
        <f>IF(ISNUMBER(B40/B$7*100),B40/B$7*100,0)</f>
        <v>5.6685209070252931</v>
      </c>
      <c r="D40" s="95">
        <f>[1]MercLab!D74</f>
        <v>7.5271409528128093</v>
      </c>
      <c r="E40" s="95">
        <f>[1]MercLab!E74</f>
        <v>468635.64662378922</v>
      </c>
      <c r="F40" s="95">
        <f>IF(ISNUMBER(E40/E$7*100),E40/E$7*100,0)</f>
        <v>7.0710179916987057</v>
      </c>
      <c r="G40" s="95">
        <f>[1]MercLab!F74</f>
        <v>7.5505949363674425</v>
      </c>
      <c r="H40" s="95">
        <f>[1]MercLab!G74</f>
        <v>449935.94906477956</v>
      </c>
      <c r="I40" s="93">
        <f>IF(ISNUMBER(H40/H$7*100),H40/H$7*100,0)</f>
        <v>13.372293877884598</v>
      </c>
      <c r="J40" s="93">
        <f>[1]MercLab!H74</f>
        <v>7.5395411620804955</v>
      </c>
      <c r="K40" s="95">
        <f>[1]MercLab!I74</f>
        <v>433779.20656208659</v>
      </c>
      <c r="L40" s="93">
        <f>IF(ISNUMBER(K40/K$7*100),K40/K$7*100,0)</f>
        <v>13.372246945940059</v>
      </c>
      <c r="M40" s="93">
        <f>[1]MercLab!J74</f>
        <v>7.4828917184829438</v>
      </c>
      <c r="N40" s="95">
        <f>[1]MercLab!K74</f>
        <v>16156.74250269181</v>
      </c>
      <c r="O40" s="93">
        <f>IF(ISNUMBER(N40/N$7*100),N40/N$7*100,0)</f>
        <v>13.373554038553406</v>
      </c>
      <c r="P40" s="93">
        <f>[1]MercLab!L74</f>
        <v>8.9520501218159723</v>
      </c>
      <c r="Q40" s="94">
        <f t="shared" si="16"/>
        <v>3.5908983348129051</v>
      </c>
      <c r="R40" s="93">
        <f>[1]MercLab!M74</f>
        <v>3.8120954619125511</v>
      </c>
      <c r="S40" s="2" t="s">
        <v>99</v>
      </c>
      <c r="T40" s="88"/>
    </row>
    <row r="41" spans="1:30" x14ac:dyDescent="0.2">
      <c r="A41" s="169" t="s">
        <v>68</v>
      </c>
      <c r="B41" s="213">
        <f>[1]MercLab!C75</f>
        <v>1702781.9618790103</v>
      </c>
      <c r="C41" s="214">
        <f>IF(ISNUMBER(B41/B$7*100),B41/B$7*100,0)</f>
        <v>20.507046687902719</v>
      </c>
      <c r="D41" s="214">
        <f>[1]MercLab!D75</f>
        <v>8.619347102649936</v>
      </c>
      <c r="E41" s="213">
        <f>[1]MercLab!E75</f>
        <v>1699940.9555339441</v>
      </c>
      <c r="F41" s="214">
        <f>IF(ISNUMBER(E41/E$7*100),E41/E$7*100,0)</f>
        <v>25.649591890852598</v>
      </c>
      <c r="G41" s="214">
        <f>[1]MercLab!F75</f>
        <v>8.6319449000856512</v>
      </c>
      <c r="H41" s="95">
        <f>[1]MercLab!G75</f>
        <v>1622833.6655246608</v>
      </c>
      <c r="I41" s="93">
        <f>IF(ISNUMBER(H41/H$7*100),H41/H$7*100,0)</f>
        <v>48.231328782301937</v>
      </c>
      <c r="J41" s="93">
        <f>[1]MercLab!H75</f>
        <v>8.6130041008938445</v>
      </c>
      <c r="K41" s="95">
        <f>[1]MercLab!I75</f>
        <v>1556315.5256597803</v>
      </c>
      <c r="L41" s="93">
        <f>IF(ISNUMBER(K41/K$7*100),K41/K$7*100,0)</f>
        <v>47.977024301980606</v>
      </c>
      <c r="M41" s="93">
        <f>[1]MercLab!J75</f>
        <v>8.591741564713212</v>
      </c>
      <c r="N41" s="95">
        <f>[1]MercLab!K75</f>
        <v>66518.139864871599</v>
      </c>
      <c r="O41" s="93">
        <f>IF(ISNUMBER(N41/N$7*100),N41/N$7*100,0)</f>
        <v>55.059609811736735</v>
      </c>
      <c r="P41" s="93">
        <f>[1]MercLab!L75</f>
        <v>9.0946363933885035</v>
      </c>
      <c r="Q41" s="94">
        <f t="shared" si="16"/>
        <v>4.0988883382183436</v>
      </c>
      <c r="R41" s="93">
        <f>[1]MercLab!M75</f>
        <v>3.2696599571408607</v>
      </c>
      <c r="S41" s="2" t="s">
        <v>114</v>
      </c>
      <c r="T41" s="88"/>
    </row>
    <row r="42" spans="1:30" x14ac:dyDescent="0.2">
      <c r="A42" s="169" t="s">
        <v>64</v>
      </c>
      <c r="B42" s="213">
        <f>[1]MercLab!C76</f>
        <v>3047.8074635269586</v>
      </c>
      <c r="C42" s="214">
        <f>IF(ISNUMBER(B42/B$7*100),B42/B$7*100,0)</f>
        <v>3.6705539140968829E-2</v>
      </c>
      <c r="D42" s="214">
        <f>[1]MercLab!D76</f>
        <v>13.162738638351872</v>
      </c>
      <c r="E42" s="213">
        <f>[1]MercLab!E76</f>
        <v>3047.8074635269586</v>
      </c>
      <c r="F42" s="214">
        <f>IF(ISNUMBER(E42/E$7*100),E42/E$7*100,0)</f>
        <v>4.5986901690245274E-2</v>
      </c>
      <c r="G42" s="214">
        <f>[1]MercLab!F76</f>
        <v>13.162738638351872</v>
      </c>
      <c r="H42" s="95">
        <f>[1]MercLab!G76</f>
        <v>2765.8213174744387</v>
      </c>
      <c r="I42" s="93">
        <f>IF(ISNUMBER(H42/H$7*100),H42/H$7*100,0)</f>
        <v>8.2201423442297944E-2</v>
      </c>
      <c r="J42" s="93">
        <f>[1]MercLab!H76</f>
        <v>13.893007456170753</v>
      </c>
      <c r="K42" s="95">
        <f>[1]MercLab!I76</f>
        <v>2526.1577786542962</v>
      </c>
      <c r="L42" s="93">
        <f>IF(ISNUMBER(K42/K$7*100),K42/K$7*100,0)</f>
        <v>7.7874654039549185E-2</v>
      </c>
      <c r="M42" s="93">
        <f>[1]MercLab!J76</f>
        <v>14.072602281874982</v>
      </c>
      <c r="N42" s="95">
        <f>[1]MercLab!K76</f>
        <v>239.66353882014249</v>
      </c>
      <c r="O42" s="93">
        <f>IF(ISNUMBER(N42/N$7*100),N42/N$7*100,0)</f>
        <v>0.1983786822713873</v>
      </c>
      <c r="P42" s="93">
        <f>[1]MercLab!L76</f>
        <v>12</v>
      </c>
      <c r="Q42" s="94">
        <f t="shared" si="16"/>
        <v>8.6651851768568715</v>
      </c>
      <c r="R42" s="93">
        <f>[1]MercLab!M76</f>
        <v>2.9325475391518632</v>
      </c>
    </row>
    <row r="43" spans="1:30" x14ac:dyDescent="0.2">
      <c r="A43" s="169" t="s">
        <v>122</v>
      </c>
      <c r="B43" s="213">
        <f>[1]MercLab!C77</f>
        <v>128101.65902845524</v>
      </c>
      <c r="C43" s="214">
        <f>IF(ISNUMBER(B43/B$7*100),B43/B$7*100,0)</f>
        <v>1.542761646121422</v>
      </c>
      <c r="D43" s="214">
        <f>[1]MercLab!D77</f>
        <v>8.7948213129667661</v>
      </c>
      <c r="E43" s="213">
        <f>[1]MercLab!E77</f>
        <v>127861.9954896351</v>
      </c>
      <c r="F43" s="214">
        <f>IF(ISNUMBER(E43/E$7*100),E43/E$7*100,0)</f>
        <v>1.9292481847577263</v>
      </c>
      <c r="G43" s="214">
        <f>[1]MercLab!F77</f>
        <v>8.7948213129667661</v>
      </c>
      <c r="H43" s="95">
        <f>[1]MercLab!G77</f>
        <v>29191.833990990013</v>
      </c>
      <c r="I43" s="93">
        <f>IF(ISNUMBER(H43/H$7*100),H43/H$7*100,0)</f>
        <v>0.8675941181702217</v>
      </c>
      <c r="J43" s="93">
        <f>[1]MercLab!H77</f>
        <v>10.221648375305477</v>
      </c>
      <c r="K43" s="95">
        <f>[1]MercLab!I77</f>
        <v>0</v>
      </c>
      <c r="L43" s="93">
        <f>IF(ISNUMBER(K43/K$7*100),K43/K$7*100,0)</f>
        <v>0</v>
      </c>
      <c r="M43" s="93">
        <f>[1]MercLab!J77</f>
        <v>0</v>
      </c>
      <c r="N43" s="95">
        <f>[1]MercLab!K77</f>
        <v>29191.833990990013</v>
      </c>
      <c r="O43" s="93">
        <f>IF(ISNUMBER(N43/N$7*100),N43/N$7*100,0)</f>
        <v>24.163198076465129</v>
      </c>
      <c r="P43" s="93">
        <f>[1]MercLab!L77</f>
        <v>10.221648375305477</v>
      </c>
      <c r="Q43" s="94">
        <f t="shared" si="16"/>
        <v>100</v>
      </c>
      <c r="R43" s="93">
        <f>[1]MercLab!M77</f>
        <v>4.418080068140128</v>
      </c>
      <c r="T43" s="88"/>
    </row>
    <row r="44" spans="1:30" x14ac:dyDescent="0.2">
      <c r="A44" s="165"/>
      <c r="B44" s="168"/>
      <c r="C44" s="167"/>
      <c r="D44" s="166"/>
      <c r="E44" s="168"/>
      <c r="F44" s="167"/>
      <c r="G44" s="166"/>
      <c r="H44" s="168"/>
      <c r="I44" s="167"/>
      <c r="J44" s="166"/>
      <c r="K44" s="168"/>
      <c r="L44" s="167"/>
      <c r="M44" s="166"/>
      <c r="N44" s="168"/>
      <c r="O44" s="167"/>
      <c r="P44" s="166"/>
      <c r="Q44" s="153"/>
      <c r="R44" s="153"/>
      <c r="S44" s="173"/>
      <c r="T44" s="153"/>
      <c r="U44" s="154"/>
      <c r="V44" s="153"/>
      <c r="W44" s="153"/>
      <c r="X44" s="154"/>
      <c r="Y44" s="153"/>
      <c r="Z44" s="153"/>
      <c r="AA44" s="154"/>
      <c r="AB44" s="153"/>
      <c r="AC44" s="153"/>
      <c r="AD44" s="153"/>
    </row>
    <row r="45" spans="1:30" x14ac:dyDescent="0.2">
      <c r="A45" s="2" t="str">
        <f>'C01'!A46</f>
        <v>Fuente: Instituto Nacional de Estadística (INE). XLIII Encuesta Permanente de Hogares de Propósitos Múltiples, mayo 2012.</v>
      </c>
      <c r="F45" s="21"/>
      <c r="I45" s="21"/>
      <c r="L45" s="21"/>
    </row>
    <row r="46" spans="1:30" x14ac:dyDescent="0.2">
      <c r="A46" s="203" t="s">
        <v>146</v>
      </c>
      <c r="B46" s="5"/>
      <c r="F46" s="21"/>
      <c r="I46" s="21"/>
      <c r="L46" s="21"/>
    </row>
    <row r="47" spans="1:30" x14ac:dyDescent="0.2">
      <c r="A47" s="2" t="s">
        <v>97</v>
      </c>
      <c r="B47" s="5"/>
      <c r="F47" s="21"/>
      <c r="I47" s="21"/>
      <c r="L47" s="21"/>
    </row>
    <row r="48" spans="1:30" x14ac:dyDescent="0.2">
      <c r="A48" s="2" t="s">
        <v>98</v>
      </c>
      <c r="B48" s="5"/>
      <c r="F48" s="21"/>
      <c r="I48" s="21"/>
      <c r="L48" s="21"/>
    </row>
    <row r="49" spans="1:22" x14ac:dyDescent="0.2">
      <c r="A49" s="2" t="s">
        <v>99</v>
      </c>
      <c r="F49" s="21"/>
      <c r="I49" s="21"/>
      <c r="L49" s="21"/>
    </row>
    <row r="50" spans="1:22" x14ac:dyDescent="0.2">
      <c r="A50" s="2" t="s">
        <v>114</v>
      </c>
      <c r="F50" s="21"/>
      <c r="I50" s="21"/>
      <c r="L50" s="21"/>
    </row>
    <row r="51" spans="1:22" x14ac:dyDescent="0.2">
      <c r="A51" s="2" t="s">
        <v>115</v>
      </c>
      <c r="F51" s="21"/>
      <c r="I51" s="21"/>
      <c r="L51" s="21"/>
    </row>
    <row r="52" spans="1:22" x14ac:dyDescent="0.2">
      <c r="E52" s="9"/>
      <c r="F52" s="21"/>
      <c r="G52" s="3"/>
      <c r="I52" s="21"/>
      <c r="L52" s="21"/>
      <c r="V52" s="52"/>
    </row>
    <row r="53" spans="1:22" x14ac:dyDescent="0.2">
      <c r="F53" s="21"/>
      <c r="I53" s="21"/>
      <c r="L53" s="21"/>
    </row>
    <row r="54" spans="1:22" x14ac:dyDescent="0.2">
      <c r="B54" s="9"/>
      <c r="F54" s="21"/>
      <c r="I54" s="21"/>
      <c r="L54" s="21"/>
    </row>
    <row r="56" spans="1:22" x14ac:dyDescent="0.2">
      <c r="B56" s="9"/>
    </row>
    <row r="57" spans="1:22" x14ac:dyDescent="0.2">
      <c r="B57" s="9"/>
    </row>
  </sheetData>
  <mergeCells count="20">
    <mergeCell ref="S1:AD1"/>
    <mergeCell ref="S2:AD2"/>
    <mergeCell ref="A1:R1"/>
    <mergeCell ref="A2:R2"/>
    <mergeCell ref="S3:S5"/>
    <mergeCell ref="T3:AB3"/>
    <mergeCell ref="A3:A5"/>
    <mergeCell ref="B3:D4"/>
    <mergeCell ref="AC3:AC5"/>
    <mergeCell ref="AD3:AD5"/>
    <mergeCell ref="E3:G4"/>
    <mergeCell ref="H3:P3"/>
    <mergeCell ref="W4:Y4"/>
    <mergeCell ref="Z4:AB4"/>
    <mergeCell ref="Q3:Q5"/>
    <mergeCell ref="R3:R5"/>
    <mergeCell ref="H4:J4"/>
    <mergeCell ref="K4:M4"/>
    <mergeCell ref="N4:P4"/>
    <mergeCell ref="T4:V4"/>
  </mergeCells>
  <phoneticPr fontId="0" type="noConversion"/>
  <printOptions horizontalCentered="1"/>
  <pageMargins left="1.4648818897637796" right="0.27559055118110237" top="0.31496062992125984" bottom="0.39370078740157483" header="0" footer="0.19685039370078741"/>
  <pageSetup paperSize="9" scale="90" firstPageNumber="14" orientation="landscape" useFirstPageNumber="1" r:id="rId1"/>
  <headerFooter alignWithMargins="0">
    <oddFooter>&amp;L&amp;Z&amp;F+&amp;F+&amp;A&amp;C&amp;P&amp;R&amp;D+&amp;T</oddFooter>
  </headerFooter>
  <colBreaks count="1" manualBreakCount="1">
    <brk id="18" max="1048575" man="1"/>
  </colBreaks>
  <ignoredErrors>
    <ignoredError sqref="Q10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Q102"/>
  <sheetViews>
    <sheetView view="pageBreakPreview" zoomScale="60" workbookViewId="0">
      <selection activeCell="F48" sqref="F48"/>
    </sheetView>
  </sheetViews>
  <sheetFormatPr baseColWidth="10" defaultRowHeight="11.25" x14ac:dyDescent="0.2"/>
  <cols>
    <col min="1" max="1" width="47.83203125" style="73" customWidth="1"/>
    <col min="2" max="2" width="14.6640625" style="73" bestFit="1" customWidth="1"/>
    <col min="3" max="3" width="9.1640625" style="75" bestFit="1" customWidth="1"/>
    <col min="4" max="4" width="14.6640625" style="73" bestFit="1" customWidth="1"/>
    <col min="5" max="5" width="8" style="75" bestFit="1" customWidth="1"/>
    <col min="6" max="6" width="12.6640625" style="73" bestFit="1" customWidth="1"/>
    <col min="7" max="7" width="7.6640625" style="75" bestFit="1" customWidth="1"/>
    <col min="8" max="8" width="14.5" style="73" bestFit="1" customWidth="1"/>
    <col min="9" max="9" width="8" style="75" bestFit="1" customWidth="1"/>
    <col min="10" max="10" width="11.6640625" style="73" bestFit="1" customWidth="1"/>
    <col min="11" max="11" width="7.6640625" style="75" bestFit="1" customWidth="1"/>
    <col min="12" max="12" width="14.6640625" style="73" bestFit="1" customWidth="1"/>
    <col min="13" max="13" width="8" style="75" bestFit="1" customWidth="1"/>
    <col min="14" max="14" width="12.6640625" style="73" bestFit="1" customWidth="1"/>
    <col min="15" max="15" width="7.83203125" style="75" bestFit="1" customWidth="1"/>
    <col min="16" max="16384" width="12" style="73"/>
  </cols>
  <sheetData>
    <row r="1" spans="1:17" x14ac:dyDescent="0.2">
      <c r="A1" s="250" t="s">
        <v>100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250"/>
      <c r="O1" s="250"/>
    </row>
    <row r="2" spans="1:17" x14ac:dyDescent="0.2">
      <c r="A2" s="250" t="s">
        <v>109</v>
      </c>
      <c r="B2" s="250"/>
      <c r="C2" s="250"/>
      <c r="D2" s="250"/>
      <c r="E2" s="250"/>
      <c r="F2" s="250"/>
      <c r="G2" s="250"/>
      <c r="H2" s="250"/>
      <c r="I2" s="250"/>
      <c r="J2" s="250"/>
      <c r="K2" s="250"/>
      <c r="L2" s="250"/>
      <c r="M2" s="250"/>
      <c r="N2" s="250"/>
      <c r="O2" s="250"/>
    </row>
    <row r="3" spans="1:17" x14ac:dyDescent="0.2">
      <c r="A3" s="250" t="s">
        <v>41</v>
      </c>
      <c r="B3" s="250"/>
      <c r="C3" s="250"/>
      <c r="D3" s="250"/>
      <c r="E3" s="250"/>
      <c r="F3" s="250"/>
      <c r="G3" s="250"/>
      <c r="H3" s="250"/>
      <c r="I3" s="250"/>
      <c r="J3" s="250"/>
      <c r="K3" s="250"/>
      <c r="L3" s="250"/>
      <c r="M3" s="250"/>
      <c r="N3" s="250"/>
      <c r="O3" s="250"/>
    </row>
    <row r="4" spans="1:17" ht="12" customHeight="1" x14ac:dyDescent="0.2">
      <c r="A4" s="240" t="s">
        <v>39</v>
      </c>
      <c r="B4" s="243" t="s">
        <v>7</v>
      </c>
      <c r="C4" s="243"/>
      <c r="D4" s="239" t="s">
        <v>8</v>
      </c>
      <c r="E4" s="239"/>
      <c r="F4" s="239"/>
      <c r="G4" s="239"/>
      <c r="H4" s="239"/>
      <c r="I4" s="239"/>
      <c r="J4" s="239"/>
      <c r="K4" s="239"/>
      <c r="L4" s="243" t="s">
        <v>1</v>
      </c>
      <c r="M4" s="243"/>
      <c r="N4" s="245" t="s">
        <v>2</v>
      </c>
      <c r="O4" s="245"/>
    </row>
    <row r="5" spans="1:17" ht="13.5" x14ac:dyDescent="0.35">
      <c r="A5" s="241"/>
      <c r="B5" s="244"/>
      <c r="C5" s="244"/>
      <c r="D5" s="247" t="s">
        <v>5</v>
      </c>
      <c r="E5" s="247"/>
      <c r="F5" s="247" t="s">
        <v>140</v>
      </c>
      <c r="G5" s="247"/>
      <c r="H5" s="247" t="s">
        <v>12</v>
      </c>
      <c r="I5" s="247"/>
      <c r="J5" s="247" t="s">
        <v>141</v>
      </c>
      <c r="K5" s="247"/>
      <c r="L5" s="244"/>
      <c r="M5" s="244"/>
      <c r="N5" s="246"/>
      <c r="O5" s="246"/>
    </row>
    <row r="6" spans="1:17" x14ac:dyDescent="0.2">
      <c r="A6" s="242"/>
      <c r="B6" s="190" t="s">
        <v>9</v>
      </c>
      <c r="C6" s="191" t="s">
        <v>113</v>
      </c>
      <c r="D6" s="190" t="s">
        <v>9</v>
      </c>
      <c r="E6" s="191" t="s">
        <v>113</v>
      </c>
      <c r="F6" s="190" t="s">
        <v>9</v>
      </c>
      <c r="G6" s="191" t="s">
        <v>113</v>
      </c>
      <c r="H6" s="190" t="s">
        <v>9</v>
      </c>
      <c r="I6" s="191" t="s">
        <v>113</v>
      </c>
      <c r="J6" s="190" t="s">
        <v>9</v>
      </c>
      <c r="K6" s="191" t="s">
        <v>113</v>
      </c>
      <c r="L6" s="190" t="s">
        <v>9</v>
      </c>
      <c r="M6" s="191" t="s">
        <v>113</v>
      </c>
      <c r="N6" s="190" t="s">
        <v>9</v>
      </c>
      <c r="O6" s="191" t="s">
        <v>113</v>
      </c>
    </row>
    <row r="7" spans="1:17" x14ac:dyDescent="0.2">
      <c r="A7" s="120"/>
      <c r="B7" s="121"/>
      <c r="C7" s="122"/>
      <c r="D7" s="122"/>
      <c r="E7" s="122"/>
      <c r="F7" s="104"/>
      <c r="G7" s="69"/>
      <c r="H7" s="122"/>
      <c r="I7" s="122"/>
      <c r="J7" s="122"/>
      <c r="K7" s="122"/>
      <c r="L7" s="122"/>
      <c r="M7" s="122"/>
      <c r="N7" s="122"/>
      <c r="O7" s="122"/>
    </row>
    <row r="8" spans="1:17" ht="12" x14ac:dyDescent="0.2">
      <c r="A8" s="177" t="s">
        <v>132</v>
      </c>
      <c r="B8" s="105">
        <f>[1]MercLab!C114</f>
        <v>3243876.7270431397</v>
      </c>
      <c r="C8" s="69">
        <f>SUM(E8,M8,O8)</f>
        <v>100.00000000001742</v>
      </c>
      <c r="D8" s="104">
        <f>F8+H8+J8</f>
        <v>1357865.1040866992</v>
      </c>
      <c r="E8" s="69">
        <f>IF(ISNUMBER(D8/$B$8*100),D8/$B$8*100,0)</f>
        <v>41.859331236807549</v>
      </c>
      <c r="F8" s="105">
        <f>[1]MercLab!D114</f>
        <v>213360.29147131427</v>
      </c>
      <c r="G8" s="69">
        <f>IF(ISNUMBER(F8/$B$8*100),F8/$B$8*100,0)</f>
        <v>6.5773242766162863</v>
      </c>
      <c r="H8" s="105">
        <f>[1]MercLab!E114</f>
        <v>1076602.7452157873</v>
      </c>
      <c r="I8" s="69">
        <f>IF(ISNUMBER(H8/$B$8*100),H8/$B$8*100,0)</f>
        <v>33.188768742057988</v>
      </c>
      <c r="J8" s="105">
        <f>[1]MercLab!F114</f>
        <v>67902.067399597465</v>
      </c>
      <c r="K8" s="69">
        <f>IF(ISNUMBER(J8/$B$8*100),J8/$B$8*100,0)</f>
        <v>2.0932382181332638</v>
      </c>
      <c r="L8" s="105">
        <f>[1]MercLab!G114</f>
        <v>1453143.6357680515</v>
      </c>
      <c r="M8" s="69">
        <f>IF(ISNUMBER(L8/$B$8*100),L8/$B$8*100,0)</f>
        <v>44.796512261198714</v>
      </c>
      <c r="N8" s="105">
        <f>[1]MercLab!H114</f>
        <v>432867.98718895396</v>
      </c>
      <c r="O8" s="69">
        <f>IF(ISNUMBER(N8/$B$8*100),N8/$B$8*100,0)</f>
        <v>13.344156502011161</v>
      </c>
      <c r="P8" s="211"/>
      <c r="Q8" s="210"/>
    </row>
    <row r="9" spans="1:17" s="74" customFormat="1" x14ac:dyDescent="0.2">
      <c r="A9" s="174"/>
      <c r="B9" s="105"/>
      <c r="C9" s="69"/>
      <c r="D9" s="105"/>
      <c r="E9" s="69"/>
      <c r="F9" s="123"/>
      <c r="G9" s="69"/>
      <c r="H9" s="105"/>
      <c r="I9" s="69"/>
      <c r="J9" s="105"/>
      <c r="K9" s="69"/>
      <c r="L9" s="105"/>
      <c r="M9" s="69"/>
      <c r="N9" s="105"/>
      <c r="O9" s="69"/>
    </row>
    <row r="10" spans="1:17" x14ac:dyDescent="0.2">
      <c r="A10" s="178" t="s">
        <v>43</v>
      </c>
      <c r="B10" s="105"/>
      <c r="C10" s="69"/>
      <c r="D10" s="105"/>
      <c r="E10" s="69"/>
      <c r="F10" s="105"/>
      <c r="G10" s="69"/>
      <c r="H10" s="105"/>
      <c r="I10" s="69"/>
      <c r="J10" s="105"/>
      <c r="K10" s="69"/>
      <c r="L10" s="105"/>
      <c r="M10" s="69"/>
      <c r="N10" s="105"/>
      <c r="O10" s="69"/>
    </row>
    <row r="11" spans="1:17" x14ac:dyDescent="0.2">
      <c r="A11" s="179" t="s">
        <v>88</v>
      </c>
      <c r="B11" s="71">
        <f>SUM(B12:B14)</f>
        <v>1510338.6955711667</v>
      </c>
      <c r="C11" s="72">
        <f>IF(ISNUMBER(B11/B$8*100),B11/B$8*100,0)</f>
        <v>46.55968221541734</v>
      </c>
      <c r="D11" s="71">
        <f>SUM(D12:D14)</f>
        <v>819384.35958485305</v>
      </c>
      <c r="E11" s="72">
        <f>IF(ISNUMBER(D11/D$8*100),D11/D$8*100,0)</f>
        <v>60.343575891212808</v>
      </c>
      <c r="F11" s="71">
        <f>SUM(F12:F14)</f>
        <v>165986.61893449194</v>
      </c>
      <c r="G11" s="72">
        <f>IF(ISNUMBER(F11/F$8*100),F11/F$8*100,0)</f>
        <v>77.796396784923033</v>
      </c>
      <c r="H11" s="71">
        <f>SUM(H12:H14)</f>
        <v>612904.72664706851</v>
      </c>
      <c r="I11" s="72">
        <f>IF(ISNUMBER(H11/H$8*100),H11/H$8*100,0)</f>
        <v>56.929515494057355</v>
      </c>
      <c r="J11" s="71">
        <f>SUM(J12:J14)</f>
        <v>40493.014003292621</v>
      </c>
      <c r="K11" s="72">
        <f>IF(ISNUMBER(J11/J$8*100),J11/J$8*100,0)</f>
        <v>59.634434640988076</v>
      </c>
      <c r="L11" s="71">
        <f>SUM(L12:L14)</f>
        <v>572218.91549991316</v>
      </c>
      <c r="M11" s="72">
        <f>IF(ISNUMBER(L11/L$8*100),L11/L$8*100,0)</f>
        <v>39.378001005211701</v>
      </c>
      <c r="N11" s="71">
        <f>SUM(N12:N14)</f>
        <v>118735.42048643685</v>
      </c>
      <c r="O11" s="72">
        <f>IF(ISNUMBER(N11/N$8*100),N11/N$8*100,0)</f>
        <v>27.429937995069821</v>
      </c>
    </row>
    <row r="12" spans="1:17" x14ac:dyDescent="0.2">
      <c r="A12" s="180" t="s">
        <v>69</v>
      </c>
      <c r="B12" s="71">
        <f>[1]MercLab!C115</f>
        <v>416551.76190598035</v>
      </c>
      <c r="C12" s="72">
        <f>IF(ISNUMBER(B12/B$8*100),B12/B$8*100,0)</f>
        <v>12.841171134319762</v>
      </c>
      <c r="D12" s="71">
        <f t="shared" ref="D12:D53" si="0">F12+H12+J12</f>
        <v>261482.61269627846</v>
      </c>
      <c r="E12" s="72">
        <f>IF(ISNUMBER(D12/D$8*100),D12/D$8*100,0)</f>
        <v>19.256891712535158</v>
      </c>
      <c r="F12" s="71">
        <f>[1]MercLab!D115</f>
        <v>66240.355685771181</v>
      </c>
      <c r="G12" s="72">
        <f>IF(ISNUMBER(F12/F$8*100),F12/F$8*100,0)</f>
        <v>31.046243529657453</v>
      </c>
      <c r="H12" s="71">
        <f>[1]MercLab!E115</f>
        <v>183519.14370209031</v>
      </c>
      <c r="I12" s="72">
        <f>IF(ISNUMBER(H12/H$8*100),H12/H$8*100,0)</f>
        <v>17.046133731091956</v>
      </c>
      <c r="J12" s="71">
        <f>[1]MercLab!F115</f>
        <v>11723.113308416972</v>
      </c>
      <c r="K12" s="72">
        <f>IF(ISNUMBER(J12/J$8*100),J12/J$8*100,0)</f>
        <v>17.264736932717412</v>
      </c>
      <c r="L12" s="71">
        <f>[1]MercLab!G115</f>
        <v>131003.40847495174</v>
      </c>
      <c r="M12" s="72">
        <f>IF(ISNUMBER(L12/L$8*100),L12/L$8*100,0)</f>
        <v>9.0151727090426661</v>
      </c>
      <c r="N12" s="71">
        <f>[1]MercLab!H115</f>
        <v>24065.740734758416</v>
      </c>
      <c r="O12" s="72">
        <f>IF(ISNUMBER(N12/N$8*100),N12/N$8*100,0)</f>
        <v>5.5596027996991442</v>
      </c>
    </row>
    <row r="13" spans="1:17" x14ac:dyDescent="0.2">
      <c r="A13" s="180" t="s">
        <v>70</v>
      </c>
      <c r="B13" s="71">
        <f>[1]MercLab!C116</f>
        <v>266324.59953477862</v>
      </c>
      <c r="C13" s="72">
        <f>IF(ISNUMBER(B13/B$8*100),B13/B$8*100,0)</f>
        <v>8.2100715269022864</v>
      </c>
      <c r="D13" s="71">
        <f t="shared" si="0"/>
        <v>159485.0799539705</v>
      </c>
      <c r="E13" s="72">
        <f>IF(ISNUMBER(D13/D$8*100),D13/D$8*100,0)</f>
        <v>11.74528158017878</v>
      </c>
      <c r="F13" s="71">
        <f>[1]MercLab!D116</f>
        <v>13419.456565706085</v>
      </c>
      <c r="G13" s="72">
        <f>IF(ISNUMBER(F13/F$8*100),F13/F$8*100,0)</f>
        <v>6.2895754749708406</v>
      </c>
      <c r="H13" s="71">
        <f>[1]MercLab!E116</f>
        <v>139872.02805024621</v>
      </c>
      <c r="I13" s="72">
        <f>IF(ISNUMBER(H13/H$8*100),H13/H$8*100,0)</f>
        <v>12.991981366554212</v>
      </c>
      <c r="J13" s="71">
        <f>[1]MercLab!F116</f>
        <v>6193.5953380182045</v>
      </c>
      <c r="K13" s="72">
        <f>IF(ISNUMBER(J13/J$8*100),J13/J$8*100,0)</f>
        <v>9.1213648938985337</v>
      </c>
      <c r="L13" s="71">
        <f>[1]MercLab!G116</f>
        <v>88430.777881704955</v>
      </c>
      <c r="M13" s="72">
        <f>IF(ISNUMBER(L13/L$8*100),L13/L$8*100,0)</f>
        <v>6.0854808640417248</v>
      </c>
      <c r="N13" s="71">
        <f>[1]MercLab!H116</f>
        <v>18408.741699109614</v>
      </c>
      <c r="O13" s="72">
        <f>IF(ISNUMBER(N13/N$8*100),N13/N$8*100,0)</f>
        <v>4.2527380734842604</v>
      </c>
    </row>
    <row r="14" spans="1:17" x14ac:dyDescent="0.2">
      <c r="A14" s="180" t="s">
        <v>120</v>
      </c>
      <c r="B14" s="71">
        <f>[1]MercLab!C117</f>
        <v>827462.33413040778</v>
      </c>
      <c r="C14" s="72">
        <f>IF(ISNUMBER(B14/B$8*100),B14/B$8*100,0)</f>
        <v>25.508439554195288</v>
      </c>
      <c r="D14" s="71">
        <f t="shared" si="0"/>
        <v>398416.66693460412</v>
      </c>
      <c r="E14" s="72">
        <f>IF(ISNUMBER(D14/D$8*100),D14/D$8*100,0)</f>
        <v>29.341402598498867</v>
      </c>
      <c r="F14" s="71">
        <f>[1]MercLab!D117</f>
        <v>86326.806683014685</v>
      </c>
      <c r="G14" s="72">
        <f>IF(ISNUMBER(F14/F$8*100),F14/F$8*100,0)</f>
        <v>40.460577780294742</v>
      </c>
      <c r="H14" s="71">
        <f>[1]MercLab!E117</f>
        <v>289513.55489473202</v>
      </c>
      <c r="I14" s="72">
        <f>IF(ISNUMBER(H14/H$8*100),H14/H$8*100,0)</f>
        <v>26.891400396411193</v>
      </c>
      <c r="J14" s="71">
        <f>[1]MercLab!F117</f>
        <v>22576.305356857443</v>
      </c>
      <c r="K14" s="72">
        <f>IF(ISNUMBER(J14/J$8*100),J14/J$8*100,0)</f>
        <v>33.248332814372127</v>
      </c>
      <c r="L14" s="71">
        <f>[1]MercLab!G117</f>
        <v>352784.72914325644</v>
      </c>
      <c r="M14" s="72">
        <f>IF(ISNUMBER(L14/L$8*100),L14/L$8*100,0)</f>
        <v>24.277347432127307</v>
      </c>
      <c r="N14" s="71">
        <f>[1]MercLab!H117</f>
        <v>76260.938052568818</v>
      </c>
      <c r="O14" s="72">
        <f>IF(ISNUMBER(N14/N$8*100),N14/N$8*100,0)</f>
        <v>17.617597121886416</v>
      </c>
    </row>
    <row r="15" spans="1:17" x14ac:dyDescent="0.2">
      <c r="A15" s="179" t="s">
        <v>71</v>
      </c>
      <c r="B15" s="71">
        <f>[1]MercLab!C118</f>
        <v>1733538.0314726175</v>
      </c>
      <c r="C15" s="72">
        <f>IF(ISNUMBER(B15/B$8*100),B15/B$8*100,0)</f>
        <v>53.440317784602534</v>
      </c>
      <c r="D15" s="71">
        <f t="shared" si="0"/>
        <v>538480.74450190412</v>
      </c>
      <c r="E15" s="72">
        <f>IF(ISNUMBER(D15/D$8*100),D15/D$8*100,0)</f>
        <v>39.65642410879147</v>
      </c>
      <c r="F15" s="107">
        <f>[1]MercLab!D118</f>
        <v>47373.672536823462</v>
      </c>
      <c r="G15" s="72">
        <f>IF(ISNUMBER(F15/F$8*100),F15/F$8*100,0)</f>
        <v>22.2036032150775</v>
      </c>
      <c r="H15" s="71">
        <f>[1]MercLab!E118</f>
        <v>463698.01856877567</v>
      </c>
      <c r="I15" s="72">
        <f>IF(ISNUMBER(H15/H$8*100),H15/H$8*100,0)</f>
        <v>43.070484505947924</v>
      </c>
      <c r="J15" s="71">
        <f>[1]MercLab!F118</f>
        <v>27409.053396304997</v>
      </c>
      <c r="K15" s="72">
        <f>IF(ISNUMBER(J15/J$8*100),J15/J$8*100,0)</f>
        <v>40.365565359012152</v>
      </c>
      <c r="L15" s="71">
        <f>[1]MercLab!G118</f>
        <v>880924.72026804439</v>
      </c>
      <c r="M15" s="72">
        <f>IF(ISNUMBER(L15/L$8*100),L15/L$8*100,0)</f>
        <v>60.621998994781833</v>
      </c>
      <c r="N15" s="71">
        <f>[1]MercLab!H118</f>
        <v>314132.56670250703</v>
      </c>
      <c r="O15" s="72">
        <f>IF(ISNUMBER(N15/N$8*100),N15/N$8*100,0)</f>
        <v>72.570062004927848</v>
      </c>
      <c r="P15" s="212"/>
    </row>
    <row r="16" spans="1:17" x14ac:dyDescent="0.2">
      <c r="A16" s="178"/>
      <c r="B16" s="107"/>
      <c r="C16" s="72"/>
      <c r="D16" s="107">
        <f t="shared" si="0"/>
        <v>0</v>
      </c>
      <c r="E16" s="72"/>
      <c r="F16" s="107"/>
      <c r="G16" s="72"/>
      <c r="H16" s="107"/>
      <c r="I16" s="72"/>
      <c r="J16" s="107"/>
      <c r="K16" s="72"/>
      <c r="L16" s="107"/>
      <c r="M16" s="72"/>
      <c r="N16" s="107"/>
      <c r="O16" s="72"/>
    </row>
    <row r="17" spans="1:15" x14ac:dyDescent="0.2">
      <c r="A17" s="178" t="s">
        <v>14</v>
      </c>
      <c r="B17" s="105"/>
      <c r="C17" s="69"/>
      <c r="D17" s="105"/>
      <c r="E17" s="69"/>
      <c r="F17" s="105"/>
      <c r="G17" s="69"/>
      <c r="H17" s="105"/>
      <c r="I17" s="69"/>
      <c r="J17" s="105"/>
      <c r="K17" s="69"/>
      <c r="L17" s="105"/>
      <c r="M17" s="69"/>
      <c r="N17" s="105"/>
      <c r="O17" s="69"/>
    </row>
    <row r="18" spans="1:15" x14ac:dyDescent="0.2">
      <c r="A18" s="181" t="s">
        <v>45</v>
      </c>
      <c r="B18" s="71">
        <f>[1]MercLab!C120</f>
        <v>384731.70754326094</v>
      </c>
      <c r="C18" s="72">
        <f>IF(ISNUMBER(B18/B$8*100),B18/B$8*100,0)</f>
        <v>11.860244390172983</v>
      </c>
      <c r="D18" s="71">
        <f t="shared" si="0"/>
        <v>90444.729978234405</v>
      </c>
      <c r="E18" s="72">
        <f>IF(ISNUMBER(D18/D$8*100),D18/D$8*100,0)</f>
        <v>6.6608037651183016</v>
      </c>
      <c r="F18" s="71">
        <f>[1]MercLab!D120</f>
        <v>3283.5275555114022</v>
      </c>
      <c r="G18" s="72">
        <f>IF(ISNUMBER(F18/F$8*100),F18/F$8*100,0)</f>
        <v>1.5389590691259736</v>
      </c>
      <c r="H18" s="71">
        <f>[1]MercLab!E120</f>
        <v>80197.615702106123</v>
      </c>
      <c r="I18" s="72">
        <f>IF(ISNUMBER(H18/H$8*100),H18/H$8*100,0)</f>
        <v>7.4491372104045519</v>
      </c>
      <c r="J18" s="71">
        <f>[1]MercLab!F120</f>
        <v>6963.5867206168714</v>
      </c>
      <c r="K18" s="72">
        <f>IF(ISNUMBER(J18/J$8*100),J18/J$8*100,0)</f>
        <v>10.255338294247803</v>
      </c>
      <c r="L18" s="71">
        <f>[1]MercLab!G120</f>
        <v>263261.67645956192</v>
      </c>
      <c r="M18" s="72">
        <f>IF(ISNUMBER(L18/L$8*100),L18/L$8*100,0)</f>
        <v>18.116700233863416</v>
      </c>
      <c r="N18" s="71">
        <f>[1]MercLab!H120</f>
        <v>31025.301105454659</v>
      </c>
      <c r="O18" s="72">
        <f>IF(ISNUMBER(N18/N$8*100),N18/N$8*100,0)</f>
        <v>7.1673817477085926</v>
      </c>
    </row>
    <row r="19" spans="1:15" x14ac:dyDescent="0.2">
      <c r="A19" s="181" t="s">
        <v>46</v>
      </c>
      <c r="B19" s="71">
        <f>[1]MercLab!C121</f>
        <v>1752254.7858182315</v>
      </c>
      <c r="C19" s="72">
        <f>IF(ISNUMBER(B19/B$8*100),B19/B$8*100,0)</f>
        <v>54.017305010706984</v>
      </c>
      <c r="D19" s="71">
        <f t="shared" si="0"/>
        <v>594309.3764071241</v>
      </c>
      <c r="E19" s="72">
        <f>IF(ISNUMBER(D19/D$8*100),D19/D$8*100,0)</f>
        <v>43.767924709049574</v>
      </c>
      <c r="F19" s="71">
        <f>[1]MercLab!D121</f>
        <v>31714.018518533525</v>
      </c>
      <c r="G19" s="72">
        <f>IF(ISNUMBER(F19/F$8*100),F19/F$8*100,0)</f>
        <v>14.864067863723083</v>
      </c>
      <c r="H19" s="71">
        <f>[1]MercLab!E121</f>
        <v>520330.75464121008</v>
      </c>
      <c r="I19" s="72">
        <f>IF(ISNUMBER(H19/H$8*100),H19/H$8*100,0)</f>
        <v>48.330803256211126</v>
      </c>
      <c r="J19" s="71">
        <f>[1]MercLab!F121</f>
        <v>42264.603247380452</v>
      </c>
      <c r="K19" s="72">
        <f>IF(ISNUMBER(J19/J$8*100),J19/J$8*100,0)</f>
        <v>62.243470436116652</v>
      </c>
      <c r="L19" s="71">
        <f>[1]MercLab!G121</f>
        <v>892365.40709556418</v>
      </c>
      <c r="M19" s="72">
        <f>IF(ISNUMBER(L19/L$8*100),L19/L$8*100,0)</f>
        <v>61.409304980640066</v>
      </c>
      <c r="N19" s="71">
        <f>[1]MercLab!H121</f>
        <v>265580.00231537485</v>
      </c>
      <c r="O19" s="72">
        <f>IF(ISNUMBER(N19/N$8*100),N19/N$8*100,0)</f>
        <v>61.353578960655462</v>
      </c>
    </row>
    <row r="20" spans="1:15" x14ac:dyDescent="0.2">
      <c r="A20" s="181" t="s">
        <v>47</v>
      </c>
      <c r="B20" s="71">
        <f>[1]MercLab!C122</f>
        <v>836310.57507727854</v>
      </c>
      <c r="C20" s="72">
        <f>IF(ISNUMBER(B20/B$8*100),B20/B$8*100,0)</f>
        <v>25.781207038640858</v>
      </c>
      <c r="D20" s="71">
        <f t="shared" si="0"/>
        <v>463557.47011190839</v>
      </c>
      <c r="E20" s="72">
        <f>IF(ISNUMBER(D20/D$8*100),D20/D$8*100,0)</f>
        <v>34.138698219488994</v>
      </c>
      <c r="F20" s="71">
        <f>[1]MercLab!D122</f>
        <v>91609.669978453399</v>
      </c>
      <c r="G20" s="72">
        <f>IF(ISNUMBER(F20/F$8*100),F20/F$8*100,0)</f>
        <v>42.936607063442302</v>
      </c>
      <c r="H20" s="71">
        <f>[1]MercLab!E122</f>
        <v>354163.56875518011</v>
      </c>
      <c r="I20" s="72">
        <f>IF(ISNUMBER(H20/H$8*100),H20/H$8*100,0)</f>
        <v>32.896402162172997</v>
      </c>
      <c r="J20" s="71">
        <f>[1]MercLab!F122</f>
        <v>17784.231378274882</v>
      </c>
      <c r="K20" s="72">
        <f>IF(ISNUMBER(J20/J$8*100),J20/J$8*100,0)</f>
        <v>26.191001333753661</v>
      </c>
      <c r="L20" s="71">
        <f>[1]MercLab!G122</f>
        <v>250386.25777106843</v>
      </c>
      <c r="M20" s="72">
        <f>IF(ISNUMBER(L20/L$8*100),L20/L$8*100,0)</f>
        <v>17.230661278623575</v>
      </c>
      <c r="N20" s="71">
        <f>[1]MercLab!H122</f>
        <v>122366.84719432125</v>
      </c>
      <c r="O20" s="72">
        <f>IF(ISNUMBER(N20/N$8*100),N20/N$8*100,0)</f>
        <v>28.268860441487469</v>
      </c>
    </row>
    <row r="21" spans="1:15" x14ac:dyDescent="0.2">
      <c r="A21" s="181" t="s">
        <v>48</v>
      </c>
      <c r="B21" s="71">
        <f>[1]MercLab!C123</f>
        <v>263009.8396275118</v>
      </c>
      <c r="C21" s="72">
        <f>IF(ISNUMBER(B21/B$8*100),B21/B$8*100,0)</f>
        <v>8.1078863889889767</v>
      </c>
      <c r="D21" s="71">
        <f t="shared" si="0"/>
        <v>205215.25405611855</v>
      </c>
      <c r="E21" s="72">
        <f>IF(ISNUMBER(D21/D$8*100),D21/D$8*100,0)</f>
        <v>15.113081073995671</v>
      </c>
      <c r="F21" s="106">
        <f>[1]MercLab!D123</f>
        <v>85866.207121649903</v>
      </c>
      <c r="G21" s="72">
        <f>IF(ISNUMBER(F21/F$8*100),F21/F$8*100,0)</f>
        <v>40.244699015699645</v>
      </c>
      <c r="H21" s="71">
        <f>[1]MercLab!E123</f>
        <v>118459.40088114323</v>
      </c>
      <c r="I21" s="72">
        <f>IF(ISNUMBER(H21/H$8*100),H21/H$8*100,0)</f>
        <v>11.003074384451805</v>
      </c>
      <c r="J21" s="71">
        <f>[1]MercLab!F123</f>
        <v>889.6460533254176</v>
      </c>
      <c r="K21" s="72">
        <f>IF(ISNUMBER(J21/J$8*100),J21/J$8*100,0)</f>
        <v>1.3101899358821165</v>
      </c>
      <c r="L21" s="71">
        <f>[1]MercLab!G123</f>
        <v>43898.74899760574</v>
      </c>
      <c r="M21" s="72">
        <f>IF(ISNUMBER(L21/L$8*100),L21/L$8*100,0)</f>
        <v>3.020950435804874</v>
      </c>
      <c r="N21" s="71">
        <f>[1]MercLab!H123</f>
        <v>13895.836573788045</v>
      </c>
      <c r="O21" s="72">
        <f>IF(ISNUMBER(N21/N$8*100),N21/N$8*100,0)</f>
        <v>3.2101788501449713</v>
      </c>
    </row>
    <row r="22" spans="1:15" x14ac:dyDescent="0.2">
      <c r="A22" s="180" t="s">
        <v>64</v>
      </c>
      <c r="B22" s="106">
        <f>[1]MercLab!C124</f>
        <v>7569.8189775277815</v>
      </c>
      <c r="C22" s="72">
        <f>IF(ISNUMBER(B22/B$8*100),B22/B$8*100,0)</f>
        <v>0.2333571715108862</v>
      </c>
      <c r="D22" s="106">
        <f t="shared" si="0"/>
        <v>4338.2735333819692</v>
      </c>
      <c r="E22" s="72">
        <f>IF(ISNUMBER(D22/D$8*100),D22/D$8*100,0)</f>
        <v>0.31949223235248353</v>
      </c>
      <c r="F22" s="107">
        <f>[1]MercLab!D124</f>
        <v>886.86829716549744</v>
      </c>
      <c r="G22" s="72">
        <f>IF(ISNUMBER(F22/F$8*100),F22/F$8*100,0)</f>
        <v>0.41566698800874785</v>
      </c>
      <c r="H22" s="106">
        <f>[1]MercLab!E124</f>
        <v>3451.4052362164721</v>
      </c>
      <c r="I22" s="72">
        <f>IF(ISNUMBER(H22/H$8*100),H22/H$8*100,0)</f>
        <v>0.32058298676590263</v>
      </c>
      <c r="J22" s="106">
        <f>[1]MercLab!F124</f>
        <v>0</v>
      </c>
      <c r="K22" s="72">
        <f>IF(ISNUMBER(J22/J$8*100),J22/J$8*100,0)</f>
        <v>0</v>
      </c>
      <c r="L22" s="106">
        <f>[1]MercLab!G124</f>
        <v>3231.5454441458123</v>
      </c>
      <c r="M22" s="72">
        <f>IF(ISNUMBER(L22/L$8*100),L22/L$8*100,0)</f>
        <v>0.22238307106081748</v>
      </c>
      <c r="N22" s="106">
        <f>[1]MercLab!H124</f>
        <v>0</v>
      </c>
      <c r="O22" s="72">
        <f>IF(ISNUMBER(N22/N$8*100),N22/N$8*100,0)</f>
        <v>0</v>
      </c>
    </row>
    <row r="23" spans="1:15" x14ac:dyDescent="0.2">
      <c r="A23"/>
      <c r="B23" s="107"/>
      <c r="C23" s="108"/>
      <c r="D23" s="107">
        <f t="shared" si="0"/>
        <v>0</v>
      </c>
      <c r="E23" s="108"/>
      <c r="F23" s="107"/>
      <c r="G23" s="108"/>
      <c r="H23" s="107"/>
      <c r="I23" s="108"/>
      <c r="J23" s="107"/>
      <c r="K23" s="108"/>
      <c r="L23" s="107"/>
      <c r="M23" s="108"/>
      <c r="N23" s="107"/>
      <c r="O23" s="108"/>
    </row>
    <row r="24" spans="1:15" x14ac:dyDescent="0.2">
      <c r="A24" s="183" t="s">
        <v>20</v>
      </c>
      <c r="B24" s="105"/>
      <c r="C24" s="69"/>
      <c r="D24" s="105"/>
      <c r="E24" s="69"/>
      <c r="F24" s="105"/>
      <c r="G24" s="69"/>
      <c r="H24" s="105"/>
      <c r="I24" s="69"/>
      <c r="J24" s="105"/>
      <c r="K24" s="69"/>
      <c r="L24" s="105"/>
      <c r="M24" s="69"/>
      <c r="N24" s="105"/>
      <c r="O24" s="69"/>
    </row>
    <row r="25" spans="1:15" x14ac:dyDescent="0.2">
      <c r="A25" s="181" t="s">
        <v>49</v>
      </c>
      <c r="B25" s="106">
        <f>[1]MercLab!C126</f>
        <v>19544.43421009717</v>
      </c>
      <c r="C25" s="72">
        <f t="shared" ref="C25:C33" si="1">IF(ISNUMBER(B25/B$8*100),B25/B$8*100,0)</f>
        <v>0.60250237153470143</v>
      </c>
      <c r="D25" s="106">
        <f t="shared" si="0"/>
        <v>1127.9445842100802</v>
      </c>
      <c r="E25" s="72">
        <f t="shared" ref="E25:E33" si="2">IF(ISNUMBER(D25/D$8*100),D25/D$8*100,0)</f>
        <v>8.3067499180541682E-2</v>
      </c>
      <c r="F25" s="106">
        <f>[1]MercLab!D126</f>
        <v>0</v>
      </c>
      <c r="G25" s="72">
        <f t="shared" ref="G25:G33" si="3">IF(ISNUMBER(F25/F$8*100),F25/F$8*100,0)</f>
        <v>0</v>
      </c>
      <c r="H25" s="106">
        <f>[1]MercLab!E126</f>
        <v>1127.9445842100802</v>
      </c>
      <c r="I25" s="72">
        <f t="shared" ref="I25:I33" si="4">IF(ISNUMBER(H25/H$8*100),H25/H$8*100,0)</f>
        <v>0.10476887498405943</v>
      </c>
      <c r="J25" s="106">
        <f>[1]MercLab!F126</f>
        <v>0</v>
      </c>
      <c r="K25" s="72">
        <f t="shared" ref="K25:K33" si="5">IF(ISNUMBER(J25/J$8*100),J25/J$8*100,0)</f>
        <v>0</v>
      </c>
      <c r="L25" s="106">
        <f>[1]MercLab!G126</f>
        <v>845.95843815756007</v>
      </c>
      <c r="M25" s="72">
        <f t="shared" ref="M25:M33" si="6">IF(ISNUMBER(L25/L$8*100),L25/L$8*100,0)</f>
        <v>5.8215748074376218E-2</v>
      </c>
      <c r="N25" s="106">
        <f>[1]MercLab!H126</f>
        <v>17570.531187729524</v>
      </c>
      <c r="O25" s="72">
        <f t="shared" ref="O25:O33" si="7">IF(ISNUMBER(N25/N$8*100),N25/N$8*100,0)</f>
        <v>4.0590969320306192</v>
      </c>
    </row>
    <row r="26" spans="1:15" x14ac:dyDescent="0.2">
      <c r="A26" s="181" t="s">
        <v>50</v>
      </c>
      <c r="B26" s="106">
        <f>[1]MercLab!C127</f>
        <v>107920.95622052155</v>
      </c>
      <c r="C26" s="72">
        <f t="shared" si="1"/>
        <v>3.3269129902754879</v>
      </c>
      <c r="D26" s="106">
        <f t="shared" si="0"/>
        <v>19383.492865577202</v>
      </c>
      <c r="E26" s="72">
        <f t="shared" si="2"/>
        <v>1.4274976805309794</v>
      </c>
      <c r="F26" s="106">
        <f>[1]MercLab!D127</f>
        <v>0</v>
      </c>
      <c r="G26" s="72">
        <f t="shared" si="3"/>
        <v>0</v>
      </c>
      <c r="H26" s="106">
        <f>[1]MercLab!E127</f>
        <v>18383.904981144213</v>
      </c>
      <c r="I26" s="72">
        <f t="shared" si="4"/>
        <v>1.707584813696482</v>
      </c>
      <c r="J26" s="106">
        <f>[1]MercLab!F127</f>
        <v>999.58788443298749</v>
      </c>
      <c r="K26" s="72">
        <f t="shared" si="5"/>
        <v>1.4721022830578987</v>
      </c>
      <c r="L26" s="106">
        <f>[1]MercLab!G127</f>
        <v>8813.3086454542317</v>
      </c>
      <c r="M26" s="72">
        <f t="shared" si="6"/>
        <v>0.60649948350054217</v>
      </c>
      <c r="N26" s="106">
        <f>[1]MercLab!H127</f>
        <v>79724.154709490787</v>
      </c>
      <c r="O26" s="72">
        <f t="shared" si="7"/>
        <v>18.417660134032939</v>
      </c>
    </row>
    <row r="27" spans="1:15" x14ac:dyDescent="0.2">
      <c r="A27" s="181" t="s">
        <v>51</v>
      </c>
      <c r="B27" s="106">
        <f>[1]MercLab!C128</f>
        <v>296009.498235429</v>
      </c>
      <c r="C27" s="72">
        <f t="shared" si="1"/>
        <v>9.1251771612556851</v>
      </c>
      <c r="D27" s="106">
        <f t="shared" si="0"/>
        <v>123975.62919260772</v>
      </c>
      <c r="E27" s="72">
        <f t="shared" si="2"/>
        <v>9.1301874405258978</v>
      </c>
      <c r="F27" s="106">
        <f>[1]MercLab!D128</f>
        <v>1803.2237153581702</v>
      </c>
      <c r="G27" s="72">
        <f t="shared" si="3"/>
        <v>0.84515431757394688</v>
      </c>
      <c r="H27" s="106">
        <f>[1]MercLab!E128</f>
        <v>111220.31523762301</v>
      </c>
      <c r="I27" s="72">
        <f t="shared" si="4"/>
        <v>10.330673568487951</v>
      </c>
      <c r="J27" s="106">
        <f>[1]MercLab!F128</f>
        <v>10952.09023962655</v>
      </c>
      <c r="K27" s="72">
        <f t="shared" si="5"/>
        <v>16.129244158612284</v>
      </c>
      <c r="L27" s="106">
        <f>[1]MercLab!G128</f>
        <v>48409.255748642623</v>
      </c>
      <c r="M27" s="72">
        <f t="shared" si="6"/>
        <v>3.3313469196770877</v>
      </c>
      <c r="N27" s="106">
        <f>[1]MercLab!H128</f>
        <v>123624.61329417849</v>
      </c>
      <c r="O27" s="72">
        <f t="shared" si="7"/>
        <v>28.559426188339103</v>
      </c>
    </row>
    <row r="28" spans="1:15" x14ac:dyDescent="0.2">
      <c r="A28" s="181" t="s">
        <v>52</v>
      </c>
      <c r="B28" s="106">
        <f>[1]MercLab!C129</f>
        <v>544231.12934920494</v>
      </c>
      <c r="C28" s="72">
        <f t="shared" si="1"/>
        <v>16.77718283226141</v>
      </c>
      <c r="D28" s="106">
        <f t="shared" si="0"/>
        <v>320968.01013781468</v>
      </c>
      <c r="E28" s="72">
        <f t="shared" si="2"/>
        <v>23.637694876450773</v>
      </c>
      <c r="F28" s="107">
        <f>[1]MercLab!D129</f>
        <v>25011.389376274772</v>
      </c>
      <c r="G28" s="72">
        <f t="shared" si="3"/>
        <v>11.722607427932525</v>
      </c>
      <c r="H28" s="106">
        <f>[1]MercLab!E129</f>
        <v>279875.29199936683</v>
      </c>
      <c r="I28" s="72">
        <f t="shared" si="4"/>
        <v>25.996152549589723</v>
      </c>
      <c r="J28" s="106">
        <f>[1]MercLab!F129</f>
        <v>16081.328762173096</v>
      </c>
      <c r="K28" s="72">
        <f t="shared" si="5"/>
        <v>23.683120968226117</v>
      </c>
      <c r="L28" s="106">
        <f>[1]MercLab!G129</f>
        <v>117976.8604157598</v>
      </c>
      <c r="M28" s="72">
        <f t="shared" si="6"/>
        <v>8.1187335864017154</v>
      </c>
      <c r="N28" s="106">
        <f>[1]MercLab!H129</f>
        <v>105286.2587956082</v>
      </c>
      <c r="O28" s="72">
        <f t="shared" si="7"/>
        <v>24.322948776909442</v>
      </c>
    </row>
    <row r="29" spans="1:15" x14ac:dyDescent="0.2">
      <c r="A29" s="181" t="s">
        <v>53</v>
      </c>
      <c r="B29" s="107">
        <f>[1]MercLab!C130</f>
        <v>381012.12306135241</v>
      </c>
      <c r="C29" s="72">
        <f t="shared" si="1"/>
        <v>11.745579598786197</v>
      </c>
      <c r="D29" s="107">
        <f t="shared" si="0"/>
        <v>216472.01801400396</v>
      </c>
      <c r="E29" s="72">
        <f t="shared" si="2"/>
        <v>15.942085658030306</v>
      </c>
      <c r="F29" s="71">
        <f>[1]MercLab!D130</f>
        <v>32829.103746393928</v>
      </c>
      <c r="G29" s="72">
        <f t="shared" si="3"/>
        <v>15.386698021458093</v>
      </c>
      <c r="H29" s="107">
        <f>[1]MercLab!E130</f>
        <v>176738.65227467063</v>
      </c>
      <c r="I29" s="72">
        <f t="shared" si="4"/>
        <v>16.416329334107939</v>
      </c>
      <c r="J29" s="107">
        <f>[1]MercLab!F130</f>
        <v>6904.2619929394114</v>
      </c>
      <c r="K29" s="72">
        <f t="shared" si="5"/>
        <v>10.167970221449165</v>
      </c>
      <c r="L29" s="107">
        <f>[1]MercLab!G130</f>
        <v>131839.94589430766</v>
      </c>
      <c r="M29" s="72">
        <f t="shared" si="6"/>
        <v>9.0727401372558987</v>
      </c>
      <c r="N29" s="107">
        <f>[1]MercLab!H130</f>
        <v>32700.159153028806</v>
      </c>
      <c r="O29" s="72">
        <f t="shared" si="7"/>
        <v>7.5543029562855271</v>
      </c>
    </row>
    <row r="30" spans="1:15" x14ac:dyDescent="0.2">
      <c r="A30" s="181" t="s">
        <v>65</v>
      </c>
      <c r="B30" s="71">
        <f>[1]MercLab!C131</f>
        <v>416687.8012953907</v>
      </c>
      <c r="C30" s="72">
        <f t="shared" si="1"/>
        <v>12.845364863023331</v>
      </c>
      <c r="D30" s="71">
        <f t="shared" si="0"/>
        <v>199872.05962115549</v>
      </c>
      <c r="E30" s="72">
        <f t="shared" si="2"/>
        <v>14.719581423781381</v>
      </c>
      <c r="F30" s="106">
        <f>[1]MercLab!D131</f>
        <v>32947.666689177844</v>
      </c>
      <c r="G30" s="72">
        <f t="shared" si="3"/>
        <v>15.44226737879554</v>
      </c>
      <c r="H30" s="71">
        <f>[1]MercLab!E131</f>
        <v>159051.39518356789</v>
      </c>
      <c r="I30" s="72">
        <f t="shared" si="4"/>
        <v>14.773452500503206</v>
      </c>
      <c r="J30" s="71">
        <f>[1]MercLab!F131</f>
        <v>7872.9977484097435</v>
      </c>
      <c r="K30" s="72">
        <f t="shared" si="5"/>
        <v>11.594636290052659</v>
      </c>
      <c r="L30" s="71">
        <f>[1]MercLab!G131</f>
        <v>190467.39044058241</v>
      </c>
      <c r="M30" s="72">
        <f t="shared" si="6"/>
        <v>13.107265225017613</v>
      </c>
      <c r="N30" s="71">
        <f>[1]MercLab!H131</f>
        <v>26348.351233635731</v>
      </c>
      <c r="O30" s="72">
        <f t="shared" si="7"/>
        <v>6.0869253475504168</v>
      </c>
    </row>
    <row r="31" spans="1:15" x14ac:dyDescent="0.2">
      <c r="A31" s="181" t="s">
        <v>66</v>
      </c>
      <c r="B31" s="106">
        <f>[1]MercLab!C132</f>
        <v>515922.42049406847</v>
      </c>
      <c r="C31" s="72">
        <f t="shared" si="1"/>
        <v>15.904501431666374</v>
      </c>
      <c r="D31" s="106">
        <f t="shared" si="0"/>
        <v>219378.74247334394</v>
      </c>
      <c r="E31" s="72">
        <f t="shared" si="2"/>
        <v>16.156151433090859</v>
      </c>
      <c r="F31" s="106">
        <f>[1]MercLab!D132</f>
        <v>47383.113796092272</v>
      </c>
      <c r="G31" s="72">
        <f t="shared" si="3"/>
        <v>22.208028246185073</v>
      </c>
      <c r="H31" s="106">
        <f>[1]MercLab!E132</f>
        <v>161097.18178082019</v>
      </c>
      <c r="I31" s="72">
        <f t="shared" si="4"/>
        <v>14.963474921154033</v>
      </c>
      <c r="J31" s="106">
        <f>[1]MercLab!F132</f>
        <v>10898.446896431486</v>
      </c>
      <c r="K31" s="72">
        <f t="shared" si="5"/>
        <v>16.050243113063289</v>
      </c>
      <c r="L31" s="106">
        <f>[1]MercLab!G132</f>
        <v>277304.33709041256</v>
      </c>
      <c r="M31" s="72">
        <f t="shared" si="6"/>
        <v>19.083064486178259</v>
      </c>
      <c r="N31" s="106">
        <f>[1]MercLab!H132</f>
        <v>19239.340930286075</v>
      </c>
      <c r="O31" s="72">
        <f t="shared" si="7"/>
        <v>4.44462087742418</v>
      </c>
    </row>
    <row r="32" spans="1:15" x14ac:dyDescent="0.2">
      <c r="A32" s="181" t="s">
        <v>67</v>
      </c>
      <c r="B32" s="106">
        <f>[1]MercLab!C133</f>
        <v>632766.86271525372</v>
      </c>
      <c r="C32" s="72">
        <f t="shared" si="1"/>
        <v>19.506501509138225</v>
      </c>
      <c r="D32" s="106">
        <f t="shared" si="0"/>
        <v>201472.52966411164</v>
      </c>
      <c r="E32" s="72">
        <f t="shared" si="2"/>
        <v>14.837448068865585</v>
      </c>
      <c r="F32" s="106">
        <f>[1]MercLab!D133</f>
        <v>59864.922203227346</v>
      </c>
      <c r="G32" s="72">
        <f t="shared" si="3"/>
        <v>28.058136680637237</v>
      </c>
      <c r="H32" s="106">
        <f>[1]MercLab!E133</f>
        <v>128629.59726999028</v>
      </c>
      <c r="I32" s="72">
        <f t="shared" si="4"/>
        <v>11.94773075227563</v>
      </c>
      <c r="J32" s="106">
        <f>[1]MercLab!F133</f>
        <v>12978.010190894025</v>
      </c>
      <c r="K32" s="72">
        <f t="shared" si="5"/>
        <v>19.112835128449948</v>
      </c>
      <c r="L32" s="106">
        <f>[1]MercLab!G133</f>
        <v>411854.46715298109</v>
      </c>
      <c r="M32" s="72">
        <f t="shared" si="6"/>
        <v>28.342309529181371</v>
      </c>
      <c r="N32" s="106">
        <f>[1]MercLab!H133</f>
        <v>19439.865898160529</v>
      </c>
      <c r="O32" s="72">
        <f t="shared" si="7"/>
        <v>4.4909456170235815</v>
      </c>
    </row>
    <row r="33" spans="1:15" x14ac:dyDescent="0.2">
      <c r="A33" s="180" t="s">
        <v>121</v>
      </c>
      <c r="B33" s="106">
        <f>[1]MercLab!C134</f>
        <v>329781.50146241277</v>
      </c>
      <c r="C33" s="72">
        <f t="shared" si="1"/>
        <v>10.166277242076809</v>
      </c>
      <c r="D33" s="106">
        <f t="shared" si="0"/>
        <v>55214.677533906317</v>
      </c>
      <c r="E33" s="72">
        <f t="shared" si="2"/>
        <v>4.0662859195460168</v>
      </c>
      <c r="F33" s="107">
        <f>[1]MercLab!D134</f>
        <v>13520.871944791006</v>
      </c>
      <c r="G33" s="72">
        <f t="shared" si="3"/>
        <v>6.3371079274180921</v>
      </c>
      <c r="H33" s="106">
        <f>[1]MercLab!E134</f>
        <v>40478.461904425036</v>
      </c>
      <c r="I33" s="72">
        <f t="shared" si="4"/>
        <v>3.7598326852038442</v>
      </c>
      <c r="J33" s="106">
        <f>[1]MercLab!F134</f>
        <v>1215.343684690275</v>
      </c>
      <c r="K33" s="72">
        <f t="shared" si="5"/>
        <v>1.7898478370888009</v>
      </c>
      <c r="L33" s="106">
        <f>[1]MercLab!G134</f>
        <v>265632.11194167624</v>
      </c>
      <c r="M33" s="72">
        <f t="shared" si="6"/>
        <v>18.279824884707821</v>
      </c>
      <c r="N33" s="106">
        <f>[1]MercLab!H134</f>
        <v>8934.7119868245936</v>
      </c>
      <c r="O33" s="72">
        <f t="shared" si="7"/>
        <v>2.0640731704015907</v>
      </c>
    </row>
    <row r="34" spans="1:15" x14ac:dyDescent="0.2">
      <c r="A34" s="182"/>
      <c r="B34" s="107"/>
      <c r="C34" s="72"/>
      <c r="D34" s="107"/>
      <c r="E34" s="72"/>
      <c r="F34" s="107"/>
      <c r="G34" s="72"/>
      <c r="H34" s="107"/>
      <c r="I34" s="72"/>
      <c r="J34" s="107"/>
      <c r="K34" s="72"/>
      <c r="L34" s="107"/>
      <c r="M34" s="72"/>
      <c r="N34" s="107"/>
      <c r="O34" s="72"/>
    </row>
    <row r="35" spans="1:15" x14ac:dyDescent="0.2">
      <c r="A35" s="178" t="s">
        <v>15</v>
      </c>
      <c r="B35" s="105"/>
      <c r="C35" s="69"/>
      <c r="D35" s="105"/>
      <c r="E35" s="69"/>
      <c r="F35" s="105"/>
      <c r="G35" s="69"/>
      <c r="H35" s="105"/>
      <c r="I35" s="69"/>
      <c r="J35" s="105"/>
      <c r="K35" s="69"/>
      <c r="L35" s="105"/>
      <c r="M35" s="69"/>
      <c r="N35" s="105"/>
      <c r="O35" s="69"/>
    </row>
    <row r="36" spans="1:15" x14ac:dyDescent="0.2">
      <c r="A36" s="180" t="s">
        <v>72</v>
      </c>
      <c r="B36" s="106">
        <f>[1]MercLab!C136</f>
        <v>2133713.3382679261</v>
      </c>
      <c r="C36" s="72">
        <f t="shared" ref="C36:C47" si="8">IF(ISNUMBER(B36/B$8*100),B36/B$8*100,0)</f>
        <v>65.776646827539892</v>
      </c>
      <c r="D36" s="106">
        <f t="shared" si="0"/>
        <v>895068.21565392474</v>
      </c>
      <c r="E36" s="72">
        <f t="shared" ref="E36:E47" si="9">IF(ISNUMBER(D36/D$8*100),D36/D$8*100,0)</f>
        <v>65.917314831943358</v>
      </c>
      <c r="F36" s="106">
        <f>[1]MercLab!D136</f>
        <v>99129.042465109364</v>
      </c>
      <c r="G36" s="72">
        <f t="shared" ref="G36:G47" si="10">IF(ISNUMBER(F36/F$8*100),F36/F$8*100,0)</f>
        <v>46.460867568901406</v>
      </c>
      <c r="H36" s="106">
        <f>[1]MercLab!E136</f>
        <v>792530.06668968673</v>
      </c>
      <c r="I36" s="72">
        <f t="shared" ref="I36:I47" si="11">IF(ISNUMBER(H36/H$8*100),H36/H$8*100,0)</f>
        <v>73.613974161921462</v>
      </c>
      <c r="J36" s="106">
        <f>[1]MercLab!F136</f>
        <v>3409.1064991285748</v>
      </c>
      <c r="K36" s="72">
        <f t="shared" ref="K36:K47" si="12">IF(ISNUMBER(J36/J$8*100),J36/J$8*100,0)</f>
        <v>5.0206225372583937</v>
      </c>
      <c r="L36" s="106">
        <f>[1]MercLab!G136</f>
        <v>933916.64885014889</v>
      </c>
      <c r="M36" s="72">
        <f t="shared" ref="M36:M47" si="13">IF(ISNUMBER(L36/L$8*100),L36/L$8*100,0)</f>
        <v>64.268708602679325</v>
      </c>
      <c r="N36" s="106">
        <f>[1]MercLab!H136</f>
        <v>304728.47376358049</v>
      </c>
      <c r="O36" s="72">
        <f t="shared" ref="O36:O47" si="14">IF(ISNUMBER(N36/N$8*100),N36/N$8*100,0)</f>
        <v>70.397553707422006</v>
      </c>
    </row>
    <row r="37" spans="1:15" x14ac:dyDescent="0.2">
      <c r="A37" s="180" t="s">
        <v>4</v>
      </c>
      <c r="B37" s="106">
        <f>[1]MercLab!C137</f>
        <v>1110163.3887759373</v>
      </c>
      <c r="C37" s="72">
        <f t="shared" si="8"/>
        <v>34.223353172482419</v>
      </c>
      <c r="D37" s="106">
        <f t="shared" si="0"/>
        <v>462796.88843280391</v>
      </c>
      <c r="E37" s="72">
        <f t="shared" si="9"/>
        <v>34.082685168058823</v>
      </c>
      <c r="F37" s="107">
        <f>[1]MercLab!D137</f>
        <v>114231.24900620387</v>
      </c>
      <c r="G37" s="72">
        <f t="shared" si="10"/>
        <v>53.53913243109811</v>
      </c>
      <c r="H37" s="106">
        <f>[1]MercLab!E137</f>
        <v>284072.67852613103</v>
      </c>
      <c r="I37" s="72">
        <f t="shared" si="11"/>
        <v>26.386025838081373</v>
      </c>
      <c r="J37" s="106">
        <f>[1]MercLab!F137</f>
        <v>64492.960900468963</v>
      </c>
      <c r="K37" s="72">
        <f t="shared" si="12"/>
        <v>94.979377462741709</v>
      </c>
      <c r="L37" s="106">
        <f>[1]MercLab!G137</f>
        <v>519226.98691782134</v>
      </c>
      <c r="M37" s="72">
        <f t="shared" si="13"/>
        <v>35.731291397315076</v>
      </c>
      <c r="N37" s="106">
        <f>[1]MercLab!H137</f>
        <v>128139.51342536088</v>
      </c>
      <c r="O37" s="72">
        <f t="shared" si="14"/>
        <v>29.602446292575081</v>
      </c>
    </row>
    <row r="38" spans="1:15" x14ac:dyDescent="0.2">
      <c r="A38" s="182"/>
      <c r="B38" s="107"/>
      <c r="C38" s="72"/>
      <c r="D38" s="107"/>
      <c r="E38" s="72"/>
      <c r="F38" s="107"/>
      <c r="G38" s="72"/>
      <c r="H38" s="107"/>
      <c r="I38" s="72"/>
      <c r="J38" s="107"/>
      <c r="K38" s="72"/>
      <c r="L38" s="107"/>
      <c r="M38" s="72"/>
      <c r="N38" s="107"/>
      <c r="O38" s="72"/>
    </row>
    <row r="39" spans="1:15" x14ac:dyDescent="0.2">
      <c r="A39" s="178" t="s">
        <v>133</v>
      </c>
      <c r="B39" s="105">
        <f>[1]MercLab!C138</f>
        <v>2755516.0573731456</v>
      </c>
      <c r="C39" s="69">
        <f>IF(ISNUMBER(B39/B$8*100),B39/B$8*100,0)</f>
        <v>84.945153260643636</v>
      </c>
      <c r="D39" s="105">
        <f t="shared" si="0"/>
        <v>1351171.0994985991</v>
      </c>
      <c r="E39" s="69">
        <f>IF(ISNUMBER(D39/D$8*100),D39/D$8*100,0)</f>
        <v>99.507019911775217</v>
      </c>
      <c r="F39" s="105">
        <f>[1]MercLab!D138</f>
        <v>211891.05988351864</v>
      </c>
      <c r="G39" s="69">
        <f>IF(ISNUMBER(F39/F$8*100),F39/F$8*100,0)</f>
        <v>99.311384710967559</v>
      </c>
      <c r="H39" s="105">
        <f>[1]MercLab!E138</f>
        <v>1071616.2468762232</v>
      </c>
      <c r="I39" s="69">
        <f>IF(ISNUMBER(H39/H$8*100),H39/H$8*100,0)</f>
        <v>99.536830241077951</v>
      </c>
      <c r="J39" s="105">
        <f>[1]MercLab!F138</f>
        <v>67663.792738857286</v>
      </c>
      <c r="K39" s="69">
        <f>IF(ISNUMBER(J39/J$8*100),J39/J$8*100,0)</f>
        <v>99.649090712749654</v>
      </c>
      <c r="L39" s="105">
        <f>[1]MercLab!G138</f>
        <v>1404344.9578747854</v>
      </c>
      <c r="M39" s="69">
        <f>IF(ISNUMBER(L39/L$8*100),L39/L$8*100,0)</f>
        <v>96.641854480718706</v>
      </c>
      <c r="N39" s="105">
        <f>[1]MercLab!H138</f>
        <v>0</v>
      </c>
      <c r="O39" s="69">
        <f>IF(ISNUMBER(N39/N$8*100),N39/N$8*100,0)</f>
        <v>0</v>
      </c>
    </row>
    <row r="40" spans="1:15" x14ac:dyDescent="0.2">
      <c r="A40" s="175" t="s">
        <v>126</v>
      </c>
      <c r="B40" s="106">
        <f>SUM(B41:B43)</f>
        <v>2128961.4966172036</v>
      </c>
      <c r="C40" s="72">
        <f t="shared" si="8"/>
        <v>65.630160322331236</v>
      </c>
      <c r="D40" s="106">
        <f t="shared" si="0"/>
        <v>919531.01490120159</v>
      </c>
      <c r="E40" s="72">
        <f t="shared" si="9"/>
        <v>67.718878122262268</v>
      </c>
      <c r="F40" s="106">
        <f>SUM(F41:F43)</f>
        <v>53634.384383465891</v>
      </c>
      <c r="G40" s="72">
        <f t="shared" si="10"/>
        <v>25.137941091853495</v>
      </c>
      <c r="H40" s="106">
        <f>SUM(H41:H43)</f>
        <v>800219.59118958865</v>
      </c>
      <c r="I40" s="72">
        <f t="shared" si="11"/>
        <v>74.32821388814105</v>
      </c>
      <c r="J40" s="106">
        <f>SUM(J41:J43)</f>
        <v>65677.039328147061</v>
      </c>
      <c r="K40" s="72">
        <f t="shared" si="12"/>
        <v>96.72318066789289</v>
      </c>
      <c r="L40" s="106">
        <f>SUM(L41:L43)</f>
        <v>1209430.4817160317</v>
      </c>
      <c r="M40" s="72">
        <f t="shared" si="13"/>
        <v>83.228557174032801</v>
      </c>
      <c r="N40" s="106">
        <f>SUM(N41:N43)</f>
        <v>0</v>
      </c>
      <c r="O40" s="72">
        <f t="shared" si="14"/>
        <v>0</v>
      </c>
    </row>
    <row r="41" spans="1:15" x14ac:dyDescent="0.2">
      <c r="A41" s="176" t="s">
        <v>136</v>
      </c>
      <c r="B41" s="106">
        <f>[1]MercLab!C139</f>
        <v>862468.29026356153</v>
      </c>
      <c r="C41" s="72">
        <f t="shared" si="8"/>
        <v>26.587579086265684</v>
      </c>
      <c r="D41" s="106">
        <f t="shared" si="0"/>
        <v>246755.50106710312</v>
      </c>
      <c r="E41" s="72">
        <f t="shared" si="9"/>
        <v>18.172313311863995</v>
      </c>
      <c r="F41" s="106">
        <f>[1]MercLab!D139</f>
        <v>19599.963964359631</v>
      </c>
      <c r="G41" s="72">
        <f t="shared" si="10"/>
        <v>9.1863222669972746</v>
      </c>
      <c r="H41" s="106">
        <f>[1]MercLab!E139</f>
        <v>211146.14394099251</v>
      </c>
      <c r="I41" s="72">
        <f t="shared" si="11"/>
        <v>19.6122613358813</v>
      </c>
      <c r="J41" s="106">
        <f>[1]MercLab!F139</f>
        <v>16009.393161750984</v>
      </c>
      <c r="K41" s="72">
        <f t="shared" si="12"/>
        <v>23.577180746997243</v>
      </c>
      <c r="L41" s="106">
        <f>[1]MercLab!G139</f>
        <v>615712.78919648228</v>
      </c>
      <c r="M41" s="72">
        <f t="shared" si="13"/>
        <v>42.371089412028461</v>
      </c>
      <c r="N41" s="106">
        <f>[1]MercLab!H139</f>
        <v>0</v>
      </c>
      <c r="O41" s="72">
        <f t="shared" si="14"/>
        <v>0</v>
      </c>
    </row>
    <row r="42" spans="1:15" x14ac:dyDescent="0.2">
      <c r="A42" s="176" t="s">
        <v>137</v>
      </c>
      <c r="B42" s="106">
        <f>[1]MercLab!C140</f>
        <v>1265040.9768862915</v>
      </c>
      <c r="C42" s="72">
        <f t="shared" si="8"/>
        <v>38.997812905159392</v>
      </c>
      <c r="D42" s="106">
        <f t="shared" si="0"/>
        <v>672535.85029527836</v>
      </c>
      <c r="E42" s="72">
        <f t="shared" si="9"/>
        <v>49.528914784773583</v>
      </c>
      <c r="F42" s="106">
        <f>[1]MercLab!D140</f>
        <v>34034.42041910626</v>
      </c>
      <c r="G42" s="72">
        <f t="shared" si="10"/>
        <v>15.951618824856217</v>
      </c>
      <c r="H42" s="106">
        <f>[1]MercLab!E140</f>
        <v>588833.78370977601</v>
      </c>
      <c r="I42" s="72">
        <f t="shared" si="11"/>
        <v>54.693691459216367</v>
      </c>
      <c r="J42" s="106">
        <f>[1]MercLab!F140</f>
        <v>49667.646166396073</v>
      </c>
      <c r="K42" s="72">
        <f t="shared" si="12"/>
        <v>73.145999920895662</v>
      </c>
      <c r="L42" s="106">
        <f>[1]MercLab!G140</f>
        <v>592505.1265910191</v>
      </c>
      <c r="M42" s="72">
        <f t="shared" si="13"/>
        <v>40.774023434913481</v>
      </c>
      <c r="N42" s="106">
        <f>[1]MercLab!H140</f>
        <v>0</v>
      </c>
      <c r="O42" s="72">
        <f t="shared" si="14"/>
        <v>0</v>
      </c>
    </row>
    <row r="43" spans="1:15" x14ac:dyDescent="0.2">
      <c r="A43" s="176" t="s">
        <v>138</v>
      </c>
      <c r="B43" s="106">
        <f>[1]MercLab!C141</f>
        <v>1452.2294673504978</v>
      </c>
      <c r="C43" s="72">
        <f t="shared" si="8"/>
        <v>4.4768330906157297E-2</v>
      </c>
      <c r="D43" s="106">
        <f t="shared" si="0"/>
        <v>239.66353882014249</v>
      </c>
      <c r="E43" s="72">
        <f t="shared" si="9"/>
        <v>1.7650025624698581E-2</v>
      </c>
      <c r="F43" s="106">
        <f>[1]MercLab!D141</f>
        <v>0</v>
      </c>
      <c r="G43" s="72">
        <f t="shared" si="10"/>
        <v>0</v>
      </c>
      <c r="H43" s="106">
        <f>[1]MercLab!E141</f>
        <v>239.66353882014249</v>
      </c>
      <c r="I43" s="72">
        <f t="shared" si="11"/>
        <v>2.2261093043386759E-2</v>
      </c>
      <c r="J43" s="106">
        <f>[1]MercLab!F141</f>
        <v>0</v>
      </c>
      <c r="K43" s="72">
        <f t="shared" si="12"/>
        <v>0</v>
      </c>
      <c r="L43" s="106">
        <f>[1]MercLab!G141</f>
        <v>1212.5659285303552</v>
      </c>
      <c r="M43" s="72">
        <f t="shared" si="13"/>
        <v>8.3444327090863232E-2</v>
      </c>
      <c r="N43" s="106">
        <f>[1]MercLab!H141</f>
        <v>0</v>
      </c>
      <c r="O43" s="72">
        <f t="shared" si="14"/>
        <v>0</v>
      </c>
    </row>
    <row r="44" spans="1:15" x14ac:dyDescent="0.2">
      <c r="A44" s="175" t="s">
        <v>127</v>
      </c>
      <c r="B44" s="106">
        <f>[1]MercLab!C142</f>
        <v>456383.03477959306</v>
      </c>
      <c r="C44" s="72">
        <f t="shared" si="8"/>
        <v>14.069062211115387</v>
      </c>
      <c r="D44" s="106">
        <f t="shared" si="0"/>
        <v>335844.25110330485</v>
      </c>
      <c r="E44" s="72">
        <f t="shared" si="9"/>
        <v>24.733255909775654</v>
      </c>
      <c r="F44" s="71">
        <f>[1]MercLab!D142</f>
        <v>114485.79226035069</v>
      </c>
      <c r="G44" s="72">
        <f t="shared" si="10"/>
        <v>53.65843450572104</v>
      </c>
      <c r="H44" s="106">
        <f>[1]MercLab!E142</f>
        <v>219371.70543224379</v>
      </c>
      <c r="I44" s="72">
        <f t="shared" si="11"/>
        <v>20.376290735565082</v>
      </c>
      <c r="J44" s="106">
        <f>[1]MercLab!F142</f>
        <v>1986.7534107103897</v>
      </c>
      <c r="K44" s="72">
        <f t="shared" si="12"/>
        <v>2.9259100448569959</v>
      </c>
      <c r="L44" s="106">
        <f>[1]MercLab!G142</f>
        <v>120538.78367627219</v>
      </c>
      <c r="M44" s="72">
        <f t="shared" si="13"/>
        <v>8.295035721817138</v>
      </c>
      <c r="N44" s="106">
        <f>[1]MercLab!H142</f>
        <v>0</v>
      </c>
      <c r="O44" s="72">
        <f t="shared" si="14"/>
        <v>0</v>
      </c>
    </row>
    <row r="45" spans="1:15" x14ac:dyDescent="0.2">
      <c r="A45" s="175" t="s">
        <v>128</v>
      </c>
      <c r="B45" s="71">
        <f>[1]MercLab!C143</f>
        <v>89975.851347537697</v>
      </c>
      <c r="C45" s="72">
        <f t="shared" si="8"/>
        <v>2.773713643229363</v>
      </c>
      <c r="D45" s="71">
        <f t="shared" si="0"/>
        <v>61154.561747723499</v>
      </c>
      <c r="E45" s="72">
        <f t="shared" si="9"/>
        <v>4.5037287992503563</v>
      </c>
      <c r="F45" s="106">
        <f>[1]MercLab!D143</f>
        <v>28668.209274845794</v>
      </c>
      <c r="G45" s="72">
        <f t="shared" si="10"/>
        <v>13.436525173991976</v>
      </c>
      <c r="H45" s="71">
        <f>[1]MercLab!E143</f>
        <v>32486.352472877705</v>
      </c>
      <c r="I45" s="72">
        <f t="shared" si="11"/>
        <v>3.0174874267449825</v>
      </c>
      <c r="J45" s="71">
        <f>[1]MercLab!F143</f>
        <v>0</v>
      </c>
      <c r="K45" s="72">
        <f t="shared" si="12"/>
        <v>0</v>
      </c>
      <c r="L45" s="71">
        <f>[1]MercLab!G143</f>
        <v>28821.289599815227</v>
      </c>
      <c r="M45" s="72">
        <f t="shared" si="13"/>
        <v>1.9833751385892342</v>
      </c>
      <c r="N45" s="71">
        <f>[1]MercLab!H143</f>
        <v>0</v>
      </c>
      <c r="O45" s="72">
        <f t="shared" si="14"/>
        <v>0</v>
      </c>
    </row>
    <row r="46" spans="1:15" x14ac:dyDescent="0.2">
      <c r="A46" s="175" t="s">
        <v>129</v>
      </c>
      <c r="B46" s="106">
        <f>[1]MercLab!C144</f>
        <v>31226.67933204252</v>
      </c>
      <c r="C46" s="72">
        <f t="shared" si="8"/>
        <v>0.96263458693469772</v>
      </c>
      <c r="D46" s="106">
        <f t="shared" si="0"/>
        <v>13945.206999494654</v>
      </c>
      <c r="E46" s="72">
        <f t="shared" si="9"/>
        <v>1.0269950201624931</v>
      </c>
      <c r="F46" s="106">
        <f>[1]MercLab!D144</f>
        <v>6127.2251441660146</v>
      </c>
      <c r="G46" s="72">
        <f t="shared" si="10"/>
        <v>2.8717738909678063</v>
      </c>
      <c r="H46" s="106">
        <f>[1]MercLab!E144</f>
        <v>7817.9818553286386</v>
      </c>
      <c r="I46" s="72">
        <f t="shared" si="11"/>
        <v>0.72617145832761665</v>
      </c>
      <c r="J46" s="106">
        <f>[1]MercLab!F144</f>
        <v>0</v>
      </c>
      <c r="K46" s="72">
        <f t="shared" si="12"/>
        <v>0</v>
      </c>
      <c r="L46" s="106">
        <f>[1]MercLab!G144</f>
        <v>17281.47233254787</v>
      </c>
      <c r="M46" s="72">
        <f t="shared" si="13"/>
        <v>1.1892473604932963</v>
      </c>
      <c r="N46" s="106">
        <f>[1]MercLab!H144</f>
        <v>0</v>
      </c>
      <c r="O46" s="72">
        <f t="shared" si="14"/>
        <v>0</v>
      </c>
    </row>
    <row r="47" spans="1:15" x14ac:dyDescent="0.2">
      <c r="A47" s="175" t="s">
        <v>130</v>
      </c>
      <c r="B47" s="106">
        <f>[1]MercLab!C145</f>
        <v>48968.99529700401</v>
      </c>
      <c r="C47" s="72">
        <f t="shared" si="8"/>
        <v>1.5095824970402083</v>
      </c>
      <c r="D47" s="106">
        <f t="shared" si="0"/>
        <v>20696.064746928743</v>
      </c>
      <c r="E47" s="72">
        <f t="shared" si="9"/>
        <v>1.5241620603284394</v>
      </c>
      <c r="F47" s="107">
        <f>[1]MercLab!D145</f>
        <v>8975.4488206905517</v>
      </c>
      <c r="G47" s="72">
        <f t="shared" si="10"/>
        <v>4.2067100484333926</v>
      </c>
      <c r="H47" s="106">
        <f>[1]MercLab!E145</f>
        <v>11720.615926238192</v>
      </c>
      <c r="I47" s="72">
        <f t="shared" si="11"/>
        <v>1.0886667323042156</v>
      </c>
      <c r="J47" s="106">
        <f>[1]MercLab!F145</f>
        <v>0</v>
      </c>
      <c r="K47" s="72">
        <f t="shared" si="12"/>
        <v>0</v>
      </c>
      <c r="L47" s="106">
        <f>[1]MercLab!G145</f>
        <v>28272.930550075307</v>
      </c>
      <c r="M47" s="72">
        <f t="shared" si="13"/>
        <v>1.945639085783271</v>
      </c>
      <c r="N47" s="106">
        <f>[1]MercLab!H145</f>
        <v>0</v>
      </c>
      <c r="O47" s="72">
        <f t="shared" si="14"/>
        <v>0</v>
      </c>
    </row>
    <row r="48" spans="1:15" x14ac:dyDescent="0.2">
      <c r="A48" s="60"/>
      <c r="B48" s="107"/>
      <c r="C48" s="108"/>
      <c r="D48" s="107"/>
      <c r="E48" s="108"/>
      <c r="F48" s="107"/>
      <c r="G48" s="108"/>
      <c r="H48" s="107"/>
      <c r="I48" s="108"/>
      <c r="J48" s="107"/>
      <c r="K48" s="108"/>
      <c r="L48" s="107"/>
      <c r="M48" s="108"/>
      <c r="N48" s="107"/>
      <c r="O48" s="108"/>
    </row>
    <row r="49" spans="1:15" x14ac:dyDescent="0.2">
      <c r="A49" s="185" t="s">
        <v>16</v>
      </c>
      <c r="B49" s="105"/>
      <c r="C49" s="69"/>
      <c r="D49" s="105"/>
      <c r="E49" s="69"/>
      <c r="F49" s="105"/>
      <c r="G49" s="69"/>
      <c r="H49" s="105"/>
      <c r="I49" s="69"/>
      <c r="J49" s="105"/>
      <c r="K49" s="69"/>
      <c r="L49" s="105"/>
      <c r="M49" s="69"/>
      <c r="N49" s="105"/>
      <c r="O49" s="69"/>
    </row>
    <row r="50" spans="1:15" x14ac:dyDescent="0.2">
      <c r="A50" s="184" t="s">
        <v>46</v>
      </c>
      <c r="B50" s="71">
        <f>[1]MercLab!C147</f>
        <v>1251255.8370432246</v>
      </c>
      <c r="C50" s="72">
        <f>IF(ISNUMBER(B50/B$8*100),B50/B$8*100,0)</f>
        <v>38.572854098058471</v>
      </c>
      <c r="D50" s="71">
        <f t="shared" si="0"/>
        <v>298805.94212721998</v>
      </c>
      <c r="E50" s="72">
        <f>IF(ISNUMBER(D50/D$8*100),D50/D$8*100,0)</f>
        <v>22.005568979416186</v>
      </c>
      <c r="F50" s="71">
        <f>[1]MercLab!D147</f>
        <v>0</v>
      </c>
      <c r="G50" s="72">
        <f>IF(ISNUMBER(F50/F$8*100),F50/F$8*100,0)</f>
        <v>0</v>
      </c>
      <c r="H50" s="71">
        <f>[1]MercLab!E147</f>
        <v>298805.94212721998</v>
      </c>
      <c r="I50" s="72">
        <f>IF(ISNUMBER(H50/H$8*100),H50/H$8*100,0)</f>
        <v>27.754521661314293</v>
      </c>
      <c r="J50" s="71">
        <f>[1]MercLab!F147</f>
        <v>0</v>
      </c>
      <c r="K50" s="72">
        <f>IF(ISNUMBER(J50/J$8*100),J50/J$8*100,0)</f>
        <v>0</v>
      </c>
      <c r="L50" s="71">
        <f>[1]MercLab!G147</f>
        <v>679567.92409905687</v>
      </c>
      <c r="M50" s="72">
        <f>IF(ISNUMBER(L50/L$8*100),L50/L$8*100,0)</f>
        <v>46.765364921401918</v>
      </c>
      <c r="N50" s="71">
        <f>[1]MercLab!H147</f>
        <v>272881.97081693198</v>
      </c>
      <c r="O50" s="72">
        <f>IF(ISNUMBER(N50/N$8*100),N50/N$8*100,0)</f>
        <v>63.040460115572031</v>
      </c>
    </row>
    <row r="51" spans="1:15" x14ac:dyDescent="0.2">
      <c r="A51" s="184" t="s">
        <v>47</v>
      </c>
      <c r="B51" s="71">
        <f>[1]MercLab!C148</f>
        <v>433779.20656208659</v>
      </c>
      <c r="C51" s="72">
        <f>IF(ISNUMBER(B51/B$8*100),B51/B$8*100,0)</f>
        <v>13.372246945940059</v>
      </c>
      <c r="D51" s="71">
        <f t="shared" si="0"/>
        <v>209433.87683460797</v>
      </c>
      <c r="E51" s="72">
        <f>IF(ISNUMBER(D51/D$8*100),D51/D$8*100,0)</f>
        <v>15.423761624353203</v>
      </c>
      <c r="F51" s="106">
        <f>[1]MercLab!D148</f>
        <v>0</v>
      </c>
      <c r="G51" s="72">
        <f>IF(ISNUMBER(F51/F$8*100),F51/F$8*100,0)</f>
        <v>0</v>
      </c>
      <c r="H51" s="71">
        <f>[1]MercLab!E148</f>
        <v>209433.87683460797</v>
      </c>
      <c r="I51" s="72">
        <f>IF(ISNUMBER(H51/H$8*100),H51/H$8*100,0)</f>
        <v>19.453217796934968</v>
      </c>
      <c r="J51" s="71">
        <f>[1]MercLab!F148</f>
        <v>0</v>
      </c>
      <c r="K51" s="72">
        <f>IF(ISNUMBER(J51/J$8*100),J51/J$8*100,0)</f>
        <v>0</v>
      </c>
      <c r="L51" s="71">
        <f>[1]MercLab!G148</f>
        <v>179556.81389668718</v>
      </c>
      <c r="M51" s="72">
        <f>IF(ISNUMBER(L51/L$8*100),L51/L$8*100,0)</f>
        <v>12.35643947900466</v>
      </c>
      <c r="N51" s="71">
        <f>[1]MercLab!H148</f>
        <v>44788.515830771488</v>
      </c>
      <c r="O51" s="72">
        <f>IF(ISNUMBER(N51/N$8*100),N51/N$8*100,0)</f>
        <v>10.346922654555318</v>
      </c>
    </row>
    <row r="52" spans="1:15" x14ac:dyDescent="0.2">
      <c r="A52" s="184" t="s">
        <v>68</v>
      </c>
      <c r="B52" s="106">
        <f>[1]MercLab!C149</f>
        <v>1556315.5256597803</v>
      </c>
      <c r="C52" s="72">
        <f>IF(ISNUMBER(B52/B$8*100),B52/B$8*100,0)</f>
        <v>47.977024301980606</v>
      </c>
      <c r="D52" s="106">
        <f t="shared" si="0"/>
        <v>847905.31774595135</v>
      </c>
      <c r="E52" s="72">
        <f>IF(ISNUMBER(D52/D$8*100),D52/D$8*100,0)</f>
        <v>62.444002367691219</v>
      </c>
      <c r="F52" s="106">
        <f>[1]MercLab!D149</f>
        <v>213360.29147131427</v>
      </c>
      <c r="G52" s="72">
        <f>IF(ISNUMBER(F52/F$8*100),F52/F$8*100,0)</f>
        <v>100</v>
      </c>
      <c r="H52" s="106">
        <f>[1]MercLab!E149</f>
        <v>566642.95887503959</v>
      </c>
      <c r="I52" s="72">
        <f>IF(ISNUMBER(H52/H$8*100),H52/H$8*100,0)</f>
        <v>52.632501764749385</v>
      </c>
      <c r="J52" s="106">
        <f>[1]MercLab!F149</f>
        <v>67902.067399597465</v>
      </c>
      <c r="K52" s="72">
        <f>IF(ISNUMBER(J52/J$8*100),J52/J$8*100,0)</f>
        <v>100</v>
      </c>
      <c r="L52" s="106">
        <f>[1]MercLab!G149</f>
        <v>593212.70737256168</v>
      </c>
      <c r="M52" s="72">
        <f>IF(ISNUMBER(L52/L$8*100),L52/L$8*100,0)</f>
        <v>40.822716541646088</v>
      </c>
      <c r="N52" s="106">
        <f>[1]MercLab!H149</f>
        <v>115197.50054123628</v>
      </c>
      <c r="O52" s="72">
        <f>IF(ISNUMBER(N52/N$8*100),N52/N$8*100,0)</f>
        <v>26.612617229869368</v>
      </c>
    </row>
    <row r="53" spans="1:15" x14ac:dyDescent="0.2">
      <c r="A53" s="184" t="s">
        <v>64</v>
      </c>
      <c r="B53" s="106">
        <f>[1]MercLab!C150</f>
        <v>2526.1577786542962</v>
      </c>
      <c r="C53" s="72">
        <f>IF(ISNUMBER(B53/B$8*100),B53/B$8*100,0)</f>
        <v>7.7874654039549185E-2</v>
      </c>
      <c r="D53" s="106">
        <f t="shared" si="0"/>
        <v>1719.9673789733749</v>
      </c>
      <c r="E53" s="72">
        <f>IF(ISNUMBER(D53/D$8*100),D53/D$8*100,0)</f>
        <v>0.12666702854332693</v>
      </c>
      <c r="F53" s="106">
        <f>[1]MercLab!D150</f>
        <v>0</v>
      </c>
      <c r="G53" s="72">
        <f>IF(ISNUMBER(F53/F$8*100),F53/F$8*100,0)</f>
        <v>0</v>
      </c>
      <c r="H53" s="106">
        <f>[1]MercLab!E150</f>
        <v>1719.9673789733749</v>
      </c>
      <c r="I53" s="72">
        <f>IF(ISNUMBER(H53/H$8*100),H53/H$8*100,0)</f>
        <v>0.1597587770063354</v>
      </c>
      <c r="J53" s="106">
        <f>[1]MercLab!F150</f>
        <v>0</v>
      </c>
      <c r="K53" s="72">
        <f>IF(ISNUMBER(J53/J$8*100),J53/J$8*100,0)</f>
        <v>0</v>
      </c>
      <c r="L53" s="106">
        <f>[1]MercLab!G150</f>
        <v>806.19039968092147</v>
      </c>
      <c r="M53" s="72">
        <f>IF(ISNUMBER(L53/L$8*100),L53/L$8*100,0)</f>
        <v>5.5479057942872508E-2</v>
      </c>
      <c r="N53" s="106">
        <f>[1]MercLab!H150</f>
        <v>0</v>
      </c>
      <c r="O53" s="72">
        <f>IF(ISNUMBER(N53/N$8*100),N53/N$8*100,0)</f>
        <v>0</v>
      </c>
    </row>
    <row r="54" spans="1:15" x14ac:dyDescent="0.2">
      <c r="A54" s="192"/>
      <c r="B54" s="193"/>
      <c r="C54" s="194"/>
      <c r="D54" s="193"/>
      <c r="E54" s="194"/>
      <c r="F54" s="193"/>
      <c r="G54" s="194"/>
      <c r="H54" s="193"/>
      <c r="I54" s="194"/>
      <c r="J54" s="193"/>
      <c r="K54" s="194"/>
      <c r="L54" s="193"/>
      <c r="M54" s="194"/>
      <c r="N54" s="193"/>
      <c r="O54" s="194"/>
    </row>
    <row r="55" spans="1:15" x14ac:dyDescent="0.2">
      <c r="A55" s="14" t="str">
        <f>'C01'!$A$46</f>
        <v>Fuente: Instituto Nacional de Estadística (INE). XLIII Encuesta Permanente de Hogares de Propósitos Múltiples, mayo 2012.</v>
      </c>
      <c r="B55" s="126"/>
      <c r="C55" s="125"/>
      <c r="D55" s="126"/>
      <c r="E55" s="125"/>
      <c r="F55" s="127"/>
      <c r="G55" s="125"/>
      <c r="H55" s="127"/>
      <c r="I55" s="125"/>
      <c r="J55" s="127"/>
      <c r="K55" s="125"/>
      <c r="L55" s="126"/>
      <c r="M55" s="125"/>
      <c r="N55" s="126"/>
      <c r="O55" s="125"/>
    </row>
    <row r="56" spans="1:15" x14ac:dyDescent="0.2">
      <c r="A56" s="14" t="str">
        <f>'C02'!A46</f>
        <v>(Promedio de salarios mínimos por rama)</v>
      </c>
      <c r="B56" s="128"/>
      <c r="C56" s="129"/>
      <c r="D56" s="128"/>
      <c r="E56" s="129"/>
      <c r="F56" s="130"/>
      <c r="G56" s="129"/>
      <c r="H56" s="128"/>
      <c r="I56" s="129"/>
      <c r="J56" s="130"/>
      <c r="K56" s="131"/>
      <c r="L56" s="128"/>
      <c r="M56" s="129"/>
      <c r="N56" s="130"/>
      <c r="O56" s="129"/>
    </row>
    <row r="57" spans="1:15" x14ac:dyDescent="0.2">
      <c r="A57" s="14" t="s">
        <v>116</v>
      </c>
      <c r="B57" s="128"/>
      <c r="C57" s="129"/>
      <c r="D57" s="128"/>
      <c r="E57" s="129"/>
      <c r="F57" s="130"/>
      <c r="G57" s="30"/>
      <c r="H57" s="124"/>
      <c r="I57" s="129"/>
      <c r="J57" s="130"/>
      <c r="K57" s="131"/>
      <c r="L57" s="128"/>
      <c r="M57" s="129"/>
      <c r="N57" s="130"/>
      <c r="O57" s="129"/>
    </row>
    <row r="58" spans="1:15" x14ac:dyDescent="0.2">
      <c r="A58" s="14" t="s">
        <v>117</v>
      </c>
      <c r="B58" s="128"/>
      <c r="C58" s="129"/>
      <c r="D58" s="128"/>
      <c r="E58" s="129"/>
      <c r="F58" s="130"/>
      <c r="G58" s="129"/>
      <c r="H58" s="80"/>
      <c r="I58" s="129"/>
      <c r="J58" s="130"/>
      <c r="K58" s="129"/>
      <c r="L58" s="128"/>
      <c r="M58" s="129"/>
      <c r="N58" s="130"/>
      <c r="O58" s="129"/>
    </row>
    <row r="59" spans="1:15" x14ac:dyDescent="0.2">
      <c r="A59" s="14" t="s">
        <v>125</v>
      </c>
      <c r="B59" s="128"/>
      <c r="C59" s="129"/>
      <c r="D59" s="128"/>
      <c r="E59" s="129"/>
      <c r="F59" s="130"/>
      <c r="G59" s="129"/>
      <c r="H59" s="80"/>
      <c r="I59" s="129"/>
      <c r="J59" s="130"/>
      <c r="K59" s="129"/>
      <c r="L59" s="128"/>
      <c r="M59" s="129"/>
      <c r="N59" s="130"/>
      <c r="O59" s="129"/>
    </row>
    <row r="60" spans="1:15" x14ac:dyDescent="0.2">
      <c r="A60" s="14"/>
      <c r="B60" s="128"/>
      <c r="C60" s="129"/>
      <c r="D60" s="128"/>
      <c r="E60" s="129"/>
      <c r="F60" s="130"/>
      <c r="G60" s="129"/>
      <c r="H60" s="80"/>
      <c r="I60" s="129"/>
      <c r="J60" s="130"/>
      <c r="K60" s="129"/>
      <c r="L60" s="128"/>
      <c r="M60" s="129"/>
      <c r="N60" s="130"/>
      <c r="O60" s="129"/>
    </row>
    <row r="61" spans="1:15" x14ac:dyDescent="0.2">
      <c r="A61" s="249" t="s">
        <v>101</v>
      </c>
      <c r="B61" s="249"/>
      <c r="C61" s="249"/>
      <c r="D61" s="249"/>
      <c r="E61" s="249"/>
      <c r="F61" s="249"/>
      <c r="G61" s="249"/>
      <c r="H61" s="249"/>
      <c r="I61" s="249"/>
      <c r="J61" s="249"/>
      <c r="K61" s="249"/>
      <c r="L61" s="249"/>
      <c r="M61" s="249"/>
      <c r="N61" s="249"/>
      <c r="O61" s="249"/>
    </row>
    <row r="62" spans="1:15" x14ac:dyDescent="0.2">
      <c r="A62" s="249" t="s">
        <v>109</v>
      </c>
      <c r="B62" s="249"/>
      <c r="C62" s="249"/>
      <c r="D62" s="249"/>
      <c r="E62" s="249"/>
      <c r="F62" s="249"/>
      <c r="G62" s="249"/>
      <c r="H62" s="249"/>
      <c r="I62" s="249"/>
      <c r="J62" s="249"/>
      <c r="K62" s="249"/>
      <c r="L62" s="249"/>
      <c r="M62" s="249"/>
      <c r="N62" s="249"/>
      <c r="O62" s="249"/>
    </row>
    <row r="63" spans="1:15" x14ac:dyDescent="0.2">
      <c r="A63" s="249" t="s">
        <v>41</v>
      </c>
      <c r="B63" s="249"/>
      <c r="C63" s="249"/>
      <c r="D63" s="249"/>
      <c r="E63" s="249"/>
      <c r="F63" s="249"/>
      <c r="G63" s="249"/>
      <c r="H63" s="249"/>
      <c r="I63" s="249"/>
      <c r="J63" s="249"/>
      <c r="K63" s="249"/>
      <c r="L63" s="249"/>
      <c r="M63" s="249"/>
      <c r="N63" s="249"/>
      <c r="O63" s="249"/>
    </row>
    <row r="64" spans="1:15" x14ac:dyDescent="0.2">
      <c r="A64" s="23" t="s">
        <v>21</v>
      </c>
      <c r="B64" s="248"/>
      <c r="C64" s="248"/>
      <c r="D64" s="248"/>
      <c r="E64" s="248"/>
      <c r="F64" s="248"/>
      <c r="G64" s="248"/>
      <c r="H64" s="248"/>
      <c r="I64" s="248"/>
      <c r="J64" s="248"/>
      <c r="K64" s="248"/>
      <c r="L64" s="82"/>
      <c r="M64" s="82"/>
      <c r="N64" s="82"/>
      <c r="O64" s="82"/>
    </row>
    <row r="65" spans="1:15" ht="11.25" customHeight="1" x14ac:dyDescent="0.2">
      <c r="A65" s="240" t="s">
        <v>39</v>
      </c>
      <c r="B65" s="243" t="s">
        <v>7</v>
      </c>
      <c r="C65" s="243"/>
      <c r="D65" s="239" t="s">
        <v>8</v>
      </c>
      <c r="E65" s="239"/>
      <c r="F65" s="239"/>
      <c r="G65" s="239"/>
      <c r="H65" s="239"/>
      <c r="I65" s="239"/>
      <c r="J65" s="239"/>
      <c r="K65" s="239"/>
      <c r="L65" s="243" t="s">
        <v>1</v>
      </c>
      <c r="M65" s="243"/>
      <c r="N65" s="245" t="s">
        <v>2</v>
      </c>
      <c r="O65" s="245"/>
    </row>
    <row r="66" spans="1:15" ht="13.5" x14ac:dyDescent="0.35">
      <c r="A66" s="241"/>
      <c r="B66" s="244"/>
      <c r="C66" s="244"/>
      <c r="D66" s="247" t="s">
        <v>5</v>
      </c>
      <c r="E66" s="247"/>
      <c r="F66" s="247" t="s">
        <v>140</v>
      </c>
      <c r="G66" s="247"/>
      <c r="H66" s="247" t="s">
        <v>12</v>
      </c>
      <c r="I66" s="247"/>
      <c r="J66" s="247" t="s">
        <v>141</v>
      </c>
      <c r="K66" s="247"/>
      <c r="L66" s="244"/>
      <c r="M66" s="244"/>
      <c r="N66" s="246"/>
      <c r="O66" s="246"/>
    </row>
    <row r="67" spans="1:15" x14ac:dyDescent="0.2">
      <c r="A67" s="242"/>
      <c r="B67" s="190" t="s">
        <v>9</v>
      </c>
      <c r="C67" s="191" t="s">
        <v>113</v>
      </c>
      <c r="D67" s="190" t="s">
        <v>9</v>
      </c>
      <c r="E67" s="191" t="s">
        <v>113</v>
      </c>
      <c r="F67" s="190" t="s">
        <v>9</v>
      </c>
      <c r="G67" s="191" t="s">
        <v>113</v>
      </c>
      <c r="H67" s="190" t="s">
        <v>9</v>
      </c>
      <c r="I67" s="191" t="s">
        <v>113</v>
      </c>
      <c r="J67" s="190" t="s">
        <v>9</v>
      </c>
      <c r="K67" s="191" t="s">
        <v>113</v>
      </c>
      <c r="L67" s="190" t="s">
        <v>9</v>
      </c>
      <c r="M67" s="191" t="s">
        <v>113</v>
      </c>
      <c r="N67" s="190" t="s">
        <v>9</v>
      </c>
      <c r="O67" s="191" t="s">
        <v>113</v>
      </c>
    </row>
    <row r="68" spans="1:15" x14ac:dyDescent="0.2">
      <c r="A68" s="132"/>
      <c r="B68" s="132"/>
      <c r="C68" s="133"/>
      <c r="D68" s="120"/>
      <c r="E68" s="122"/>
      <c r="F68" s="120"/>
      <c r="G68" s="122"/>
      <c r="H68" s="120"/>
      <c r="I68" s="122"/>
      <c r="J68" s="120"/>
      <c r="K68" s="122"/>
      <c r="L68" s="120"/>
      <c r="M68" s="122"/>
      <c r="N68" s="120"/>
      <c r="O68" s="122"/>
    </row>
    <row r="69" spans="1:15" x14ac:dyDescent="0.2">
      <c r="A69" s="187" t="s">
        <v>132</v>
      </c>
      <c r="B69" s="22">
        <f t="shared" ref="B69:O69" si="15">B8</f>
        <v>3243876.7270431397</v>
      </c>
      <c r="C69" s="69">
        <f t="shared" si="15"/>
        <v>100.00000000001742</v>
      </c>
      <c r="D69" s="22">
        <f t="shared" si="15"/>
        <v>1357865.1040866992</v>
      </c>
      <c r="E69" s="69">
        <f t="shared" si="15"/>
        <v>41.859331236807549</v>
      </c>
      <c r="F69" s="22">
        <f t="shared" si="15"/>
        <v>213360.29147131427</v>
      </c>
      <c r="G69" s="69">
        <f t="shared" si="15"/>
        <v>6.5773242766162863</v>
      </c>
      <c r="H69" s="22">
        <f t="shared" si="15"/>
        <v>1076602.7452157873</v>
      </c>
      <c r="I69" s="69">
        <f t="shared" si="15"/>
        <v>33.188768742057988</v>
      </c>
      <c r="J69" s="22">
        <f t="shared" si="15"/>
        <v>67902.067399597465</v>
      </c>
      <c r="K69" s="69">
        <f t="shared" si="15"/>
        <v>2.0932382181332638</v>
      </c>
      <c r="L69" s="22">
        <f t="shared" si="15"/>
        <v>1453143.6357680515</v>
      </c>
      <c r="M69" s="69">
        <f t="shared" si="15"/>
        <v>44.796512261198714</v>
      </c>
      <c r="N69" s="22">
        <f t="shared" si="15"/>
        <v>432867.98718895396</v>
      </c>
      <c r="O69" s="69">
        <f t="shared" si="15"/>
        <v>13.344156502011161</v>
      </c>
    </row>
    <row r="70" spans="1:15" x14ac:dyDescent="0.2">
      <c r="A70" s="186"/>
      <c r="B70" s="22"/>
      <c r="C70" s="69"/>
      <c r="D70" s="22"/>
      <c r="E70" s="69"/>
      <c r="F70" s="22"/>
      <c r="G70" s="69"/>
      <c r="H70" s="22"/>
      <c r="I70" s="69"/>
      <c r="J70" s="22"/>
      <c r="K70" s="69"/>
      <c r="L70" s="22"/>
      <c r="M70" s="69"/>
      <c r="N70" s="22"/>
      <c r="O70" s="69"/>
    </row>
    <row r="71" spans="1:15" x14ac:dyDescent="0.2">
      <c r="A71" s="188" t="s">
        <v>17</v>
      </c>
      <c r="B71" s="22"/>
      <c r="C71" s="69"/>
      <c r="D71" s="22"/>
      <c r="E71" s="69"/>
      <c r="F71" s="22"/>
      <c r="G71" s="69"/>
      <c r="H71" s="22"/>
      <c r="I71" s="69"/>
      <c r="J71" s="22"/>
      <c r="K71" s="69"/>
      <c r="L71" s="22"/>
      <c r="M71" s="69"/>
      <c r="N71" s="22"/>
      <c r="O71" s="69"/>
    </row>
    <row r="72" spans="1:15" x14ac:dyDescent="0.2">
      <c r="A72" s="189" t="s">
        <v>73</v>
      </c>
      <c r="B72" s="106">
        <f>[1]MercLab!C153</f>
        <v>1239762.4431142798</v>
      </c>
      <c r="C72" s="72">
        <f t="shared" ref="C72:C81" si="16">IF(ISNUMBER(B72/B$69*100),B72/B$69*100,0)</f>
        <v>38.21854365730934</v>
      </c>
      <c r="D72" s="106">
        <f t="shared" ref="D72:D94" si="17">F72+H72+J72</f>
        <v>292287.99263010436</v>
      </c>
      <c r="E72" s="72">
        <f t="shared" ref="E72:E81" si="18">IF(ISNUMBER(D72/D$69*100),D72/D$69*100,0)</f>
        <v>21.525554471531798</v>
      </c>
      <c r="F72" s="106">
        <f>[1]MercLab!D153</f>
        <v>0</v>
      </c>
      <c r="G72" s="72">
        <f t="shared" ref="G72:G81" si="19">IF(ISNUMBER(F72/F$69*100),F72/F$69*100,0)</f>
        <v>0</v>
      </c>
      <c r="H72" s="106">
        <f>[1]MercLab!E153</f>
        <v>292287.99263010436</v>
      </c>
      <c r="I72" s="72">
        <f t="shared" ref="I72:I81" si="20">IF(ISNUMBER(H72/H$69*100),H72/H$69*100,0)</f>
        <v>27.149103411539233</v>
      </c>
      <c r="J72" s="106">
        <f>[1]MercLab!F153</f>
        <v>0</v>
      </c>
      <c r="K72" s="72">
        <f t="shared" ref="K72:K81" si="21">IF(ISNUMBER(J72/J$69*100),J72/J$69*100,0)</f>
        <v>0</v>
      </c>
      <c r="L72" s="106">
        <f>[1]MercLab!G153</f>
        <v>675917.76518302865</v>
      </c>
      <c r="M72" s="72">
        <f t="shared" ref="M72:M81" si="22">IF(ISNUMBER(L72/L$69*100),L72/L$69*100,0)</f>
        <v>46.514174410967698</v>
      </c>
      <c r="N72" s="106">
        <f>[1]MercLab!H153</f>
        <v>271556.68530113401</v>
      </c>
      <c r="O72" s="72">
        <f t="shared" ref="O72:O81" si="23">IF(ISNUMBER(N72/N$69*100),N72/N$69*100,0)</f>
        <v>62.734296214562768</v>
      </c>
    </row>
    <row r="73" spans="1:15" x14ac:dyDescent="0.2">
      <c r="A73" s="189" t="s">
        <v>91</v>
      </c>
      <c r="B73" s="106">
        <f>[1]MercLab!C154</f>
        <v>11493.393928941663</v>
      </c>
      <c r="C73" s="72">
        <f t="shared" si="16"/>
        <v>0.35431044074902707</v>
      </c>
      <c r="D73" s="106">
        <f t="shared" si="17"/>
        <v>6517.9494971151316</v>
      </c>
      <c r="E73" s="72">
        <f t="shared" si="18"/>
        <v>0.48001450788435335</v>
      </c>
      <c r="F73" s="106">
        <f>[1]MercLab!D154</f>
        <v>0</v>
      </c>
      <c r="G73" s="72">
        <f t="shared" si="19"/>
        <v>0</v>
      </c>
      <c r="H73" s="106">
        <f>[1]MercLab!E154</f>
        <v>6517.9494971151316</v>
      </c>
      <c r="I73" s="72">
        <f t="shared" si="20"/>
        <v>0.60541824977501013</v>
      </c>
      <c r="J73" s="106">
        <f>[1]MercLab!F154</f>
        <v>0</v>
      </c>
      <c r="K73" s="72">
        <f t="shared" si="21"/>
        <v>0</v>
      </c>
      <c r="L73" s="106">
        <f>[1]MercLab!G154</f>
        <v>3650.1589160286771</v>
      </c>
      <c r="M73" s="72">
        <f t="shared" si="22"/>
        <v>0.25119051043425622</v>
      </c>
      <c r="N73" s="106">
        <f>[1]MercLab!H154</f>
        <v>1325.2855157978452</v>
      </c>
      <c r="O73" s="72">
        <f t="shared" si="23"/>
        <v>0.30616390100923224</v>
      </c>
    </row>
    <row r="74" spans="1:15" x14ac:dyDescent="0.2">
      <c r="A74" s="189" t="s">
        <v>74</v>
      </c>
      <c r="B74" s="106">
        <f>[1]MercLab!C155</f>
        <v>433779.20656208659</v>
      </c>
      <c r="C74" s="72">
        <f t="shared" si="16"/>
        <v>13.372246945940059</v>
      </c>
      <c r="D74" s="106">
        <f t="shared" si="17"/>
        <v>209433.87683460797</v>
      </c>
      <c r="E74" s="72">
        <f t="shared" si="18"/>
        <v>15.423761624353203</v>
      </c>
      <c r="F74" s="106">
        <f>[1]MercLab!D155</f>
        <v>0</v>
      </c>
      <c r="G74" s="72">
        <f t="shared" si="19"/>
        <v>0</v>
      </c>
      <c r="H74" s="106">
        <f>[1]MercLab!E155</f>
        <v>209433.87683460797</v>
      </c>
      <c r="I74" s="72">
        <f t="shared" si="20"/>
        <v>19.453217796934968</v>
      </c>
      <c r="J74" s="106">
        <f>[1]MercLab!F155</f>
        <v>0</v>
      </c>
      <c r="K74" s="72">
        <f t="shared" si="21"/>
        <v>0</v>
      </c>
      <c r="L74" s="106">
        <f>[1]MercLab!G155</f>
        <v>179556.81389668718</v>
      </c>
      <c r="M74" s="72">
        <f t="shared" si="22"/>
        <v>12.35643947900466</v>
      </c>
      <c r="N74" s="106">
        <f>[1]MercLab!H155</f>
        <v>44788.515830771488</v>
      </c>
      <c r="O74" s="72">
        <f t="shared" si="23"/>
        <v>10.346922654555318</v>
      </c>
    </row>
    <row r="75" spans="1:15" x14ac:dyDescent="0.2">
      <c r="A75" s="189" t="s">
        <v>75</v>
      </c>
      <c r="B75" s="106">
        <f>[1]MercLab!C156</f>
        <v>13526.76304059641</v>
      </c>
      <c r="C75" s="72">
        <f t="shared" si="16"/>
        <v>0.41699374479394391</v>
      </c>
      <c r="D75" s="106">
        <f t="shared" si="17"/>
        <v>13526.763040596394</v>
      </c>
      <c r="E75" s="72">
        <f t="shared" si="18"/>
        <v>0.99617870728731206</v>
      </c>
      <c r="F75" s="106">
        <f>[1]MercLab!D156</f>
        <v>8016.8185355544611</v>
      </c>
      <c r="G75" s="72">
        <f t="shared" si="19"/>
        <v>3.7574088787895672</v>
      </c>
      <c r="H75" s="106">
        <f>[1]MercLab!E156</f>
        <v>5509.9445050419336</v>
      </c>
      <c r="I75" s="72">
        <f t="shared" si="20"/>
        <v>0.51178993640198789</v>
      </c>
      <c r="J75" s="106">
        <f>[1]MercLab!F156</f>
        <v>0</v>
      </c>
      <c r="K75" s="72">
        <f t="shared" si="21"/>
        <v>0</v>
      </c>
      <c r="L75" s="106">
        <f>[1]MercLab!G156</f>
        <v>0</v>
      </c>
      <c r="M75" s="72">
        <f t="shared" si="22"/>
        <v>0</v>
      </c>
      <c r="N75" s="106">
        <f>[1]MercLab!H156</f>
        <v>0</v>
      </c>
      <c r="O75" s="72">
        <f t="shared" si="23"/>
        <v>0</v>
      </c>
    </row>
    <row r="76" spans="1:15" x14ac:dyDescent="0.2">
      <c r="A76" s="189" t="s">
        <v>92</v>
      </c>
      <c r="B76" s="106">
        <f>[1]MercLab!C157</f>
        <v>174107.63670580543</v>
      </c>
      <c r="C76" s="72">
        <f t="shared" si="16"/>
        <v>5.3672704407762168</v>
      </c>
      <c r="D76" s="106">
        <f t="shared" si="17"/>
        <v>104345.66879242282</v>
      </c>
      <c r="E76" s="72">
        <f t="shared" si="18"/>
        <v>7.6845386539781328</v>
      </c>
      <c r="F76" s="106">
        <f>[1]MercLab!D157</f>
        <v>238.2746607401825</v>
      </c>
      <c r="G76" s="72">
        <f t="shared" si="19"/>
        <v>0.11167713499876705</v>
      </c>
      <c r="H76" s="106">
        <f>[1]MercLab!E157</f>
        <v>104107.39413168264</v>
      </c>
      <c r="I76" s="72">
        <f t="shared" si="20"/>
        <v>9.6699915167702848</v>
      </c>
      <c r="J76" s="106">
        <f>[1]MercLab!F157</f>
        <v>0</v>
      </c>
      <c r="K76" s="72">
        <f t="shared" si="21"/>
        <v>0</v>
      </c>
      <c r="L76" s="106">
        <f>[1]MercLab!G157</f>
        <v>65684.487901224711</v>
      </c>
      <c r="M76" s="72">
        <f t="shared" si="22"/>
        <v>4.520164853938029</v>
      </c>
      <c r="N76" s="106">
        <f>[1]MercLab!H157</f>
        <v>4077.4800121588919</v>
      </c>
      <c r="O76" s="72">
        <f t="shared" si="23"/>
        <v>0.94196848296360725</v>
      </c>
    </row>
    <row r="77" spans="1:15" x14ac:dyDescent="0.2">
      <c r="A77" s="189" t="s">
        <v>110</v>
      </c>
      <c r="B77" s="106">
        <f>[1]MercLab!C158</f>
        <v>709729.38513868151</v>
      </c>
      <c r="C77" s="72">
        <f t="shared" si="16"/>
        <v>21.879049201281283</v>
      </c>
      <c r="D77" s="106">
        <f t="shared" si="17"/>
        <v>232090.34831005943</v>
      </c>
      <c r="E77" s="72">
        <f t="shared" si="18"/>
        <v>17.092297873444764</v>
      </c>
      <c r="F77" s="106">
        <f>[1]MercLab!D158</f>
        <v>477.93819956032496</v>
      </c>
      <c r="G77" s="72">
        <f t="shared" si="19"/>
        <v>0.22400522433884212</v>
      </c>
      <c r="H77" s="106">
        <f>[1]MercLab!E158</f>
        <v>231612.4101104991</v>
      </c>
      <c r="I77" s="72">
        <f t="shared" si="20"/>
        <v>21.513265792767061</v>
      </c>
      <c r="J77" s="106">
        <f>[1]MercLab!F158</f>
        <v>0</v>
      </c>
      <c r="K77" s="72">
        <f t="shared" si="21"/>
        <v>0</v>
      </c>
      <c r="L77" s="106">
        <f>[1]MercLab!G158</f>
        <v>376013.46233381046</v>
      </c>
      <c r="M77" s="72">
        <f t="shared" si="22"/>
        <v>25.875863409405536</v>
      </c>
      <c r="N77" s="106">
        <f>[1]MercLab!H158</f>
        <v>101625.57449482135</v>
      </c>
      <c r="O77" s="72">
        <f t="shared" si="23"/>
        <v>23.477267319946236</v>
      </c>
    </row>
    <row r="78" spans="1:15" x14ac:dyDescent="0.2">
      <c r="A78" s="189" t="s">
        <v>77</v>
      </c>
      <c r="B78" s="106">
        <f>[1]MercLab!C159</f>
        <v>107264.00439932225</v>
      </c>
      <c r="C78" s="72">
        <f t="shared" si="16"/>
        <v>3.306660931505113</v>
      </c>
      <c r="D78" s="106">
        <f t="shared" si="17"/>
        <v>61344.965243552368</v>
      </c>
      <c r="E78" s="72">
        <f t="shared" si="18"/>
        <v>4.5177510681234443</v>
      </c>
      <c r="F78" s="106">
        <f>[1]MercLab!D159</f>
        <v>8008.1884558711663</v>
      </c>
      <c r="G78" s="72">
        <f t="shared" si="19"/>
        <v>3.753364040069211</v>
      </c>
      <c r="H78" s="106">
        <f>[1]MercLab!E159</f>
        <v>53336.776787681199</v>
      </c>
      <c r="I78" s="72">
        <f t="shared" si="20"/>
        <v>4.9541743251816355</v>
      </c>
      <c r="J78" s="106">
        <f>[1]MercLab!F159</f>
        <v>0</v>
      </c>
      <c r="K78" s="72">
        <f t="shared" si="21"/>
        <v>0</v>
      </c>
      <c r="L78" s="106">
        <f>[1]MercLab!G159</f>
        <v>44548.677146725204</v>
      </c>
      <c r="M78" s="72">
        <f t="shared" si="22"/>
        <v>3.0656761004344375</v>
      </c>
      <c r="N78" s="106">
        <f>[1]MercLab!H159</f>
        <v>1370.3620090456625</v>
      </c>
      <c r="O78" s="72">
        <f t="shared" si="23"/>
        <v>0.31657735143335441</v>
      </c>
    </row>
    <row r="79" spans="1:15" x14ac:dyDescent="0.2">
      <c r="A79" s="189" t="s">
        <v>76</v>
      </c>
      <c r="B79" s="106">
        <f>[1]MercLab!C160</f>
        <v>94808.543434266248</v>
      </c>
      <c r="C79" s="72">
        <f t="shared" si="16"/>
        <v>2.9226925500552601</v>
      </c>
      <c r="D79" s="106">
        <f t="shared" si="17"/>
        <v>77177.186856601169</v>
      </c>
      <c r="E79" s="72">
        <f t="shared" si="18"/>
        <v>5.6837153134228737</v>
      </c>
      <c r="F79" s="106">
        <f>[1]MercLab!D160</f>
        <v>955.87639912064992</v>
      </c>
      <c r="G79" s="72">
        <f t="shared" si="19"/>
        <v>0.44801044867768425</v>
      </c>
      <c r="H79" s="106">
        <f>[1]MercLab!E160</f>
        <v>76221.310457480518</v>
      </c>
      <c r="I79" s="72">
        <f t="shared" si="20"/>
        <v>7.0797990062902176</v>
      </c>
      <c r="J79" s="106">
        <f>[1]MercLab!F160</f>
        <v>0</v>
      </c>
      <c r="K79" s="72">
        <f t="shared" si="21"/>
        <v>0</v>
      </c>
      <c r="L79" s="106">
        <f>[1]MercLab!G160</f>
        <v>16572.443965554783</v>
      </c>
      <c r="M79" s="72">
        <f t="shared" si="22"/>
        <v>1.1404546362545576</v>
      </c>
      <c r="N79" s="106">
        <f>[1]MercLab!H160</f>
        <v>1058.9126121104473</v>
      </c>
      <c r="O79" s="72">
        <f t="shared" si="23"/>
        <v>0.24462714810282671</v>
      </c>
    </row>
    <row r="80" spans="1:15" x14ac:dyDescent="0.2">
      <c r="A80" s="189" t="s">
        <v>78</v>
      </c>
      <c r="B80" s="106">
        <f>[1]MercLab!C161</f>
        <v>456879.1929410593</v>
      </c>
      <c r="C80" s="72">
        <f t="shared" si="16"/>
        <v>14.084357433567277</v>
      </c>
      <c r="D80" s="106">
        <f t="shared" si="17"/>
        <v>359420.3855027</v>
      </c>
      <c r="E80" s="72">
        <f t="shared" si="18"/>
        <v>26.469520751433283</v>
      </c>
      <c r="F80" s="106">
        <f>[1]MercLab!D161</f>
        <v>195663.19522046711</v>
      </c>
      <c r="G80" s="72">
        <f t="shared" si="19"/>
        <v>91.70553427312575</v>
      </c>
      <c r="H80" s="106">
        <f>[1]MercLab!E161</f>
        <v>95855.122882635362</v>
      </c>
      <c r="I80" s="72">
        <f t="shared" si="20"/>
        <v>8.9034811873364461</v>
      </c>
      <c r="J80" s="106">
        <f>[1]MercLab!F161</f>
        <v>67902.067399597465</v>
      </c>
      <c r="K80" s="72">
        <f t="shared" si="21"/>
        <v>100</v>
      </c>
      <c r="L80" s="106">
        <f>[1]MercLab!G161</f>
        <v>90393.636025240456</v>
      </c>
      <c r="M80" s="72">
        <f t="shared" si="22"/>
        <v>6.2205575416131094</v>
      </c>
      <c r="N80" s="106">
        <f>[1]MercLab!H161</f>
        <v>7065.1714131002009</v>
      </c>
      <c r="O80" s="72">
        <f t="shared" si="23"/>
        <v>1.6321769274234035</v>
      </c>
    </row>
    <row r="81" spans="1:15" x14ac:dyDescent="0.2">
      <c r="A81" s="189" t="s">
        <v>111</v>
      </c>
      <c r="B81" s="106">
        <f>[1]MercLab!C162</f>
        <v>2526.1577786542962</v>
      </c>
      <c r="C81" s="72">
        <f t="shared" si="16"/>
        <v>7.7874654039549185E-2</v>
      </c>
      <c r="D81" s="106">
        <f t="shared" si="17"/>
        <v>1719.9673789733749</v>
      </c>
      <c r="E81" s="72">
        <f t="shared" si="18"/>
        <v>0.12666702854332693</v>
      </c>
      <c r="F81" s="106">
        <f>[1]MercLab!D162</f>
        <v>0</v>
      </c>
      <c r="G81" s="72">
        <f t="shared" si="19"/>
        <v>0</v>
      </c>
      <c r="H81" s="106">
        <f>[1]MercLab!E162</f>
        <v>1719.9673789733749</v>
      </c>
      <c r="I81" s="72">
        <f t="shared" si="20"/>
        <v>0.1597587770063354</v>
      </c>
      <c r="J81" s="106">
        <f>[1]MercLab!F162</f>
        <v>0</v>
      </c>
      <c r="K81" s="72">
        <f t="shared" si="21"/>
        <v>0</v>
      </c>
      <c r="L81" s="106">
        <f>[1]MercLab!G162</f>
        <v>806.19039968092147</v>
      </c>
      <c r="M81" s="72">
        <f t="shared" si="22"/>
        <v>5.5479057942872508E-2</v>
      </c>
      <c r="N81" s="106">
        <f>[1]MercLab!H162</f>
        <v>0</v>
      </c>
      <c r="O81" s="72">
        <f t="shared" si="23"/>
        <v>0</v>
      </c>
    </row>
    <row r="82" spans="1:15" x14ac:dyDescent="0.2">
      <c r="A82"/>
      <c r="B82" s="107"/>
      <c r="C82" s="108"/>
      <c r="D82" s="107">
        <f t="shared" si="17"/>
        <v>0</v>
      </c>
      <c r="E82" s="108"/>
      <c r="F82" s="107"/>
      <c r="G82" s="108"/>
      <c r="H82" s="107"/>
      <c r="I82" s="108"/>
      <c r="J82" s="107"/>
      <c r="K82" s="108"/>
      <c r="L82" s="107"/>
      <c r="M82" s="108"/>
      <c r="N82" s="107"/>
      <c r="O82" s="108"/>
    </row>
    <row r="83" spans="1:15" x14ac:dyDescent="0.2">
      <c r="A83" s="188" t="s">
        <v>19</v>
      </c>
      <c r="B83" s="105"/>
      <c r="C83" s="69"/>
      <c r="D83" s="105"/>
      <c r="E83" s="69"/>
      <c r="F83" s="105"/>
      <c r="G83" s="69"/>
      <c r="H83" s="105"/>
      <c r="I83" s="69"/>
      <c r="J83" s="105"/>
      <c r="K83" s="69"/>
      <c r="L83" s="105"/>
      <c r="M83" s="69"/>
      <c r="N83" s="105"/>
      <c r="O83" s="69"/>
    </row>
    <row r="84" spans="1:15" x14ac:dyDescent="0.2">
      <c r="A84" s="189" t="s">
        <v>93</v>
      </c>
      <c r="B84" s="107">
        <f>[1]MercLab!C165</f>
        <v>261641.87340090665</v>
      </c>
      <c r="C84" s="72">
        <f t="shared" ref="C84:C94" si="24">IF(ISNUMBER(B84/B$69*100),B84/B$69*100,0)</f>
        <v>8.0657156672965993</v>
      </c>
      <c r="D84" s="107">
        <f t="shared" si="17"/>
        <v>232038.93295041274</v>
      </c>
      <c r="E84" s="72">
        <f t="shared" ref="E84:E94" si="25">IF(ISNUMBER(D84/D$69*100),D84/D$69*100,0)</f>
        <v>17.088511388359322</v>
      </c>
      <c r="F84" s="107">
        <f>[1]MercLab!D165</f>
        <v>130105.42726386612</v>
      </c>
      <c r="G84" s="72">
        <f t="shared" ref="G84:G94" si="26">IF(ISNUMBER(F84/F$69*100),F84/F$69*100,0)</f>
        <v>60.979213314094316</v>
      </c>
      <c r="H84" s="107">
        <f>[1]MercLab!E165</f>
        <v>101933.50568654662</v>
      </c>
      <c r="I84" s="72">
        <f t="shared" ref="I84:I94" si="27">IF(ISNUMBER(H84/H$69*100),H84/H$69*100,0)</f>
        <v>9.4680703852483425</v>
      </c>
      <c r="J84" s="106">
        <f>[1]MercLab!F165</f>
        <v>0</v>
      </c>
      <c r="K84" s="72">
        <f t="shared" ref="K84:K94" si="28">IF(ISNUMBER(J84/J$69*100),J84/J$69*100,0)</f>
        <v>0</v>
      </c>
      <c r="L84" s="107">
        <f>[1]MercLab!G165</f>
        <v>26811.201103058818</v>
      </c>
      <c r="M84" s="72">
        <f t="shared" ref="M84:M94" si="29">IF(ISNUMBER(L84/L$69*100),L84/L$69*100,0)</f>
        <v>1.845048241833843</v>
      </c>
      <c r="N84" s="107">
        <f>[1]MercLab!H165</f>
        <v>2791.7393474335045</v>
      </c>
      <c r="O84" s="72">
        <f t="shared" ref="O84:O94" si="30">IF(ISNUMBER(N84/N$69*100),N84/N$69*100,0)</f>
        <v>0.64494012725751992</v>
      </c>
    </row>
    <row r="85" spans="1:15" x14ac:dyDescent="0.2">
      <c r="A85" s="189" t="s">
        <v>80</v>
      </c>
      <c r="B85" s="71">
        <f>[1]MercLab!C166</f>
        <v>116550.18289247323</v>
      </c>
      <c r="C85" s="72">
        <f t="shared" si="24"/>
        <v>3.5929288533325714</v>
      </c>
      <c r="D85" s="71">
        <f t="shared" si="17"/>
        <v>72698.720687738474</v>
      </c>
      <c r="E85" s="72">
        <f t="shared" si="25"/>
        <v>5.3538985919102524</v>
      </c>
      <c r="F85" s="71">
        <f>[1]MercLab!D166</f>
        <v>19344.989928508516</v>
      </c>
      <c r="G85" s="72">
        <f t="shared" si="26"/>
        <v>9.0668182889642335</v>
      </c>
      <c r="H85" s="71">
        <f>[1]MercLab!E166</f>
        <v>53353.730759229955</v>
      </c>
      <c r="I85" s="72">
        <f t="shared" si="27"/>
        <v>4.9557490909551856</v>
      </c>
      <c r="J85" s="106">
        <f>[1]MercLab!F166</f>
        <v>0</v>
      </c>
      <c r="K85" s="72">
        <f t="shared" si="28"/>
        <v>0</v>
      </c>
      <c r="L85" s="71">
        <f>[1]MercLab!G166</f>
        <v>42637.507398125461</v>
      </c>
      <c r="M85" s="72">
        <f t="shared" si="29"/>
        <v>2.9341564280801209</v>
      </c>
      <c r="N85" s="71">
        <f>[1]MercLab!H166</f>
        <v>1213.9548066103152</v>
      </c>
      <c r="O85" s="72">
        <f t="shared" si="30"/>
        <v>0.2804445795342228</v>
      </c>
    </row>
    <row r="86" spans="1:15" x14ac:dyDescent="0.2">
      <c r="A86" s="189" t="s">
        <v>81</v>
      </c>
      <c r="B86" s="106">
        <f>[1]MercLab!C167</f>
        <v>77300.505347723447</v>
      </c>
      <c r="C86" s="72">
        <f t="shared" si="24"/>
        <v>2.3829667972057758</v>
      </c>
      <c r="D86" s="106">
        <f t="shared" si="17"/>
        <v>72353.144256706917</v>
      </c>
      <c r="E86" s="72">
        <f t="shared" si="25"/>
        <v>5.3284486094347114</v>
      </c>
      <c r="F86" s="106">
        <f>[1]MercLab!D167</f>
        <v>16113.295329365197</v>
      </c>
      <c r="G86" s="72">
        <f t="shared" si="26"/>
        <v>7.5521528482405493</v>
      </c>
      <c r="H86" s="106">
        <f>[1]MercLab!E167</f>
        <v>56239.848927341714</v>
      </c>
      <c r="I86" s="72">
        <f t="shared" si="27"/>
        <v>5.223825517560738</v>
      </c>
      <c r="J86" s="106">
        <f>[1]MercLab!F167</f>
        <v>0</v>
      </c>
      <c r="K86" s="72">
        <f t="shared" si="28"/>
        <v>0</v>
      </c>
      <c r="L86" s="106">
        <f>[1]MercLab!G167</f>
        <v>2099.4729979778799</v>
      </c>
      <c r="M86" s="72">
        <f t="shared" si="29"/>
        <v>0.14447800935165053</v>
      </c>
      <c r="N86" s="106">
        <f>[1]MercLab!H167</f>
        <v>2847.8880930389751</v>
      </c>
      <c r="O86" s="72">
        <f t="shared" si="30"/>
        <v>0.65791145968847664</v>
      </c>
    </row>
    <row r="87" spans="1:15" x14ac:dyDescent="0.2">
      <c r="A87" s="189" t="s">
        <v>82</v>
      </c>
      <c r="B87" s="106">
        <f>[1]MercLab!C168</f>
        <v>486579.24554955272</v>
      </c>
      <c r="C87" s="72">
        <f t="shared" si="24"/>
        <v>14.999930222165986</v>
      </c>
      <c r="D87" s="106">
        <f t="shared" si="17"/>
        <v>101355.08250698663</v>
      </c>
      <c r="E87" s="72">
        <f t="shared" si="25"/>
        <v>7.4642968732271902</v>
      </c>
      <c r="F87" s="106">
        <f>[1]MercLab!D168</f>
        <v>714.82398222054746</v>
      </c>
      <c r="G87" s="72">
        <f t="shared" si="26"/>
        <v>0.33503140499630113</v>
      </c>
      <c r="H87" s="106">
        <f>[1]MercLab!E168</f>
        <v>100640.25852476608</v>
      </c>
      <c r="I87" s="72">
        <f t="shared" si="27"/>
        <v>9.3479474181160835</v>
      </c>
      <c r="J87" s="106">
        <f>[1]MercLab!F168</f>
        <v>0</v>
      </c>
      <c r="K87" s="72">
        <f t="shared" si="28"/>
        <v>0</v>
      </c>
      <c r="L87" s="106">
        <f>[1]MercLab!G168</f>
        <v>285242.61833647685</v>
      </c>
      <c r="M87" s="72">
        <f t="shared" si="29"/>
        <v>19.629347802615076</v>
      </c>
      <c r="N87" s="106">
        <f>[1]MercLab!H168</f>
        <v>99981.544706065441</v>
      </c>
      <c r="O87" s="72">
        <f t="shared" si="30"/>
        <v>23.097467972936943</v>
      </c>
    </row>
    <row r="88" spans="1:15" x14ac:dyDescent="0.2">
      <c r="A88" s="189" t="s">
        <v>83</v>
      </c>
      <c r="B88" s="106">
        <f>[1]MercLab!C169</f>
        <v>1219315.9643628402</v>
      </c>
      <c r="C88" s="72">
        <f t="shared" si="24"/>
        <v>37.58823367724802</v>
      </c>
      <c r="D88" s="106">
        <f t="shared" si="17"/>
        <v>272535.20787848672</v>
      </c>
      <c r="E88" s="72">
        <f t="shared" si="25"/>
        <v>20.070860283414827</v>
      </c>
      <c r="F88" s="106">
        <f>[1]MercLab!D169</f>
        <v>0</v>
      </c>
      <c r="G88" s="72">
        <f t="shared" si="26"/>
        <v>0</v>
      </c>
      <c r="H88" s="106">
        <f>[1]MercLab!E169</f>
        <v>272535.20787848672</v>
      </c>
      <c r="I88" s="72">
        <f t="shared" si="27"/>
        <v>25.314370513133099</v>
      </c>
      <c r="J88" s="106">
        <f>[1]MercLab!F169</f>
        <v>0</v>
      </c>
      <c r="K88" s="72">
        <f t="shared" si="28"/>
        <v>0</v>
      </c>
      <c r="L88" s="106">
        <f>[1]MercLab!G169</f>
        <v>674942.08503715857</v>
      </c>
      <c r="M88" s="72">
        <f t="shared" si="29"/>
        <v>46.44703169211634</v>
      </c>
      <c r="N88" s="106">
        <f>[1]MercLab!H169</f>
        <v>271838.67144718656</v>
      </c>
      <c r="O88" s="72">
        <f t="shared" si="30"/>
        <v>62.799439896793409</v>
      </c>
    </row>
    <row r="89" spans="1:15" x14ac:dyDescent="0.2">
      <c r="A89" s="189" t="s">
        <v>84</v>
      </c>
      <c r="B89" s="106">
        <f>[1]MercLab!C170</f>
        <v>81919.950151649115</v>
      </c>
      <c r="C89" s="72">
        <f t="shared" si="24"/>
        <v>2.5253718635085383</v>
      </c>
      <c r="D89" s="106">
        <f t="shared" si="17"/>
        <v>44689.934095218152</v>
      </c>
      <c r="E89" s="72">
        <f t="shared" si="25"/>
        <v>3.2911909998067612</v>
      </c>
      <c r="F89" s="106">
        <f>[1]MercLab!D170</f>
        <v>4076.0284916524247</v>
      </c>
      <c r="G89" s="72">
        <f t="shared" si="26"/>
        <v>1.9103969457224126</v>
      </c>
      <c r="H89" s="106">
        <f>[1]MercLab!E170</f>
        <v>40613.905603565727</v>
      </c>
      <c r="I89" s="72">
        <f t="shared" si="27"/>
        <v>3.7724133422514483</v>
      </c>
      <c r="J89" s="106">
        <f>[1]MercLab!F170</f>
        <v>0</v>
      </c>
      <c r="K89" s="72">
        <f t="shared" si="28"/>
        <v>0</v>
      </c>
      <c r="L89" s="106">
        <f>[1]MercLab!G170</f>
        <v>36990.35251761166</v>
      </c>
      <c r="M89" s="72">
        <f t="shared" si="29"/>
        <v>2.5455400008038849</v>
      </c>
      <c r="N89" s="106">
        <f>[1]MercLab!H170</f>
        <v>239.66353882014249</v>
      </c>
      <c r="O89" s="72">
        <f t="shared" si="30"/>
        <v>5.5366427158662912E-2</v>
      </c>
    </row>
    <row r="90" spans="1:15" x14ac:dyDescent="0.2">
      <c r="A90" s="189" t="s">
        <v>95</v>
      </c>
      <c r="B90" s="106">
        <f>[1]MercLab!C171</f>
        <v>416542.85290185944</v>
      </c>
      <c r="C90" s="72">
        <f t="shared" si="24"/>
        <v>12.840896493669993</v>
      </c>
      <c r="D90" s="106">
        <f t="shared" si="17"/>
        <v>234712.62006499423</v>
      </c>
      <c r="E90" s="72">
        <f t="shared" si="25"/>
        <v>17.285415123975962</v>
      </c>
      <c r="F90" s="106">
        <f>[1]MercLab!D171</f>
        <v>7682.5146946507903</v>
      </c>
      <c r="G90" s="72">
        <f t="shared" si="26"/>
        <v>3.6007237530811511</v>
      </c>
      <c r="H90" s="106">
        <f>[1]MercLab!E171</f>
        <v>227030.10537034343</v>
      </c>
      <c r="I90" s="72">
        <f t="shared" si="27"/>
        <v>21.087639463973222</v>
      </c>
      <c r="J90" s="106">
        <f>[1]MercLab!F171</f>
        <v>0</v>
      </c>
      <c r="K90" s="72">
        <f t="shared" si="28"/>
        <v>0</v>
      </c>
      <c r="L90" s="106">
        <f>[1]MercLab!G171</f>
        <v>164413.45941412225</v>
      </c>
      <c r="M90" s="72">
        <f t="shared" si="29"/>
        <v>11.314329524432894</v>
      </c>
      <c r="N90" s="106">
        <f>[1]MercLab!H171</f>
        <v>17416.773422724764</v>
      </c>
      <c r="O90" s="72">
        <f t="shared" si="30"/>
        <v>4.0235762260520458</v>
      </c>
    </row>
    <row r="91" spans="1:15" x14ac:dyDescent="0.2">
      <c r="A91" s="189" t="s">
        <v>85</v>
      </c>
      <c r="B91" s="106">
        <f>[1]MercLab!C172</f>
        <v>148104.63417373996</v>
      </c>
      <c r="C91" s="72">
        <f t="shared" si="24"/>
        <v>4.5656677684154907</v>
      </c>
      <c r="D91" s="106">
        <f t="shared" si="17"/>
        <v>34431.208566520058</v>
      </c>
      <c r="E91" s="72">
        <f t="shared" si="25"/>
        <v>2.5356869738307699</v>
      </c>
      <c r="F91" s="106">
        <f>[1]MercLab!D172</f>
        <v>0</v>
      </c>
      <c r="G91" s="72">
        <f t="shared" si="26"/>
        <v>0</v>
      </c>
      <c r="H91" s="106">
        <f>[1]MercLab!E172</f>
        <v>34431.208566520058</v>
      </c>
      <c r="I91" s="72">
        <f t="shared" si="27"/>
        <v>3.1981349406292741</v>
      </c>
      <c r="J91" s="106">
        <f>[1]MercLab!F172</f>
        <v>0</v>
      </c>
      <c r="K91" s="72">
        <f t="shared" si="28"/>
        <v>0</v>
      </c>
      <c r="L91" s="106">
        <f>[1]MercLab!G172</f>
        <v>88955.00811678567</v>
      </c>
      <c r="M91" s="72">
        <f t="shared" si="29"/>
        <v>6.1215564605744541</v>
      </c>
      <c r="N91" s="106">
        <f>[1]MercLab!H172</f>
        <v>24718.41749043559</v>
      </c>
      <c r="O91" s="72">
        <f t="shared" si="30"/>
        <v>5.7103824311326576</v>
      </c>
    </row>
    <row r="92" spans="1:15" x14ac:dyDescent="0.2">
      <c r="A92" s="189" t="s">
        <v>86</v>
      </c>
      <c r="B92" s="106">
        <f>[1]MercLab!C173</f>
        <v>71241.559028782925</v>
      </c>
      <c r="C92" s="72">
        <f t="shared" si="24"/>
        <v>2.1961857685548076</v>
      </c>
      <c r="D92" s="106">
        <f t="shared" si="17"/>
        <v>50434.126813750947</v>
      </c>
      <c r="E92" s="72">
        <f t="shared" si="25"/>
        <v>3.7142221758230516</v>
      </c>
      <c r="F92" s="106">
        <f>[1]MercLab!D173</f>
        <v>4087.1395162921049</v>
      </c>
      <c r="G92" s="72">
        <f t="shared" si="26"/>
        <v>1.915604580452877</v>
      </c>
      <c r="H92" s="106">
        <f>[1]MercLab!E173</f>
        <v>46346.987297458843</v>
      </c>
      <c r="I92" s="72">
        <f t="shared" si="27"/>
        <v>4.3049293254560066</v>
      </c>
      <c r="J92" s="106">
        <f>[1]MercLab!F173</f>
        <v>0</v>
      </c>
      <c r="K92" s="72">
        <f t="shared" si="28"/>
        <v>0</v>
      </c>
      <c r="L92" s="106">
        <f>[1]MercLab!G173</f>
        <v>17819.702041809065</v>
      </c>
      <c r="M92" s="72">
        <f t="shared" si="29"/>
        <v>1.2262863493456759</v>
      </c>
      <c r="N92" s="106">
        <f>[1]MercLab!H173</f>
        <v>2987.7301732233373</v>
      </c>
      <c r="O92" s="72">
        <f t="shared" si="30"/>
        <v>0.69021740152827338</v>
      </c>
    </row>
    <row r="93" spans="1:15" x14ac:dyDescent="0.2">
      <c r="A93" s="189" t="s">
        <v>94</v>
      </c>
      <c r="B93" s="106">
        <f>[1]MercLab!C174</f>
        <v>340178.42303632881</v>
      </c>
      <c r="C93" s="72">
        <f t="shared" si="24"/>
        <v>10.486786387422571</v>
      </c>
      <c r="D93" s="106">
        <f t="shared" si="17"/>
        <v>222698.08265259679</v>
      </c>
      <c r="E93" s="72">
        <f t="shared" si="25"/>
        <v>16.400604300261744</v>
      </c>
      <c r="F93" s="106">
        <f>[1]MercLab!D174</f>
        <v>30715.811457965792</v>
      </c>
      <c r="G93" s="72">
        <f t="shared" si="26"/>
        <v>14.396217424597705</v>
      </c>
      <c r="H93" s="106">
        <f>[1]MercLab!E174</f>
        <v>124080.20379503354</v>
      </c>
      <c r="I93" s="72">
        <f t="shared" si="27"/>
        <v>11.525161378830006</v>
      </c>
      <c r="J93" s="106">
        <f>[1]MercLab!F174</f>
        <v>67902.067399597465</v>
      </c>
      <c r="K93" s="72">
        <f t="shared" si="28"/>
        <v>100</v>
      </c>
      <c r="L93" s="106">
        <f>[1]MercLab!G174</f>
        <v>108888.39975914203</v>
      </c>
      <c r="M93" s="72">
        <f t="shared" si="29"/>
        <v>7.4932991535685067</v>
      </c>
      <c r="N93" s="106">
        <f>[1]MercLab!H174</f>
        <v>8591.9406245812097</v>
      </c>
      <c r="O93" s="72">
        <f t="shared" si="30"/>
        <v>1.9848870507558896</v>
      </c>
    </row>
    <row r="94" spans="1:15" x14ac:dyDescent="0.2">
      <c r="A94" s="189" t="s">
        <v>111</v>
      </c>
      <c r="B94" s="106">
        <f>[1]MercLab!C175</f>
        <v>24501.536197840924</v>
      </c>
      <c r="C94" s="72">
        <f t="shared" si="24"/>
        <v>0.75531650119684346</v>
      </c>
      <c r="D94" s="106">
        <f t="shared" si="17"/>
        <v>19918.043613318958</v>
      </c>
      <c r="E94" s="72">
        <f t="shared" si="25"/>
        <v>1.4668646799577225</v>
      </c>
      <c r="F94" s="106">
        <f>[1]MercLab!D175</f>
        <v>520.26080679270251</v>
      </c>
      <c r="G94" s="72">
        <f t="shared" si="26"/>
        <v>0.24384143985041856</v>
      </c>
      <c r="H94" s="106">
        <f>[1]MercLab!E175</f>
        <v>19397.782806526255</v>
      </c>
      <c r="I94" s="72">
        <f t="shared" si="27"/>
        <v>1.8017586238495322</v>
      </c>
      <c r="J94" s="106">
        <f>[1]MercLab!F175</f>
        <v>0</v>
      </c>
      <c r="K94" s="72">
        <f t="shared" si="28"/>
        <v>0</v>
      </c>
      <c r="L94" s="106">
        <f>[1]MercLab!G175</f>
        <v>4343.8290457018102</v>
      </c>
      <c r="M94" s="72">
        <f t="shared" si="29"/>
        <v>0.29892633727194506</v>
      </c>
      <c r="N94" s="106">
        <f>[1]MercLab!H175</f>
        <v>239.66353882014249</v>
      </c>
      <c r="O94" s="72">
        <f t="shared" si="30"/>
        <v>5.5366427158662912E-2</v>
      </c>
    </row>
    <row r="95" spans="1:15" x14ac:dyDescent="0.2">
      <c r="A95" s="195"/>
      <c r="B95" s="196"/>
      <c r="C95" s="196"/>
      <c r="D95" s="196"/>
      <c r="E95" s="196"/>
      <c r="F95" s="196"/>
      <c r="G95" s="196"/>
      <c r="H95" s="196"/>
      <c r="I95" s="196"/>
      <c r="J95" s="196"/>
      <c r="K95" s="196"/>
      <c r="L95" s="196"/>
      <c r="M95" s="196"/>
      <c r="N95" s="196"/>
      <c r="O95" s="196"/>
    </row>
    <row r="96" spans="1:15" x14ac:dyDescent="0.2">
      <c r="A96" s="14" t="str">
        <f>'C01'!$A$46</f>
        <v>Fuente: Instituto Nacional de Estadística (INE). XLIII Encuesta Permanente de Hogares de Propósitos Múltiples, mayo 2012.</v>
      </c>
      <c r="B96" s="128"/>
      <c r="C96" s="129"/>
      <c r="D96" s="60"/>
      <c r="E96" s="131"/>
      <c r="F96" s="124"/>
      <c r="G96" s="131"/>
      <c r="H96" s="124"/>
      <c r="I96" s="131"/>
      <c r="J96" s="124"/>
      <c r="K96" s="131"/>
      <c r="L96" s="124"/>
      <c r="M96" s="131"/>
      <c r="N96" s="124"/>
      <c r="O96" s="131"/>
    </row>
    <row r="97" spans="1:15" x14ac:dyDescent="0.2">
      <c r="A97" s="203" t="s">
        <v>146</v>
      </c>
      <c r="B97" s="130"/>
      <c r="C97" s="129"/>
      <c r="D97" s="134"/>
      <c r="E97" s="131"/>
      <c r="F97" s="124"/>
      <c r="G97" s="131"/>
      <c r="H97" s="124"/>
      <c r="I97" s="131"/>
      <c r="J97" s="124"/>
      <c r="K97" s="131"/>
      <c r="L97" s="124"/>
      <c r="M97" s="131"/>
      <c r="N97" s="124"/>
      <c r="O97" s="131"/>
    </row>
    <row r="98" spans="1:15" x14ac:dyDescent="0.2">
      <c r="A98" s="30" t="s">
        <v>116</v>
      </c>
      <c r="B98" s="130"/>
      <c r="C98" s="129"/>
      <c r="D98" s="134"/>
      <c r="E98" s="131"/>
      <c r="F98" s="124"/>
      <c r="G98" s="131"/>
      <c r="H98" s="124"/>
      <c r="I98" s="131"/>
      <c r="J98" s="124"/>
      <c r="K98" s="131"/>
      <c r="L98" s="124"/>
      <c r="M98" s="131"/>
      <c r="N98" s="124"/>
      <c r="O98" s="131"/>
    </row>
    <row r="99" spans="1:15" x14ac:dyDescent="0.2">
      <c r="A99" s="30" t="s">
        <v>117</v>
      </c>
      <c r="B99" s="130"/>
      <c r="C99" s="129"/>
      <c r="D99" s="134"/>
      <c r="E99" s="131"/>
      <c r="F99" s="124"/>
      <c r="G99" s="131"/>
      <c r="H99" s="124"/>
      <c r="I99" s="131"/>
      <c r="J99" s="124"/>
      <c r="K99" s="131"/>
      <c r="L99" s="124"/>
      <c r="M99" s="131"/>
      <c r="N99" s="124"/>
      <c r="O99" s="131"/>
    </row>
    <row r="100" spans="1:15" x14ac:dyDescent="0.2">
      <c r="B100" s="79"/>
      <c r="C100" s="78"/>
      <c r="D100" s="81"/>
    </row>
    <row r="101" spans="1:15" x14ac:dyDescent="0.2">
      <c r="A101" s="77"/>
      <c r="B101" s="79"/>
      <c r="C101" s="78"/>
      <c r="D101" s="81"/>
    </row>
    <row r="102" spans="1:15" x14ac:dyDescent="0.2">
      <c r="A102" s="77"/>
      <c r="B102" s="79"/>
      <c r="C102" s="78"/>
      <c r="D102" s="81"/>
    </row>
  </sheetData>
  <mergeCells count="25">
    <mergeCell ref="B64:K64"/>
    <mergeCell ref="A61:O61"/>
    <mergeCell ref="A62:O62"/>
    <mergeCell ref="A1:O1"/>
    <mergeCell ref="A2:O2"/>
    <mergeCell ref="A3:O3"/>
    <mergeCell ref="A4:A6"/>
    <mergeCell ref="B4:C5"/>
    <mergeCell ref="H5:I5"/>
    <mergeCell ref="A63:O63"/>
    <mergeCell ref="J5:K5"/>
    <mergeCell ref="N4:O5"/>
    <mergeCell ref="D4:K4"/>
    <mergeCell ref="L4:M5"/>
    <mergeCell ref="D5:E5"/>
    <mergeCell ref="F5:G5"/>
    <mergeCell ref="D65:K65"/>
    <mergeCell ref="A65:A67"/>
    <mergeCell ref="L65:M66"/>
    <mergeCell ref="N65:O66"/>
    <mergeCell ref="H66:I66"/>
    <mergeCell ref="J66:K66"/>
    <mergeCell ref="B65:C66"/>
    <mergeCell ref="D66:E66"/>
    <mergeCell ref="F66:G66"/>
  </mergeCells>
  <phoneticPr fontId="2" type="noConversion"/>
  <printOptions horizontalCentered="1"/>
  <pageMargins left="1.1155511811023624" right="0.47244094488188981" top="0.35433070866141736" bottom="0.35433070866141736" header="0" footer="0"/>
  <pageSetup paperSize="9" scale="80" firstPageNumber="16" orientation="landscape" useFirstPageNumber="1" r:id="rId1"/>
  <headerFooter alignWithMargins="0">
    <oddFooter>&amp;L&amp;Z&amp;F+&amp;F+&amp;A&amp;C&amp;P&amp;R&amp;D+&amp;T</oddFooter>
  </headerFooter>
  <rowBreaks count="1" manualBreakCount="1">
    <brk id="60" max="16383" man="1"/>
  </rowBreaks>
  <ignoredErrors>
    <ignoredError sqref="D10:O10 D49:O49 E9:O9 E48:O48" emptyCellReference="1"/>
    <ignoredError sqref="C11 F8:O8 D72:N81 D83:N94 E82:N82" formula="1"/>
    <ignoredError sqref="D11:O33 D50:O53 D82 D39:O47 E38:O38 D35:O37 E34:O34" formula="1" emptyCellReferenc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L113"/>
  <sheetViews>
    <sheetView view="pageBreakPreview" topLeftCell="A52" zoomScale="60" workbookViewId="0">
      <selection activeCell="A63" sqref="A63:S63"/>
    </sheetView>
  </sheetViews>
  <sheetFormatPr baseColWidth="10" defaultRowHeight="11.25" x14ac:dyDescent="0.2"/>
  <cols>
    <col min="1" max="1" width="48.6640625" style="23" customWidth="1"/>
    <col min="2" max="2" width="13.5" style="23" bestFit="1" customWidth="1"/>
    <col min="3" max="3" width="7.33203125" style="46" customWidth="1"/>
    <col min="4" max="4" width="13.1640625" style="23" bestFit="1" customWidth="1"/>
    <col min="5" max="5" width="8" style="46" bestFit="1" customWidth="1"/>
    <col min="6" max="6" width="13.1640625" style="23" bestFit="1" customWidth="1"/>
    <col min="7" max="7" width="8.33203125" style="46" bestFit="1" customWidth="1"/>
    <col min="8" max="8" width="11.33203125" style="23" bestFit="1" customWidth="1"/>
    <col min="9" max="9" width="8.33203125" style="46" customWidth="1"/>
    <col min="10" max="10" width="11.33203125" style="23" customWidth="1"/>
    <col min="11" max="11" width="7.33203125" style="46" customWidth="1"/>
    <col min="12" max="12" width="10" style="23" customWidth="1"/>
    <col min="13" max="13" width="7.1640625" style="46" bestFit="1" customWidth="1"/>
    <col min="14" max="14" width="12" style="23" customWidth="1"/>
    <col min="15" max="15" width="6.83203125" style="46" customWidth="1"/>
    <col min="16" max="16" width="10.83203125" style="23" customWidth="1"/>
    <col min="17" max="17" width="6.83203125" style="46" customWidth="1"/>
    <col min="18" max="18" width="11.1640625" style="23" bestFit="1" customWidth="1"/>
    <col min="19" max="19" width="7.33203125" style="46" bestFit="1" customWidth="1"/>
    <col min="20" max="20" width="43.5" style="23" customWidth="1"/>
    <col min="21" max="21" width="11" style="23" bestFit="1" customWidth="1"/>
    <col min="22" max="22" width="7" style="46" bestFit="1" customWidth="1"/>
    <col min="23" max="23" width="11" style="23" bestFit="1" customWidth="1"/>
    <col min="24" max="24" width="7" style="46" bestFit="1" customWidth="1"/>
    <col min="25" max="25" width="11" style="23" bestFit="1" customWidth="1"/>
    <col min="26" max="26" width="7" style="46" bestFit="1" customWidth="1"/>
    <col min="27" max="27" width="11" style="23" bestFit="1" customWidth="1"/>
    <col min="28" max="28" width="6" style="46" bestFit="1" customWidth="1"/>
    <col min="29" max="29" width="11" style="23" bestFit="1" customWidth="1"/>
    <col min="30" max="30" width="6.83203125" style="46" bestFit="1" customWidth="1"/>
    <col min="31" max="31" width="10" style="23" customWidth="1"/>
    <col min="32" max="32" width="8" style="46" bestFit="1" customWidth="1"/>
    <col min="33" max="33" width="10.6640625" style="23" customWidth="1"/>
    <col min="34" max="34" width="7" style="46" bestFit="1" customWidth="1"/>
    <col min="35" max="35" width="11" style="23" bestFit="1" customWidth="1"/>
    <col min="36" max="36" width="7" style="46" bestFit="1" customWidth="1"/>
    <col min="37" max="37" width="11" style="23" bestFit="1" customWidth="1"/>
    <col min="38" max="38" width="7" style="46" bestFit="1" customWidth="1"/>
    <col min="39" max="45" width="7.83203125" style="23" customWidth="1"/>
    <col min="46" max="16384" width="12" style="23"/>
  </cols>
  <sheetData>
    <row r="1" spans="1:19" x14ac:dyDescent="0.2">
      <c r="A1" s="223" t="s">
        <v>102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</row>
    <row r="2" spans="1:19" x14ac:dyDescent="0.2">
      <c r="A2" s="223" t="s">
        <v>103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Q2" s="223"/>
      <c r="R2" s="223"/>
      <c r="S2" s="223"/>
    </row>
    <row r="3" spans="1:19" x14ac:dyDescent="0.2">
      <c r="A3" s="223" t="s">
        <v>41</v>
      </c>
      <c r="B3" s="223"/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3"/>
      <c r="N3" s="223"/>
      <c r="O3" s="223"/>
      <c r="P3" s="223"/>
      <c r="Q3" s="223"/>
      <c r="R3" s="223"/>
      <c r="S3" s="223"/>
    </row>
    <row r="4" spans="1:19" ht="15" customHeight="1" x14ac:dyDescent="0.2">
      <c r="A4" s="219" t="s">
        <v>39</v>
      </c>
      <c r="B4" s="251" t="s">
        <v>24</v>
      </c>
      <c r="C4" s="251"/>
      <c r="D4" s="251" t="s">
        <v>23</v>
      </c>
      <c r="E4" s="251"/>
      <c r="F4" s="254" t="s">
        <v>8</v>
      </c>
      <c r="G4" s="254"/>
      <c r="H4" s="254"/>
      <c r="I4" s="254"/>
      <c r="J4" s="254"/>
      <c r="K4" s="254"/>
      <c r="L4" s="254"/>
      <c r="M4" s="254"/>
      <c r="N4" s="251" t="s">
        <v>1</v>
      </c>
      <c r="O4" s="251"/>
      <c r="P4" s="251" t="s">
        <v>2</v>
      </c>
      <c r="Q4" s="251"/>
      <c r="R4" s="251" t="s">
        <v>10</v>
      </c>
      <c r="S4" s="251"/>
    </row>
    <row r="5" spans="1:19" ht="12.75" customHeight="1" x14ac:dyDescent="0.2">
      <c r="A5" s="253"/>
      <c r="B5" s="252"/>
      <c r="C5" s="252"/>
      <c r="D5" s="252"/>
      <c r="E5" s="252"/>
      <c r="F5" s="255" t="s">
        <v>11</v>
      </c>
      <c r="G5" s="255"/>
      <c r="H5" s="255" t="s">
        <v>140</v>
      </c>
      <c r="I5" s="255"/>
      <c r="J5" s="255" t="s">
        <v>12</v>
      </c>
      <c r="K5" s="255"/>
      <c r="L5" s="255" t="s">
        <v>141</v>
      </c>
      <c r="M5" s="255"/>
      <c r="N5" s="252"/>
      <c r="O5" s="252"/>
      <c r="P5" s="252"/>
      <c r="Q5" s="252"/>
      <c r="R5" s="252"/>
      <c r="S5" s="252"/>
    </row>
    <row r="6" spans="1:19" x14ac:dyDescent="0.2">
      <c r="A6" s="220"/>
      <c r="B6" s="48" t="s">
        <v>6</v>
      </c>
      <c r="C6" s="49" t="s">
        <v>113</v>
      </c>
      <c r="D6" s="48" t="s">
        <v>6</v>
      </c>
      <c r="E6" s="49" t="s">
        <v>113</v>
      </c>
      <c r="F6" s="48" t="s">
        <v>6</v>
      </c>
      <c r="G6" s="49" t="s">
        <v>113</v>
      </c>
      <c r="H6" s="48" t="s">
        <v>6</v>
      </c>
      <c r="I6" s="49" t="s">
        <v>113</v>
      </c>
      <c r="J6" s="48" t="s">
        <v>6</v>
      </c>
      <c r="K6" s="49" t="s">
        <v>113</v>
      </c>
      <c r="L6" s="48" t="s">
        <v>6</v>
      </c>
      <c r="M6" s="49" t="s">
        <v>113</v>
      </c>
      <c r="N6" s="48" t="s">
        <v>6</v>
      </c>
      <c r="O6" s="49" t="s">
        <v>113</v>
      </c>
      <c r="P6" s="48" t="s">
        <v>6</v>
      </c>
      <c r="Q6" s="49" t="s">
        <v>113</v>
      </c>
      <c r="R6" s="48" t="s">
        <v>6</v>
      </c>
      <c r="S6" s="49" t="s">
        <v>113</v>
      </c>
    </row>
    <row r="7" spans="1:19" x14ac:dyDescent="0.2">
      <c r="A7" s="50"/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</row>
    <row r="8" spans="1:19" s="52" customFormat="1" ht="12" customHeight="1" x14ac:dyDescent="0.2">
      <c r="A8" s="51" t="s">
        <v>132</v>
      </c>
      <c r="B8" s="105">
        <f>'C03'!B8</f>
        <v>3243876.7270431397</v>
      </c>
      <c r="C8" s="110">
        <f>SUM(G8,O8,Q8,S8)</f>
        <v>100.00000000000738</v>
      </c>
      <c r="D8" s="105">
        <f>[1]MercLab!C186</f>
        <v>2755516.0573731456</v>
      </c>
      <c r="E8" s="110">
        <f>IF(ISNUMBER(D8/$B$8*100),D8/$B$8*100,0)</f>
        <v>84.945153260643636</v>
      </c>
      <c r="F8" s="105">
        <f t="shared" ref="F8:F53" si="0">H8+J8+L8</f>
        <v>1351171.0994985991</v>
      </c>
      <c r="G8" s="110">
        <f>IF(ISNUMBER(F8/$B$8*100),F8/$B$8*100,0)</f>
        <v>41.652973068746029</v>
      </c>
      <c r="H8" s="105">
        <f>[1]MercLab!D186</f>
        <v>211891.05988351864</v>
      </c>
      <c r="I8" s="110">
        <f>IF(ISNUMBER(H8/$B$8*100),H8/$B$8*100,0)</f>
        <v>6.5320318160382653</v>
      </c>
      <c r="J8" s="105">
        <f>[1]MercLab!E186</f>
        <v>1071616.2468762232</v>
      </c>
      <c r="K8" s="110">
        <f>IF(ISNUMBER(J8/$B$8*100),J8/$B$8*100,0)</f>
        <v>33.035048401886201</v>
      </c>
      <c r="L8" s="105">
        <f>[1]MercLab!F186</f>
        <v>67663.792738857286</v>
      </c>
      <c r="M8" s="110">
        <f>IF(ISNUMBER(L8/$B$8*100),L8/$B$8*100,0)</f>
        <v>2.0858928508215606</v>
      </c>
      <c r="N8" s="105">
        <f>[1]MercLab!G186</f>
        <v>1404344.9578747854</v>
      </c>
      <c r="O8" s="110">
        <f>IF(ISNUMBER(N8/$B$8*100),N8/$B$8*100,0)</f>
        <v>43.292180191904976</v>
      </c>
      <c r="P8" s="22">
        <f>'C03'!N8</f>
        <v>432867.98718895396</v>
      </c>
      <c r="Q8" s="110">
        <f>IF(ISNUMBER(P8/$B$8*100),P8/$B$8*100,0)</f>
        <v>13.344156502011161</v>
      </c>
      <c r="R8" s="105">
        <f>B8-(D8+P8)</f>
        <v>55492.682481040247</v>
      </c>
      <c r="S8" s="110">
        <f>IF(ISNUMBER(R8/$B$8*100),R8/$B$8*100,0)</f>
        <v>1.7106902373452078</v>
      </c>
    </row>
    <row r="9" spans="1:19" ht="11.25" customHeight="1" x14ac:dyDescent="0.2">
      <c r="A9" s="53"/>
      <c r="B9" s="8"/>
      <c r="C9" s="110"/>
      <c r="D9" s="8"/>
      <c r="E9" s="110"/>
      <c r="F9" s="8"/>
      <c r="G9" s="110"/>
      <c r="H9" s="8"/>
      <c r="I9" s="110"/>
      <c r="J9" s="8"/>
      <c r="K9" s="110"/>
      <c r="L9" s="8"/>
      <c r="M9" s="110"/>
      <c r="N9" s="8"/>
      <c r="O9" s="110"/>
      <c r="P9" s="8"/>
      <c r="Q9" s="110"/>
      <c r="R9" s="8"/>
      <c r="S9" s="110"/>
    </row>
    <row r="10" spans="1:19" ht="12.75" customHeight="1" x14ac:dyDescent="0.2">
      <c r="A10" s="54" t="s">
        <v>43</v>
      </c>
      <c r="B10" s="105"/>
      <c r="C10" s="69"/>
      <c r="D10" s="105"/>
      <c r="E10" s="110"/>
      <c r="F10" s="105"/>
      <c r="G10" s="110"/>
      <c r="H10" s="105"/>
      <c r="I10" s="110"/>
      <c r="J10" s="105"/>
      <c r="K10" s="110"/>
      <c r="L10" s="105"/>
      <c r="M10" s="110"/>
      <c r="N10" s="105"/>
      <c r="O10" s="110"/>
      <c r="P10" s="105"/>
      <c r="Q10" s="110"/>
      <c r="R10" s="105"/>
      <c r="S10" s="110"/>
    </row>
    <row r="11" spans="1:19" x14ac:dyDescent="0.2">
      <c r="A11" s="55" t="s">
        <v>87</v>
      </c>
      <c r="B11" s="71">
        <f>'C03'!B11</f>
        <v>1510338.6955711667</v>
      </c>
      <c r="C11" s="111">
        <f>IF(ISNUMBER(B11/B$8*100),B11/B$8*100,0)</f>
        <v>46.55968221541734</v>
      </c>
      <c r="D11" s="71">
        <f>SUM(D12:D14)</f>
        <v>1369384.9578375914</v>
      </c>
      <c r="E11" s="111">
        <f>IF(ISNUMBER(D11/D$8*100),D11/D$8*100,0)</f>
        <v>49.69613420228211</v>
      </c>
      <c r="F11" s="71">
        <f>SUM(F12:F14)</f>
        <v>812690.35499675409</v>
      </c>
      <c r="G11" s="111">
        <f>IF(ISNUMBER(F11/F$8*100),F11/F$8*100,0)</f>
        <v>60.147109074367577</v>
      </c>
      <c r="H11" s="71">
        <f>SUM(H12:H14)</f>
        <v>164517.38734669637</v>
      </c>
      <c r="I11" s="111">
        <f>IF(ISNUMBER(H11/H$8*100),H11/H$8*100,0)</f>
        <v>77.642439203020331</v>
      </c>
      <c r="J11" s="71">
        <f>SUM(J12:J14)</f>
        <v>607918.22830750537</v>
      </c>
      <c r="K11" s="111">
        <f>IF(ISNUMBER(J11/J$8*100),J11/J$8*100,0)</f>
        <v>56.729097760471227</v>
      </c>
      <c r="L11" s="71">
        <f>SUM(L12:L14)</f>
        <v>40254.739342552435</v>
      </c>
      <c r="M11" s="111">
        <f>IF(ISNUMBER(L11/L$8*100),L11/L$8*100,0)</f>
        <v>59.492289322167046</v>
      </c>
      <c r="N11" s="71">
        <f>SUM(N12:N14)</f>
        <v>556694.60284085642</v>
      </c>
      <c r="O11" s="111">
        <f>IF(ISNUMBER(N11/N$8*100),N11/N$8*100,0)</f>
        <v>39.640873114488194</v>
      </c>
      <c r="P11" s="71">
        <f>'C03'!N11</f>
        <v>118735.42048643685</v>
      </c>
      <c r="Q11" s="111">
        <f>IF(ISNUMBER(P11/P$8*100),P11/P$8*100,0)</f>
        <v>27.429937995069821</v>
      </c>
      <c r="R11" s="71">
        <f t="shared" ref="R11:R53" si="1">B11-(D11+P11)</f>
        <v>22218.317247138359</v>
      </c>
      <c r="S11" s="111">
        <f>IF(ISNUMBER(R11/R$8*100),R11/R$8*100,0)</f>
        <v>40.038282983940306</v>
      </c>
    </row>
    <row r="12" spans="1:19" x14ac:dyDescent="0.2">
      <c r="A12" s="58" t="s">
        <v>69</v>
      </c>
      <c r="B12" s="71">
        <f>'C03'!B12</f>
        <v>416551.76190598035</v>
      </c>
      <c r="C12" s="111">
        <f>IF(ISNUMBER(B12/B$8*100),B12/B$8*100,0)</f>
        <v>12.841171134319762</v>
      </c>
      <c r="D12" s="71">
        <f>[1]MercLab!C187</f>
        <v>386576.80958486773</v>
      </c>
      <c r="E12" s="111">
        <f>IF(ISNUMBER(D12/D$8*100),D12/D$8*100,0)</f>
        <v>14.029198216808592</v>
      </c>
      <c r="F12" s="71">
        <f t="shared" si="0"/>
        <v>258051.4575816197</v>
      </c>
      <c r="G12" s="111">
        <f>IF(ISNUMBER(F12/F$8*100),F12/F$8*100,0)</f>
        <v>19.098355321348944</v>
      </c>
      <c r="H12" s="71">
        <f>[1]MercLab!D187</f>
        <v>65287.257042810452</v>
      </c>
      <c r="I12" s="111">
        <f>IF(ISNUMBER(H12/H$8*100),H12/H$8*100,0)</f>
        <v>30.811709129540599</v>
      </c>
      <c r="J12" s="71">
        <f>[1]MercLab!E187</f>
        <v>181279.36189113249</v>
      </c>
      <c r="K12" s="111">
        <f>IF(ISNUMBER(J12/J$8*100),J12/J$8*100,0)</f>
        <v>16.916443962058661</v>
      </c>
      <c r="L12" s="71">
        <f>[1]MercLab!F187</f>
        <v>11484.83864767679</v>
      </c>
      <c r="M12" s="111">
        <f>IF(ISNUMBER(L12/L$8*100),L12/L$8*100,0)</f>
        <v>16.973388843279238</v>
      </c>
      <c r="N12" s="71">
        <f>[1]MercLab!G187</f>
        <v>128525.35200325387</v>
      </c>
      <c r="O12" s="111">
        <f>IF(ISNUMBER(N12/N$8*100),N12/N$8*100,0)</f>
        <v>9.1519787415873264</v>
      </c>
      <c r="P12" s="71">
        <f>'C03'!N12</f>
        <v>24065.740734758416</v>
      </c>
      <c r="Q12" s="111">
        <f t="shared" ref="Q12:S15" si="2">IF(ISNUMBER(P12/P$8*100),P12/P$8*100,0)</f>
        <v>5.5596027996991442</v>
      </c>
      <c r="R12" s="71">
        <f t="shared" si="1"/>
        <v>5909.211586354184</v>
      </c>
      <c r="S12" s="111">
        <f t="shared" si="2"/>
        <v>10.648632075721224</v>
      </c>
    </row>
    <row r="13" spans="1:19" x14ac:dyDescent="0.2">
      <c r="A13" s="58" t="s">
        <v>70</v>
      </c>
      <c r="B13" s="106">
        <f>'C03'!B13</f>
        <v>266324.59953477862</v>
      </c>
      <c r="C13" s="111">
        <f>IF(ISNUMBER(B13/B$8*100),B13/B$8*100,0)</f>
        <v>8.2100715269022864</v>
      </c>
      <c r="D13" s="106">
        <f>[1]MercLab!C188</f>
        <v>245507.23742644061</v>
      </c>
      <c r="E13" s="111">
        <f>IF(ISNUMBER(D13/D$8*100),D13/D$8*100,0)</f>
        <v>8.9096645533789598</v>
      </c>
      <c r="F13" s="106">
        <f t="shared" si="0"/>
        <v>157420.54817463117</v>
      </c>
      <c r="G13" s="111">
        <f>IF(ISNUMBER(F13/F$8*100),F13/F$8*100,0)</f>
        <v>11.650674606128547</v>
      </c>
      <c r="H13" s="106">
        <f>[1]MercLab!D188</f>
        <v>12903.323620871237</v>
      </c>
      <c r="I13" s="111">
        <f>IF(ISNUMBER(H13/H$8*100),H13/H$8*100,0)</f>
        <v>6.0896026608977696</v>
      </c>
      <c r="J13" s="106">
        <f>[1]MercLab!E188</f>
        <v>138323.62921574173</v>
      </c>
      <c r="K13" s="111">
        <f>IF(ISNUMBER(J13/J$8*100),J13/J$8*100,0)</f>
        <v>12.907944389510433</v>
      </c>
      <c r="L13" s="106">
        <f>[1]MercLab!F188</f>
        <v>6193.5953380182045</v>
      </c>
      <c r="M13" s="111">
        <f>IF(ISNUMBER(L13/L$8*100),L13/L$8*100,0)</f>
        <v>9.1534853240075744</v>
      </c>
      <c r="N13" s="106">
        <f>[1]MercLab!G188</f>
        <v>88086.689251815042</v>
      </c>
      <c r="O13" s="111">
        <f>IF(ISNUMBER(N13/N$8*100),N13/N$8*100,0)</f>
        <v>6.2724395995352777</v>
      </c>
      <c r="P13" s="106">
        <f>'C03'!N13</f>
        <v>18408.741699109614</v>
      </c>
      <c r="Q13" s="111">
        <f t="shared" si="2"/>
        <v>4.2527380734842604</v>
      </c>
      <c r="R13" s="106">
        <f t="shared" si="1"/>
        <v>2408.6204092283733</v>
      </c>
      <c r="S13" s="111">
        <f t="shared" si="2"/>
        <v>4.3404288665470592</v>
      </c>
    </row>
    <row r="14" spans="1:19" x14ac:dyDescent="0.2">
      <c r="A14" s="58" t="s">
        <v>120</v>
      </c>
      <c r="B14" s="106">
        <f>'C03'!B14</f>
        <v>827462.33413040778</v>
      </c>
      <c r="C14" s="111">
        <f>IF(ISNUMBER(B14/B$8*100),B14/B$8*100,0)</f>
        <v>25.508439554195288</v>
      </c>
      <c r="D14" s="106">
        <f>[1]MercLab!C189</f>
        <v>737300.91082628304</v>
      </c>
      <c r="E14" s="111">
        <f>IF(ISNUMBER(D14/D$8*100),D14/D$8*100,0)</f>
        <v>26.757271432094559</v>
      </c>
      <c r="F14" s="106">
        <f t="shared" si="0"/>
        <v>397218.34924050327</v>
      </c>
      <c r="G14" s="111">
        <f>IF(ISNUMBER(F14/F$8*100),F14/F$8*100,0)</f>
        <v>29.398079146890094</v>
      </c>
      <c r="H14" s="106">
        <f>[1]MercLab!D189</f>
        <v>86326.806683014685</v>
      </c>
      <c r="I14" s="111">
        <f>IF(ISNUMBER(H14/H$8*100),H14/H$8*100,0)</f>
        <v>40.741127412581967</v>
      </c>
      <c r="J14" s="106">
        <f>[1]MercLab!E189</f>
        <v>288315.23720063118</v>
      </c>
      <c r="K14" s="111">
        <f>IF(ISNUMBER(J14/J$8*100),J14/J$8*100,0)</f>
        <v>26.904709408902139</v>
      </c>
      <c r="L14" s="106">
        <f>[1]MercLab!F189</f>
        <v>22576.305356857443</v>
      </c>
      <c r="M14" s="111">
        <f>IF(ISNUMBER(L14/L$8*100),L14/L$8*100,0)</f>
        <v>33.365415154880239</v>
      </c>
      <c r="N14" s="106">
        <f>[1]MercLab!G189</f>
        <v>340082.56158578751</v>
      </c>
      <c r="O14" s="111">
        <f>IF(ISNUMBER(N14/N$8*100),N14/N$8*100,0)</f>
        <v>24.216454773365594</v>
      </c>
      <c r="P14" s="106">
        <f>'C03'!N14</f>
        <v>76260.938052568818</v>
      </c>
      <c r="Q14" s="111">
        <f t="shared" si="2"/>
        <v>17.617597121886416</v>
      </c>
      <c r="R14" s="106">
        <f t="shared" si="1"/>
        <v>13900.485251555918</v>
      </c>
      <c r="S14" s="111">
        <f t="shared" si="2"/>
        <v>25.04922204167223</v>
      </c>
    </row>
    <row r="15" spans="1:19" x14ac:dyDescent="0.2">
      <c r="A15" s="55" t="s">
        <v>71</v>
      </c>
      <c r="B15" s="106">
        <f>'C03'!B15</f>
        <v>1733538.0314726175</v>
      </c>
      <c r="C15" s="111">
        <f>IF(ISNUMBER(B15/B$8*100),B15/B$8*100,0)</f>
        <v>53.440317784602534</v>
      </c>
      <c r="D15" s="106">
        <f>[1]MercLab!C190</f>
        <v>1386131.0995358138</v>
      </c>
      <c r="E15" s="111">
        <f>IF(ISNUMBER(D15/D$8*100),D15/D$8*100,0)</f>
        <v>50.303865797727312</v>
      </c>
      <c r="F15" s="106">
        <f t="shared" si="0"/>
        <v>538480.74450190412</v>
      </c>
      <c r="G15" s="111">
        <f>IF(ISNUMBER(F15/F$8*100),F15/F$8*100,0)</f>
        <v>39.8528909256368</v>
      </c>
      <c r="H15" s="106">
        <f>[1]MercLab!D190</f>
        <v>47373.672536823462</v>
      </c>
      <c r="I15" s="111">
        <f>IF(ISNUMBER(H15/H$8*100),H15/H$8*100,0)</f>
        <v>22.357560796980227</v>
      </c>
      <c r="J15" s="106">
        <f>[1]MercLab!E190</f>
        <v>463698.01856877567</v>
      </c>
      <c r="K15" s="111">
        <f>IF(ISNUMBER(J15/J$8*100),J15/J$8*100,0)</f>
        <v>43.270902239534166</v>
      </c>
      <c r="L15" s="106">
        <f>[1]MercLab!F190</f>
        <v>27409.053396304997</v>
      </c>
      <c r="M15" s="111">
        <f>IF(ISNUMBER(L15/L$8*100),L15/L$8*100,0)</f>
        <v>40.507710677833167</v>
      </c>
      <c r="N15" s="106">
        <f>[1]MercLab!G190</f>
        <v>847650.35503385111</v>
      </c>
      <c r="O15" s="111">
        <f>IF(ISNUMBER(N15/N$8*100),N15/N$8*100,0)</f>
        <v>60.359126885506257</v>
      </c>
      <c r="P15" s="106">
        <f>'C03'!N15</f>
        <v>314132.56670250703</v>
      </c>
      <c r="Q15" s="111">
        <f t="shared" si="2"/>
        <v>72.570062004927848</v>
      </c>
      <c r="R15" s="106">
        <f t="shared" si="1"/>
        <v>33274.365234296769</v>
      </c>
      <c r="S15" s="111">
        <f t="shared" si="2"/>
        <v>59.961717016771289</v>
      </c>
    </row>
    <row r="16" spans="1:19" x14ac:dyDescent="0.2">
      <c r="A16" s="56"/>
      <c r="B16" s="107">
        <f>'C03'!B16</f>
        <v>0</v>
      </c>
      <c r="C16" s="111"/>
      <c r="D16" s="107"/>
      <c r="E16" s="111"/>
      <c r="F16" s="107">
        <f t="shared" si="0"/>
        <v>0</v>
      </c>
      <c r="G16" s="111"/>
      <c r="H16" s="107"/>
      <c r="I16" s="111"/>
      <c r="J16" s="107"/>
      <c r="K16" s="111"/>
      <c r="L16" s="107"/>
      <c r="M16" s="111"/>
      <c r="N16" s="107"/>
      <c r="O16" s="111"/>
      <c r="P16" s="107"/>
      <c r="Q16" s="111"/>
      <c r="R16" s="107"/>
      <c r="S16" s="111"/>
    </row>
    <row r="17" spans="1:19" x14ac:dyDescent="0.2">
      <c r="A17" s="54" t="s">
        <v>42</v>
      </c>
      <c r="B17" s="105"/>
      <c r="C17" s="69"/>
      <c r="D17" s="105"/>
      <c r="E17" s="110"/>
      <c r="F17" s="105"/>
      <c r="G17" s="110"/>
      <c r="H17" s="105"/>
      <c r="I17" s="110"/>
      <c r="J17" s="105"/>
      <c r="K17" s="110"/>
      <c r="L17" s="105"/>
      <c r="M17" s="110"/>
      <c r="N17" s="105"/>
      <c r="O17" s="110"/>
      <c r="P17" s="105"/>
      <c r="Q17" s="110"/>
      <c r="R17" s="105"/>
      <c r="S17" s="110"/>
    </row>
    <row r="18" spans="1:19" x14ac:dyDescent="0.2">
      <c r="A18" s="55" t="s">
        <v>45</v>
      </c>
      <c r="B18" s="106">
        <f>'C03'!B18</f>
        <v>384731.70754326094</v>
      </c>
      <c r="C18" s="111">
        <f>IF(ISNUMBER(B18/B$8*100),B18/B$8*100,0)</f>
        <v>11.860244390172983</v>
      </c>
      <c r="D18" s="106">
        <f>[1]MercLab!C192</f>
        <v>344979.10801474919</v>
      </c>
      <c r="E18" s="111">
        <f>IF(ISNUMBER(D18/D$8*100),D18/D$8*100,0)</f>
        <v>12.519582569358004</v>
      </c>
      <c r="F18" s="106">
        <f t="shared" si="0"/>
        <v>90444.729978234405</v>
      </c>
      <c r="G18" s="111">
        <f>IF(ISNUMBER(F18/F$8*100),F18/F$8*100,0)</f>
        <v>6.6938028804640055</v>
      </c>
      <c r="H18" s="106">
        <f>[1]MercLab!D192</f>
        <v>3283.5275555114022</v>
      </c>
      <c r="I18" s="111">
        <f>IF(ISNUMBER(H18/H$8*100),H18/H$8*100,0)</f>
        <v>1.5496300586331639</v>
      </c>
      <c r="J18" s="106">
        <f>[1]MercLab!E192</f>
        <v>80197.615702106123</v>
      </c>
      <c r="K18" s="111">
        <f>IF(ISNUMBER(J18/J$8*100),J18/J$8*100,0)</f>
        <v>7.4837999083984892</v>
      </c>
      <c r="L18" s="106">
        <f>[1]MercLab!F192</f>
        <v>6963.5867206168714</v>
      </c>
      <c r="M18" s="111">
        <f>IF(ISNUMBER(L18/L$8*100),L18/L$8*100,0)</f>
        <v>10.291451954950631</v>
      </c>
      <c r="N18" s="106">
        <f>[1]MercLab!G192</f>
        <v>254534.37803650805</v>
      </c>
      <c r="O18" s="111">
        <f>IF(ISNUMBER(N18/N$8*100),N18/N$8*100,0)</f>
        <v>18.124776010995078</v>
      </c>
      <c r="P18" s="106">
        <f>'C03'!N18</f>
        <v>31025.301105454659</v>
      </c>
      <c r="Q18" s="111">
        <f t="shared" ref="Q18:S22" si="3">IF(ISNUMBER(P18/P$8*100),P18/P$8*100,0)</f>
        <v>7.1673817477085926</v>
      </c>
      <c r="R18" s="106">
        <f t="shared" si="1"/>
        <v>8727.2984230570728</v>
      </c>
      <c r="S18" s="111">
        <f t="shared" si="3"/>
        <v>15.726935575765078</v>
      </c>
    </row>
    <row r="19" spans="1:19" x14ac:dyDescent="0.2">
      <c r="A19" s="55" t="s">
        <v>46</v>
      </c>
      <c r="B19" s="106">
        <f>'C03'!B19</f>
        <v>1752254.7858182315</v>
      </c>
      <c r="C19" s="111">
        <f>IF(ISNUMBER(B19/B$8*100),B19/B$8*100,0)</f>
        <v>54.017305010706984</v>
      </c>
      <c r="D19" s="106">
        <f>[1]MercLab!C193</f>
        <v>1456308.2441465005</v>
      </c>
      <c r="E19" s="111">
        <f>IF(ISNUMBER(D19/D$8*100),D19/D$8*100,0)</f>
        <v>52.85065351913827</v>
      </c>
      <c r="F19" s="106">
        <f t="shared" si="0"/>
        <v>593419.7303537986</v>
      </c>
      <c r="G19" s="111">
        <f>IF(ISNUMBER(F19/F$8*100),F19/F$8*100,0)</f>
        <v>43.918918231303827</v>
      </c>
      <c r="H19" s="106">
        <f>[1]MercLab!D193</f>
        <v>31714.018518533525</v>
      </c>
      <c r="I19" s="111">
        <f>IF(ISNUMBER(H19/H$8*100),H19/H$8*100,0)</f>
        <v>14.967133835645283</v>
      </c>
      <c r="J19" s="106">
        <f>[1]MercLab!E193</f>
        <v>519679.3832486248</v>
      </c>
      <c r="K19" s="111">
        <f>IF(ISNUMBER(J19/J$8*100),J19/J$8*100,0)</f>
        <v>48.494914552060749</v>
      </c>
      <c r="L19" s="106">
        <f>[1]MercLab!F193</f>
        <v>42026.328586640266</v>
      </c>
      <c r="M19" s="111">
        <f>IF(ISNUMBER(L19/L$8*100),L19/L$8*100,0)</f>
        <v>62.110512706311546</v>
      </c>
      <c r="N19" s="106">
        <f>[1]MercLab!G193</f>
        <v>862888.51379262458</v>
      </c>
      <c r="O19" s="111">
        <f>IF(ISNUMBER(N19/N$8*100),N19/N$8*100,0)</f>
        <v>61.444199229970224</v>
      </c>
      <c r="P19" s="106">
        <f>'C03'!N19</f>
        <v>265580.00231537485</v>
      </c>
      <c r="Q19" s="111">
        <f t="shared" si="3"/>
        <v>61.353578960655462</v>
      </c>
      <c r="R19" s="106">
        <f t="shared" si="1"/>
        <v>30366.539356356254</v>
      </c>
      <c r="S19" s="111">
        <f t="shared" si="3"/>
        <v>54.721700229091198</v>
      </c>
    </row>
    <row r="20" spans="1:19" x14ac:dyDescent="0.2">
      <c r="A20" s="55" t="s">
        <v>47</v>
      </c>
      <c r="B20" s="71">
        <f>'C03'!B20</f>
        <v>836310.57507727854</v>
      </c>
      <c r="C20" s="111">
        <f>IF(ISNUMBER(B20/B$8*100),B20/B$8*100,0)</f>
        <v>25.781207038640858</v>
      </c>
      <c r="D20" s="71">
        <f>[1]MercLab!C194</f>
        <v>703986.1267843314</v>
      </c>
      <c r="E20" s="111">
        <f>IF(ISNUMBER(D20/D$8*100),D20/D$8*100,0)</f>
        <v>25.548249842370609</v>
      </c>
      <c r="F20" s="71">
        <f t="shared" si="0"/>
        <v>461978.25792072306</v>
      </c>
      <c r="G20" s="111">
        <f>IF(ISNUMBER(F20/F$8*100),F20/F$8*100,0)</f>
        <v>34.190951693102143</v>
      </c>
      <c r="H20" s="71">
        <f>[1]MercLab!D194</f>
        <v>91609.669978453399</v>
      </c>
      <c r="I20" s="111">
        <f>IF(ISNUMBER(H20/H$8*100),H20/H$8*100,0)</f>
        <v>43.234325237135216</v>
      </c>
      <c r="J20" s="71">
        <f>[1]MercLab!E194</f>
        <v>352584.35656399478</v>
      </c>
      <c r="K20" s="111">
        <f>IF(ISNUMBER(J20/J$8*100),J20/J$8*100,0)</f>
        <v>32.902110022294195</v>
      </c>
      <c r="L20" s="71">
        <f>[1]MercLab!F194</f>
        <v>17784.231378274882</v>
      </c>
      <c r="M20" s="111">
        <f>IF(ISNUMBER(L20/L$8*100),L20/L$8*100,0)</f>
        <v>26.283231634548816</v>
      </c>
      <c r="N20" s="71">
        <f>[1]MercLab!G194</f>
        <v>242007.86886361198</v>
      </c>
      <c r="O20" s="111">
        <f>IF(ISNUMBER(N20/N$8*100),N20/N$8*100,0)</f>
        <v>17.23279365988865</v>
      </c>
      <c r="P20" s="71">
        <f>'C03'!N20</f>
        <v>122366.84719432125</v>
      </c>
      <c r="Q20" s="111">
        <f t="shared" si="3"/>
        <v>28.268860441487469</v>
      </c>
      <c r="R20" s="71">
        <f t="shared" si="1"/>
        <v>9957.6010986259207</v>
      </c>
      <c r="S20" s="111">
        <f t="shared" si="3"/>
        <v>17.943989465688663</v>
      </c>
    </row>
    <row r="21" spans="1:19" x14ac:dyDescent="0.2">
      <c r="A21" s="55" t="s">
        <v>48</v>
      </c>
      <c r="B21" s="71">
        <f>'C03'!B21</f>
        <v>263009.8396275118</v>
      </c>
      <c r="C21" s="111">
        <f>IF(ISNUMBER(B21/B$8*100),B21/B$8*100,0)</f>
        <v>8.1078863889889767</v>
      </c>
      <c r="D21" s="71">
        <f>[1]MercLab!C195</f>
        <v>243194.40913521007</v>
      </c>
      <c r="E21" s="111">
        <f>IF(ISNUMBER(D21/D$8*100),D21/D$8*100,0)</f>
        <v>8.8257300654981172</v>
      </c>
      <c r="F21" s="71">
        <f t="shared" si="0"/>
        <v>200990.10771253027</v>
      </c>
      <c r="G21" s="111">
        <f>IF(ISNUMBER(F21/F$8*100),F21/F$8*100,0)</f>
        <v>14.875252126626668</v>
      </c>
      <c r="H21" s="71">
        <f>[1]MercLab!D195</f>
        <v>84396.975533854318</v>
      </c>
      <c r="I21" s="111">
        <f>IF(ISNUMBER(H21/H$8*100),H21/H$8*100,0)</f>
        <v>39.830361686920277</v>
      </c>
      <c r="J21" s="71">
        <f>[1]MercLab!E195</f>
        <v>115703.48612535052</v>
      </c>
      <c r="K21" s="111">
        <f>IF(ISNUMBER(J21/J$8*100),J21/J$8*100,0)</f>
        <v>10.797100777692373</v>
      </c>
      <c r="L21" s="71">
        <f>[1]MercLab!F195</f>
        <v>889.6460533254176</v>
      </c>
      <c r="M21" s="111">
        <f>IF(ISNUMBER(L21/L$8*100),L21/L$8*100,0)</f>
        <v>1.314803704189228</v>
      </c>
      <c r="N21" s="71">
        <f>[1]MercLab!G195</f>
        <v>42204.301422679382</v>
      </c>
      <c r="O21" s="111">
        <f>IF(ISNUMBER(N21/N$8*100),N21/N$8*100,0)</f>
        <v>3.0052659915230326</v>
      </c>
      <c r="P21" s="71">
        <f>'C03'!N21</f>
        <v>13895.836573788045</v>
      </c>
      <c r="Q21" s="111">
        <f t="shared" si="3"/>
        <v>3.2101788501449713</v>
      </c>
      <c r="R21" s="71">
        <f t="shared" si="1"/>
        <v>5919.5939185136813</v>
      </c>
      <c r="S21" s="111">
        <f t="shared" si="3"/>
        <v>10.66734144729115</v>
      </c>
    </row>
    <row r="22" spans="1:19" x14ac:dyDescent="0.2">
      <c r="A22" s="55" t="s">
        <v>64</v>
      </c>
      <c r="B22" s="106">
        <f>'C03'!B22</f>
        <v>7569.8189775277815</v>
      </c>
      <c r="C22" s="111">
        <f>IF(ISNUMBER(B22/B$8*100),B22/B$8*100,0)</f>
        <v>0.2333571715108862</v>
      </c>
      <c r="D22" s="106">
        <f>[1]MercLab!C196</f>
        <v>7048.1692926551195</v>
      </c>
      <c r="E22" s="111">
        <f>IF(ISNUMBER(D22/D$8*100),D22/D$8*100,0)</f>
        <v>0.25578400364591569</v>
      </c>
      <c r="F22" s="106">
        <f t="shared" si="0"/>
        <v>4338.2735333819692</v>
      </c>
      <c r="G22" s="111">
        <f>IF(ISNUMBER(F22/F$8*100),F22/F$8*100,0)</f>
        <v>0.32107506850848444</v>
      </c>
      <c r="H22" s="106">
        <f>[1]MercLab!D196</f>
        <v>886.86829716549744</v>
      </c>
      <c r="I22" s="111">
        <f>IF(ISNUMBER(H22/H$8*100),H22/H$8*100,0)</f>
        <v>0.41854918166581884</v>
      </c>
      <c r="J22" s="106">
        <f>[1]MercLab!E196</f>
        <v>3451.4052362164721</v>
      </c>
      <c r="K22" s="111">
        <f>IF(ISNUMBER(J22/J$8*100),J22/J$8*100,0)</f>
        <v>0.32207473956067462</v>
      </c>
      <c r="L22" s="106">
        <f>[1]MercLab!F196</f>
        <v>0</v>
      </c>
      <c r="M22" s="111">
        <f>IF(ISNUMBER(L22/L$8*100),L22/L$8*100,0)</f>
        <v>0</v>
      </c>
      <c r="N22" s="106">
        <f>[1]MercLab!G196</f>
        <v>2709.8957592731499</v>
      </c>
      <c r="O22" s="111">
        <f>IF(ISNUMBER(N22/N$8*100),N22/N$8*100,0)</f>
        <v>0.19296510761672633</v>
      </c>
      <c r="P22" s="106">
        <f>'C03'!N22</f>
        <v>0</v>
      </c>
      <c r="Q22" s="111">
        <f t="shared" si="3"/>
        <v>0</v>
      </c>
      <c r="R22" s="106">
        <f t="shared" si="1"/>
        <v>521.64968487266196</v>
      </c>
      <c r="S22" s="111">
        <f t="shared" si="3"/>
        <v>0.940033282858312</v>
      </c>
    </row>
    <row r="23" spans="1:19" x14ac:dyDescent="0.2">
      <c r="B23" s="107"/>
      <c r="C23" s="108"/>
      <c r="D23" s="107"/>
      <c r="E23" s="108"/>
      <c r="F23" s="107">
        <f t="shared" si="0"/>
        <v>0</v>
      </c>
      <c r="G23" s="108"/>
      <c r="H23" s="107"/>
      <c r="I23" s="108"/>
      <c r="J23" s="107"/>
      <c r="K23" s="108"/>
      <c r="L23" s="107"/>
      <c r="M23" s="108"/>
      <c r="N23" s="107"/>
      <c r="O23" s="108"/>
      <c r="P23" s="107">
        <f>'C03'!N23</f>
        <v>0</v>
      </c>
      <c r="Q23" s="108"/>
      <c r="R23" s="107">
        <f t="shared" si="1"/>
        <v>0</v>
      </c>
      <c r="S23" s="108"/>
    </row>
    <row r="24" spans="1:19" ht="11.25" customHeight="1" x14ac:dyDescent="0.2">
      <c r="A24" s="54" t="s">
        <v>20</v>
      </c>
      <c r="B24" s="105"/>
      <c r="C24" s="69"/>
      <c r="D24" s="105"/>
      <c r="E24" s="110"/>
      <c r="F24" s="105"/>
      <c r="G24" s="110"/>
      <c r="H24" s="105"/>
      <c r="I24" s="110"/>
      <c r="J24" s="105"/>
      <c r="K24" s="110"/>
      <c r="L24" s="105"/>
      <c r="M24" s="110"/>
      <c r="N24" s="105"/>
      <c r="O24" s="110"/>
      <c r="P24" s="105"/>
      <c r="Q24" s="110"/>
      <c r="R24" s="105"/>
      <c r="S24" s="110"/>
    </row>
    <row r="25" spans="1:19" x14ac:dyDescent="0.2">
      <c r="A25" s="55" t="s">
        <v>49</v>
      </c>
      <c r="B25" s="106">
        <f>'C03'!B25</f>
        <v>19544.43421009717</v>
      </c>
      <c r="C25" s="111">
        <f t="shared" ref="C25:C33" si="4">IF(ISNUMBER(B25/B$8*100),B25/B$8*100,0)</f>
        <v>0.60250237153470143</v>
      </c>
      <c r="D25" s="106">
        <f>[1]MercLab!C198</f>
        <v>1973.9030223676405</v>
      </c>
      <c r="E25" s="111">
        <f t="shared" ref="E25:E33" si="5">IF(ISNUMBER(D25/D$8*100),D25/D$8*100,0)</f>
        <v>7.1634604236325061E-2</v>
      </c>
      <c r="F25" s="106">
        <f t="shared" si="0"/>
        <v>1127.9445842100802</v>
      </c>
      <c r="G25" s="111">
        <f t="shared" ref="G25:G33" si="6">IF(ISNUMBER(F25/F$8*100),F25/F$8*100,0)</f>
        <v>8.347903419697511E-2</v>
      </c>
      <c r="H25" s="106">
        <f>[1]MercLab!D198</f>
        <v>0</v>
      </c>
      <c r="I25" s="111">
        <f t="shared" ref="I25:I33" si="7">IF(ISNUMBER(H25/H$8*100),H25/H$8*100,0)</f>
        <v>0</v>
      </c>
      <c r="J25" s="106">
        <f>[1]MercLab!E198</f>
        <v>1127.9445842100802</v>
      </c>
      <c r="K25" s="111">
        <f t="shared" ref="K25:K33" si="8">IF(ISNUMBER(J25/J$8*100),J25/J$8*100,0)</f>
        <v>0.10525639075537113</v>
      </c>
      <c r="L25" s="106">
        <f>[1]MercLab!F198</f>
        <v>0</v>
      </c>
      <c r="M25" s="111">
        <f t="shared" ref="M25:M33" si="9">IF(ISNUMBER(L25/L$8*100),L25/L$8*100,0)</f>
        <v>0</v>
      </c>
      <c r="N25" s="106">
        <f>[1]MercLab!G198</f>
        <v>845.95843815756007</v>
      </c>
      <c r="O25" s="111">
        <f t="shared" ref="O25:O33" si="10">IF(ISNUMBER(N25/N$8*100),N25/N$8*100,0)</f>
        <v>6.0238649586335298E-2</v>
      </c>
      <c r="P25" s="106">
        <f>'C03'!N25</f>
        <v>17570.531187729524</v>
      </c>
      <c r="Q25" s="111">
        <f t="shared" ref="Q25:S33" si="11">IF(ISNUMBER(P25/P$8*100),P25/P$8*100,0)</f>
        <v>4.0590969320306192</v>
      </c>
      <c r="R25" s="106">
        <f t="shared" si="1"/>
        <v>0</v>
      </c>
      <c r="S25" s="111">
        <f t="shared" si="11"/>
        <v>0</v>
      </c>
    </row>
    <row r="26" spans="1:19" x14ac:dyDescent="0.2">
      <c r="A26" s="55" t="s">
        <v>50</v>
      </c>
      <c r="B26" s="106">
        <f>'C03'!B26</f>
        <v>107920.95622052155</v>
      </c>
      <c r="C26" s="111">
        <f t="shared" si="4"/>
        <v>3.3269129902754879</v>
      </c>
      <c r="D26" s="106">
        <f>[1]MercLab!C199</f>
        <v>27914.815364978938</v>
      </c>
      <c r="E26" s="111">
        <f t="shared" si="5"/>
        <v>1.0130521754821615</v>
      </c>
      <c r="F26" s="106">
        <f t="shared" si="0"/>
        <v>19383.492865577202</v>
      </c>
      <c r="G26" s="111">
        <f t="shared" si="6"/>
        <v>1.4345698241155505</v>
      </c>
      <c r="H26" s="106">
        <f>[1]MercLab!D199</f>
        <v>0</v>
      </c>
      <c r="I26" s="111">
        <f t="shared" si="7"/>
        <v>0</v>
      </c>
      <c r="J26" s="106">
        <f>[1]MercLab!E199</f>
        <v>18383.904981144213</v>
      </c>
      <c r="K26" s="111">
        <f t="shared" si="8"/>
        <v>1.7155306327926212</v>
      </c>
      <c r="L26" s="106">
        <f>[1]MercLab!F199</f>
        <v>999.58788443298749</v>
      </c>
      <c r="M26" s="111">
        <f t="shared" si="9"/>
        <v>1.4772862175947081</v>
      </c>
      <c r="N26" s="106">
        <f>[1]MercLab!G199</f>
        <v>8531.322499401711</v>
      </c>
      <c r="O26" s="111">
        <f t="shared" si="10"/>
        <v>0.60749479332430389</v>
      </c>
      <c r="P26" s="106">
        <f>'C03'!N26</f>
        <v>79724.154709490787</v>
      </c>
      <c r="Q26" s="111">
        <f t="shared" si="11"/>
        <v>18.417660134032939</v>
      </c>
      <c r="R26" s="106">
        <f t="shared" si="1"/>
        <v>281.98614605182956</v>
      </c>
      <c r="S26" s="111">
        <f t="shared" si="11"/>
        <v>0.50815014420716387</v>
      </c>
    </row>
    <row r="27" spans="1:19" x14ac:dyDescent="0.2">
      <c r="A27" s="55" t="s">
        <v>51</v>
      </c>
      <c r="B27" s="106">
        <f>'C03'!B27</f>
        <v>296009.498235429</v>
      </c>
      <c r="C27" s="111">
        <f t="shared" si="4"/>
        <v>9.1251771612556851</v>
      </c>
      <c r="D27" s="106">
        <f>[1]MercLab!C200</f>
        <v>169931.6548412407</v>
      </c>
      <c r="E27" s="111">
        <f t="shared" si="5"/>
        <v>6.1669629682084972</v>
      </c>
      <c r="F27" s="106">
        <f t="shared" si="0"/>
        <v>123735.9656537876</v>
      </c>
      <c r="G27" s="111">
        <f t="shared" si="6"/>
        <v>9.1576829684785519</v>
      </c>
      <c r="H27" s="106">
        <f>[1]MercLab!D200</f>
        <v>1803.2237153581702</v>
      </c>
      <c r="I27" s="111">
        <f t="shared" si="7"/>
        <v>0.8510145337653432</v>
      </c>
      <c r="J27" s="106">
        <f>[1]MercLab!E200</f>
        <v>110980.65169880289</v>
      </c>
      <c r="K27" s="111">
        <f t="shared" si="8"/>
        <v>10.356380096169042</v>
      </c>
      <c r="L27" s="106">
        <f>[1]MercLab!F200</f>
        <v>10952.09023962655</v>
      </c>
      <c r="M27" s="111">
        <f t="shared" si="9"/>
        <v>16.186042484930191</v>
      </c>
      <c r="N27" s="106">
        <f>[1]MercLab!G200</f>
        <v>46195.689187454838</v>
      </c>
      <c r="O27" s="111">
        <f t="shared" si="10"/>
        <v>3.2894830382246978</v>
      </c>
      <c r="P27" s="106">
        <f>'C03'!N27</f>
        <v>123624.61329417849</v>
      </c>
      <c r="Q27" s="111">
        <f t="shared" si="11"/>
        <v>28.559426188339103</v>
      </c>
      <c r="R27" s="106">
        <f t="shared" si="1"/>
        <v>2453.2301000098232</v>
      </c>
      <c r="S27" s="111">
        <f t="shared" si="11"/>
        <v>4.4208172867620865</v>
      </c>
    </row>
    <row r="28" spans="1:19" x14ac:dyDescent="0.2">
      <c r="A28" s="55" t="s">
        <v>52</v>
      </c>
      <c r="B28" s="106">
        <f>'C03'!B28</f>
        <v>544231.12934920494</v>
      </c>
      <c r="C28" s="111">
        <f t="shared" si="4"/>
        <v>16.77718283226141</v>
      </c>
      <c r="D28" s="106">
        <f>[1]MercLab!C201</f>
        <v>432240.70337825397</v>
      </c>
      <c r="E28" s="111">
        <f t="shared" si="5"/>
        <v>15.686379406923592</v>
      </c>
      <c r="F28" s="106">
        <f t="shared" si="0"/>
        <v>319973.93899341946</v>
      </c>
      <c r="G28" s="111">
        <f t="shared" si="6"/>
        <v>23.681230238876289</v>
      </c>
      <c r="H28" s="106">
        <f>[1]MercLab!D201</f>
        <v>24667.30074638487</v>
      </c>
      <c r="I28" s="111">
        <f t="shared" si="7"/>
        <v>11.641501420562552</v>
      </c>
      <c r="J28" s="106">
        <f>[1]MercLab!E201</f>
        <v>279225.3094848615</v>
      </c>
      <c r="K28" s="111">
        <f t="shared" si="8"/>
        <v>26.056464737148886</v>
      </c>
      <c r="L28" s="106">
        <f>[1]MercLab!F201</f>
        <v>16081.328762173096</v>
      </c>
      <c r="M28" s="111">
        <f t="shared" si="9"/>
        <v>23.766519893789624</v>
      </c>
      <c r="N28" s="106">
        <f>[1]MercLab!G201</f>
        <v>112266.76438481892</v>
      </c>
      <c r="O28" s="111">
        <f t="shared" si="10"/>
        <v>7.994244131777549</v>
      </c>
      <c r="P28" s="106">
        <f>'C03'!N28</f>
        <v>105286.2587956082</v>
      </c>
      <c r="Q28" s="111">
        <f t="shared" si="11"/>
        <v>24.322948776909442</v>
      </c>
      <c r="R28" s="106">
        <f t="shared" si="1"/>
        <v>6704.1671753427945</v>
      </c>
      <c r="S28" s="111">
        <f t="shared" si="11"/>
        <v>12.081173364854646</v>
      </c>
    </row>
    <row r="29" spans="1:19" x14ac:dyDescent="0.2">
      <c r="A29" s="55" t="s">
        <v>53</v>
      </c>
      <c r="B29" s="107">
        <f>'C03'!B29</f>
        <v>381012.12306135241</v>
      </c>
      <c r="C29" s="111">
        <f t="shared" si="4"/>
        <v>11.745579598786197</v>
      </c>
      <c r="D29" s="107">
        <f>[1]MercLab!C202</f>
        <v>341519.20807168342</v>
      </c>
      <c r="E29" s="111">
        <f t="shared" si="5"/>
        <v>12.394019884509628</v>
      </c>
      <c r="F29" s="107">
        <f t="shared" si="0"/>
        <v>215431.68081554069</v>
      </c>
      <c r="G29" s="111">
        <f t="shared" si="6"/>
        <v>15.944071102133876</v>
      </c>
      <c r="H29" s="107">
        <f>[1]MercLab!D202</f>
        <v>32829.103746393928</v>
      </c>
      <c r="I29" s="111">
        <f t="shared" si="7"/>
        <v>15.493387859044566</v>
      </c>
      <c r="J29" s="107">
        <f>[1]MercLab!E202</f>
        <v>175698.31507620736</v>
      </c>
      <c r="K29" s="111">
        <f t="shared" si="8"/>
        <v>16.395637485748324</v>
      </c>
      <c r="L29" s="107">
        <f>[1]MercLab!F202</f>
        <v>6904.2619929394114</v>
      </c>
      <c r="M29" s="111">
        <f t="shared" si="9"/>
        <v>10.203776219854879</v>
      </c>
      <c r="N29" s="107">
        <f>[1]MercLab!G202</f>
        <v>126087.5272561344</v>
      </c>
      <c r="O29" s="111">
        <f t="shared" si="10"/>
        <v>8.9783871511843074</v>
      </c>
      <c r="P29" s="107">
        <f>'C03'!N29</f>
        <v>32700.159153028806</v>
      </c>
      <c r="Q29" s="111">
        <f t="shared" si="11"/>
        <v>7.5543029562855271</v>
      </c>
      <c r="R29" s="107">
        <f t="shared" si="1"/>
        <v>6792.7558366401936</v>
      </c>
      <c r="S29" s="111">
        <f t="shared" si="11"/>
        <v>12.240813622518647</v>
      </c>
    </row>
    <row r="30" spans="1:19" x14ac:dyDescent="0.2">
      <c r="A30" s="55" t="s">
        <v>65</v>
      </c>
      <c r="B30" s="71">
        <f>'C03'!B30</f>
        <v>416687.8012953907</v>
      </c>
      <c r="C30" s="111">
        <f t="shared" si="4"/>
        <v>12.845364863023331</v>
      </c>
      <c r="D30" s="71">
        <f>[1]MercLab!C203</f>
        <v>384348.78063298296</v>
      </c>
      <c r="E30" s="111">
        <f t="shared" si="5"/>
        <v>13.948341168419304</v>
      </c>
      <c r="F30" s="71">
        <f t="shared" si="0"/>
        <v>198917.5721001148</v>
      </c>
      <c r="G30" s="111">
        <f t="shared" si="6"/>
        <v>14.721864031426543</v>
      </c>
      <c r="H30" s="71">
        <f>[1]MercLab!D203</f>
        <v>32709.392028437665</v>
      </c>
      <c r="I30" s="111">
        <f t="shared" si="7"/>
        <v>15.436891035619327</v>
      </c>
      <c r="J30" s="71">
        <f>[1]MercLab!E203</f>
        <v>158335.18232326739</v>
      </c>
      <c r="K30" s="111">
        <f t="shared" si="8"/>
        <v>14.775362242296787</v>
      </c>
      <c r="L30" s="71">
        <f>[1]MercLab!F203</f>
        <v>7872.9977484097435</v>
      </c>
      <c r="M30" s="111">
        <f t="shared" si="9"/>
        <v>11.635466221639268</v>
      </c>
      <c r="N30" s="71">
        <f>[1]MercLab!G203</f>
        <v>185431.2085328541</v>
      </c>
      <c r="O30" s="111">
        <f t="shared" si="10"/>
        <v>13.204106832374695</v>
      </c>
      <c r="P30" s="71">
        <f>'C03'!N30</f>
        <v>26348.351233635731</v>
      </c>
      <c r="Q30" s="111">
        <f t="shared" si="11"/>
        <v>6.0869253475504168</v>
      </c>
      <c r="R30" s="71">
        <f t="shared" si="1"/>
        <v>5990.669428772002</v>
      </c>
      <c r="S30" s="111">
        <f t="shared" si="11"/>
        <v>10.795422316841123</v>
      </c>
    </row>
    <row r="31" spans="1:19" x14ac:dyDescent="0.2">
      <c r="A31" s="55" t="s">
        <v>66</v>
      </c>
      <c r="B31" s="106">
        <f>'C03'!B31</f>
        <v>515922.42049406847</v>
      </c>
      <c r="C31" s="111">
        <f t="shared" si="4"/>
        <v>15.904501431666374</v>
      </c>
      <c r="D31" s="106">
        <f>[1]MercLab!C204</f>
        <v>487389.46256513178</v>
      </c>
      <c r="E31" s="111">
        <f t="shared" si="5"/>
        <v>17.68777435576855</v>
      </c>
      <c r="F31" s="106">
        <f t="shared" si="0"/>
        <v>218098.74173606056</v>
      </c>
      <c r="G31" s="111">
        <f t="shared" si="6"/>
        <v>16.141459939233009</v>
      </c>
      <c r="H31" s="106">
        <f>[1]MercLab!D204</f>
        <v>47383.113796092272</v>
      </c>
      <c r="I31" s="111">
        <f t="shared" si="7"/>
        <v>22.362016510814499</v>
      </c>
      <c r="J31" s="106">
        <f>[1]MercLab!E204</f>
        <v>159817.18104353681</v>
      </c>
      <c r="K31" s="111">
        <f t="shared" si="8"/>
        <v>14.913657898469362</v>
      </c>
      <c r="L31" s="106">
        <f>[1]MercLab!F204</f>
        <v>10898.446896431486</v>
      </c>
      <c r="M31" s="111">
        <f t="shared" si="9"/>
        <v>16.106763241151917</v>
      </c>
      <c r="N31" s="106">
        <f>[1]MercLab!G204</f>
        <v>269290.72082904715</v>
      </c>
      <c r="O31" s="111">
        <f t="shared" si="10"/>
        <v>19.175539408534529</v>
      </c>
      <c r="P31" s="106">
        <f>'C03'!N31</f>
        <v>19239.340930286075</v>
      </c>
      <c r="Q31" s="111">
        <f t="shared" si="11"/>
        <v>4.44462087742418</v>
      </c>
      <c r="R31" s="106">
        <f t="shared" si="1"/>
        <v>9293.6169986505993</v>
      </c>
      <c r="S31" s="111">
        <f t="shared" si="11"/>
        <v>16.747463959461463</v>
      </c>
    </row>
    <row r="32" spans="1:19" x14ac:dyDescent="0.2">
      <c r="A32" s="55" t="s">
        <v>67</v>
      </c>
      <c r="B32" s="106">
        <f>'C03'!B32</f>
        <v>632766.86271525372</v>
      </c>
      <c r="C32" s="111">
        <f t="shared" si="4"/>
        <v>19.506501509138225</v>
      </c>
      <c r="D32" s="106">
        <f>[1]MercLab!C205</f>
        <v>599215.37160490069</v>
      </c>
      <c r="E32" s="111">
        <f t="shared" si="5"/>
        <v>21.746030838816353</v>
      </c>
      <c r="F32" s="106">
        <f t="shared" si="0"/>
        <v>199763.63453749593</v>
      </c>
      <c r="G32" s="111">
        <f t="shared" si="6"/>
        <v>14.78448100404349</v>
      </c>
      <c r="H32" s="106">
        <f>[1]MercLab!D205</f>
        <v>59454.603227542226</v>
      </c>
      <c r="I32" s="111">
        <f t="shared" si="7"/>
        <v>28.059042821450692</v>
      </c>
      <c r="J32" s="106">
        <f>[1]MercLab!E205</f>
        <v>127569.29577979987</v>
      </c>
      <c r="K32" s="111">
        <f t="shared" si="8"/>
        <v>11.904382389840224</v>
      </c>
      <c r="L32" s="106">
        <f>[1]MercLab!F205</f>
        <v>12739.735530153843</v>
      </c>
      <c r="M32" s="111">
        <f t="shared" si="9"/>
        <v>18.827995024343046</v>
      </c>
      <c r="N32" s="106">
        <f>[1]MercLab!G205</f>
        <v>399451.73706739896</v>
      </c>
      <c r="O32" s="111">
        <f t="shared" si="10"/>
        <v>28.443989835082601</v>
      </c>
      <c r="P32" s="106">
        <f>'C03'!N32</f>
        <v>19439.865898160529</v>
      </c>
      <c r="Q32" s="111">
        <f t="shared" si="11"/>
        <v>4.4909456170235815</v>
      </c>
      <c r="R32" s="106">
        <f t="shared" si="1"/>
        <v>14111.625212192535</v>
      </c>
      <c r="S32" s="111">
        <f t="shared" si="11"/>
        <v>25.429704568731104</v>
      </c>
    </row>
    <row r="33" spans="1:19" x14ac:dyDescent="0.2">
      <c r="A33" s="55" t="s">
        <v>121</v>
      </c>
      <c r="B33" s="106">
        <f>'C03'!B33</f>
        <v>329781.50146241277</v>
      </c>
      <c r="C33" s="111">
        <f t="shared" si="4"/>
        <v>10.166277242076809</v>
      </c>
      <c r="D33" s="106">
        <f>[1]MercLab!C206</f>
        <v>310982.15789188247</v>
      </c>
      <c r="E33" s="111">
        <f t="shared" si="5"/>
        <v>11.285804597645646</v>
      </c>
      <c r="F33" s="106">
        <f t="shared" si="0"/>
        <v>54738.128212425952</v>
      </c>
      <c r="G33" s="111">
        <f t="shared" si="6"/>
        <v>4.0511618574981743</v>
      </c>
      <c r="H33" s="106">
        <f>[1]MercLab!D206</f>
        <v>13044.32262331064</v>
      </c>
      <c r="I33" s="111">
        <f t="shared" si="7"/>
        <v>6.1561458187435569</v>
      </c>
      <c r="J33" s="106">
        <f>[1]MercLab!E206</f>
        <v>40478.461904425036</v>
      </c>
      <c r="K33" s="111">
        <f t="shared" si="8"/>
        <v>3.7773281267823569</v>
      </c>
      <c r="L33" s="106">
        <f>[1]MercLab!F206</f>
        <v>1215.343684690275</v>
      </c>
      <c r="M33" s="111">
        <f t="shared" si="9"/>
        <v>1.7961506966965208</v>
      </c>
      <c r="N33" s="106">
        <f>[1]MercLab!G206</f>
        <v>256244.02967945239</v>
      </c>
      <c r="O33" s="111">
        <f t="shared" si="10"/>
        <v>18.246516159906324</v>
      </c>
      <c r="P33" s="106">
        <f>'C03'!N33</f>
        <v>8934.7119868245936</v>
      </c>
      <c r="Q33" s="111">
        <f t="shared" si="11"/>
        <v>2.0640731704015907</v>
      </c>
      <c r="R33" s="106">
        <f t="shared" si="1"/>
        <v>9864.6315837057191</v>
      </c>
      <c r="S33" s="111">
        <f t="shared" si="11"/>
        <v>17.776454737209885</v>
      </c>
    </row>
    <row r="34" spans="1:19" x14ac:dyDescent="0.2">
      <c r="A34" s="56"/>
      <c r="B34" s="107"/>
      <c r="C34" s="111"/>
      <c r="D34" s="107"/>
      <c r="E34" s="111"/>
      <c r="F34" s="107"/>
      <c r="G34" s="111"/>
      <c r="H34" s="107"/>
      <c r="I34" s="111"/>
      <c r="J34" s="107"/>
      <c r="K34" s="111"/>
      <c r="L34" s="107"/>
      <c r="M34" s="111"/>
      <c r="N34" s="107"/>
      <c r="O34" s="111"/>
      <c r="P34" s="107"/>
      <c r="Q34" s="111"/>
      <c r="R34" s="107"/>
      <c r="S34" s="111"/>
    </row>
    <row r="35" spans="1:19" x14ac:dyDescent="0.2">
      <c r="A35" s="54" t="s">
        <v>15</v>
      </c>
      <c r="B35" s="105"/>
      <c r="C35" s="69"/>
      <c r="D35" s="105"/>
      <c r="E35" s="110"/>
      <c r="F35" s="105"/>
      <c r="G35" s="110"/>
      <c r="H35" s="105"/>
      <c r="I35" s="110"/>
      <c r="J35" s="105"/>
      <c r="K35" s="110"/>
      <c r="L35" s="105"/>
      <c r="M35" s="110"/>
      <c r="N35" s="105"/>
      <c r="O35" s="110"/>
      <c r="P35" s="105"/>
      <c r="Q35" s="110"/>
      <c r="R35" s="105"/>
      <c r="S35" s="110"/>
    </row>
    <row r="36" spans="1:19" x14ac:dyDescent="0.2">
      <c r="A36" s="55" t="s">
        <v>3</v>
      </c>
      <c r="B36" s="106">
        <f>'C03'!B36</f>
        <v>2133713.3382679261</v>
      </c>
      <c r="C36" s="111">
        <f t="shared" ref="C36:C47" si="12">IF(ISNUMBER(B36/B$8*100),B36/B$8*100,0)</f>
        <v>65.776646827539892</v>
      </c>
      <c r="D36" s="106">
        <f>[1]MercLab!C208</f>
        <v>1787427.1886834111</v>
      </c>
      <c r="E36" s="111">
        <f t="shared" ref="E36:E47" si="13">IF(ISNUMBER(D36/D$8*100),D36/D$8*100,0)</f>
        <v>64.867239074896887</v>
      </c>
      <c r="F36" s="106">
        <f t="shared" si="0"/>
        <v>891952.1526510691</v>
      </c>
      <c r="G36" s="111">
        <f t="shared" ref="G36:G47" si="14">IF(ISNUMBER(F36/F$8*100),F36/F$8*100,0)</f>
        <v>66.013264565979853</v>
      </c>
      <c r="H36" s="106">
        <f>[1]MercLab!D208</f>
        <v>98956.998150164422</v>
      </c>
      <c r="I36" s="111">
        <f t="shared" ref="I36:I47" si="15">IF(ISNUMBER(H36/H$8*100),H36/H$8*100,0)</f>
        <v>46.701827913156571</v>
      </c>
      <c r="J36" s="106">
        <f>[1]MercLab!E208</f>
        <v>789586.0480017761</v>
      </c>
      <c r="K36" s="111">
        <f t="shared" ref="K36:K47" si="16">IF(ISNUMBER(J36/J$8*100),J36/J$8*100,0)</f>
        <v>73.681791434520591</v>
      </c>
      <c r="L36" s="106">
        <f>[1]MercLab!F208</f>
        <v>3409.1064991285748</v>
      </c>
      <c r="M36" s="111">
        <f t="shared" ref="M36:M47" si="17">IF(ISNUMBER(L36/L$8*100),L36/L$8*100,0)</f>
        <v>5.0383024083289785</v>
      </c>
      <c r="N36" s="106">
        <f>[1]MercLab!G208</f>
        <v>895475.03603214328</v>
      </c>
      <c r="O36" s="111">
        <f t="shared" ref="O36:O47" si="18">IF(ISNUMBER(N36/N$8*100),N36/N$8*100,0)</f>
        <v>63.764606481535559</v>
      </c>
      <c r="P36" s="106">
        <f>'C03'!N36</f>
        <v>304728.47376358049</v>
      </c>
      <c r="Q36" s="111">
        <f t="shared" ref="Q36:S47" si="19">IF(ISNUMBER(P36/P$8*100),P36/P$8*100,0)</f>
        <v>70.397553707422006</v>
      </c>
      <c r="R36" s="106">
        <f t="shared" si="1"/>
        <v>41557.675820934586</v>
      </c>
      <c r="S36" s="111">
        <f t="shared" si="19"/>
        <v>74.8885690201285</v>
      </c>
    </row>
    <row r="37" spans="1:19" x14ac:dyDescent="0.2">
      <c r="A37" s="55" t="s">
        <v>4</v>
      </c>
      <c r="B37" s="106">
        <f>'C03'!B37</f>
        <v>1110163.3887759373</v>
      </c>
      <c r="C37" s="111">
        <f t="shared" si="12"/>
        <v>34.223353172482419</v>
      </c>
      <c r="D37" s="106">
        <f>[1]MercLab!C209</f>
        <v>968088.86869008502</v>
      </c>
      <c r="E37" s="111">
        <f t="shared" si="13"/>
        <v>35.132760925115832</v>
      </c>
      <c r="F37" s="106">
        <f t="shared" si="0"/>
        <v>459218.94684756087</v>
      </c>
      <c r="G37" s="111">
        <f t="shared" si="14"/>
        <v>33.986735434022428</v>
      </c>
      <c r="H37" s="106">
        <f>[1]MercLab!D209</f>
        <v>112934.06173335324</v>
      </c>
      <c r="I37" s="111">
        <f t="shared" si="15"/>
        <v>53.298172086842968</v>
      </c>
      <c r="J37" s="106">
        <f>[1]MercLab!E209</f>
        <v>282030.19887447887</v>
      </c>
      <c r="K37" s="111">
        <f t="shared" si="16"/>
        <v>26.318208565482372</v>
      </c>
      <c r="L37" s="106">
        <f>[1]MercLab!F209</f>
        <v>64254.686239728784</v>
      </c>
      <c r="M37" s="111">
        <f t="shared" si="17"/>
        <v>94.96169759167114</v>
      </c>
      <c r="N37" s="106">
        <f>[1]MercLab!G209</f>
        <v>508869.92184257763</v>
      </c>
      <c r="O37" s="111">
        <f t="shared" si="18"/>
        <v>36.235393518459844</v>
      </c>
      <c r="P37" s="106">
        <f>'C03'!N37</f>
        <v>128139.51342536088</v>
      </c>
      <c r="Q37" s="111">
        <f t="shared" si="19"/>
        <v>29.602446292575081</v>
      </c>
      <c r="R37" s="106">
        <f t="shared" si="1"/>
        <v>13935.006660491461</v>
      </c>
      <c r="S37" s="111">
        <f t="shared" si="19"/>
        <v>25.111430980566716</v>
      </c>
    </row>
    <row r="38" spans="1:19" x14ac:dyDescent="0.2">
      <c r="A38" s="59"/>
      <c r="B38" s="107"/>
      <c r="C38" s="111"/>
      <c r="D38" s="107"/>
      <c r="E38" s="111"/>
      <c r="F38" s="107"/>
      <c r="G38" s="111"/>
      <c r="H38" s="107"/>
      <c r="I38" s="111"/>
      <c r="J38" s="107"/>
      <c r="K38" s="111"/>
      <c r="L38" s="107"/>
      <c r="M38" s="111"/>
      <c r="N38" s="107"/>
      <c r="O38" s="111"/>
      <c r="P38" s="107"/>
      <c r="Q38" s="111"/>
      <c r="R38" s="107"/>
      <c r="S38" s="111"/>
    </row>
    <row r="39" spans="1:19" x14ac:dyDescent="0.2">
      <c r="A39" s="54" t="s">
        <v>133</v>
      </c>
      <c r="B39" s="105">
        <f>'C03'!B39</f>
        <v>2755516.0573731456</v>
      </c>
      <c r="C39" s="110">
        <f t="shared" si="12"/>
        <v>84.945153260643636</v>
      </c>
      <c r="D39" s="105">
        <f>[1]MercLab!C210</f>
        <v>2755516.0573731456</v>
      </c>
      <c r="E39" s="110">
        <f t="shared" si="13"/>
        <v>100</v>
      </c>
      <c r="F39" s="105">
        <f t="shared" si="0"/>
        <v>1351171.0994985991</v>
      </c>
      <c r="G39" s="110">
        <f t="shared" si="14"/>
        <v>100</v>
      </c>
      <c r="H39" s="105">
        <f>[1]MercLab!D210</f>
        <v>211891.05988351864</v>
      </c>
      <c r="I39" s="110">
        <f t="shared" si="15"/>
        <v>100</v>
      </c>
      <c r="J39" s="105">
        <f>[1]MercLab!E210</f>
        <v>1071616.2468762232</v>
      </c>
      <c r="K39" s="110">
        <f t="shared" si="16"/>
        <v>100</v>
      </c>
      <c r="L39" s="105">
        <f>[1]MercLab!F210</f>
        <v>67663.792738857286</v>
      </c>
      <c r="M39" s="110">
        <f t="shared" si="17"/>
        <v>100</v>
      </c>
      <c r="N39" s="105">
        <f>[1]MercLab!G210</f>
        <v>1404344.9578747854</v>
      </c>
      <c r="O39" s="110">
        <f t="shared" si="18"/>
        <v>100</v>
      </c>
      <c r="P39" s="105">
        <f>'C03'!N39</f>
        <v>0</v>
      </c>
      <c r="Q39" s="110">
        <f t="shared" si="19"/>
        <v>0</v>
      </c>
      <c r="R39" s="105">
        <f t="shared" si="1"/>
        <v>0</v>
      </c>
      <c r="S39" s="110">
        <f t="shared" si="19"/>
        <v>0</v>
      </c>
    </row>
    <row r="40" spans="1:19" x14ac:dyDescent="0.2">
      <c r="A40" s="60" t="s">
        <v>126</v>
      </c>
      <c r="B40" s="106">
        <f>'C03'!B40</f>
        <v>2128961.4966172036</v>
      </c>
      <c r="C40" s="111">
        <f t="shared" si="12"/>
        <v>65.630160322331236</v>
      </c>
      <c r="D40" s="106">
        <f>SUM(D41:D43)</f>
        <v>2128961.4966172036</v>
      </c>
      <c r="E40" s="111">
        <f t="shared" si="13"/>
        <v>77.261806946128218</v>
      </c>
      <c r="F40" s="106">
        <f t="shared" si="0"/>
        <v>919531.01490120159</v>
      </c>
      <c r="G40" s="111">
        <f t="shared" si="14"/>
        <v>68.054372628487016</v>
      </c>
      <c r="H40" s="106">
        <f>SUM(H41:H43)</f>
        <v>53634.384383465891</v>
      </c>
      <c r="I40" s="111">
        <f t="shared" si="15"/>
        <v>25.312245081481937</v>
      </c>
      <c r="J40" s="106">
        <f>SUM(J41:J43)</f>
        <v>800219.59118958865</v>
      </c>
      <c r="K40" s="111">
        <f t="shared" si="16"/>
        <v>74.674081652106366</v>
      </c>
      <c r="L40" s="106">
        <f>SUM(L41:L43)</f>
        <v>65677.039328147061</v>
      </c>
      <c r="M40" s="111">
        <f t="shared" si="17"/>
        <v>97.06378650931093</v>
      </c>
      <c r="N40" s="106">
        <f>SUM(N41:N43)</f>
        <v>1209430.4817160317</v>
      </c>
      <c r="O40" s="111">
        <f t="shared" si="18"/>
        <v>86.120612669573688</v>
      </c>
      <c r="P40" s="106">
        <f>'C03'!N40</f>
        <v>0</v>
      </c>
      <c r="Q40" s="111">
        <f t="shared" si="19"/>
        <v>0</v>
      </c>
      <c r="R40" s="106">
        <f t="shared" si="1"/>
        <v>0</v>
      </c>
      <c r="S40" s="111">
        <f t="shared" si="19"/>
        <v>0</v>
      </c>
    </row>
    <row r="41" spans="1:19" x14ac:dyDescent="0.2">
      <c r="A41" s="61" t="s">
        <v>136</v>
      </c>
      <c r="B41" s="106">
        <f>'C03'!B41</f>
        <v>862468.29026356153</v>
      </c>
      <c r="C41" s="111">
        <f t="shared" si="12"/>
        <v>26.587579086265684</v>
      </c>
      <c r="D41" s="106">
        <f>[1]MercLab!C211</f>
        <v>862468.29026356153</v>
      </c>
      <c r="E41" s="111">
        <f t="shared" si="13"/>
        <v>31.299701119715451</v>
      </c>
      <c r="F41" s="106">
        <f t="shared" si="0"/>
        <v>246755.50106710312</v>
      </c>
      <c r="G41" s="111">
        <f t="shared" si="14"/>
        <v>18.262343026628582</v>
      </c>
      <c r="H41" s="106">
        <f>[1]MercLab!D211</f>
        <v>19599.963964359631</v>
      </c>
      <c r="I41" s="111">
        <f t="shared" si="15"/>
        <v>9.2500193142335405</v>
      </c>
      <c r="J41" s="106">
        <f>[1]MercLab!E211</f>
        <v>211146.14394099251</v>
      </c>
      <c r="K41" s="111">
        <f t="shared" si="16"/>
        <v>19.703522091652356</v>
      </c>
      <c r="L41" s="106">
        <f>[1]MercLab!F211</f>
        <v>16009.393161750984</v>
      </c>
      <c r="M41" s="111">
        <f t="shared" si="17"/>
        <v>23.66020660937215</v>
      </c>
      <c r="N41" s="106">
        <f>[1]MercLab!G211</f>
        <v>615712.78919648228</v>
      </c>
      <c r="O41" s="111">
        <f t="shared" si="18"/>
        <v>43.843415091420908</v>
      </c>
      <c r="P41" s="106">
        <f>'C03'!N41</f>
        <v>0</v>
      </c>
      <c r="Q41" s="111">
        <f t="shared" si="19"/>
        <v>0</v>
      </c>
      <c r="R41" s="106">
        <f t="shared" si="1"/>
        <v>0</v>
      </c>
      <c r="S41" s="111">
        <f t="shared" si="19"/>
        <v>0</v>
      </c>
    </row>
    <row r="42" spans="1:19" x14ac:dyDescent="0.2">
      <c r="A42" s="61" t="s">
        <v>137</v>
      </c>
      <c r="B42" s="106">
        <f>'C03'!B42</f>
        <v>1265040.9768862915</v>
      </c>
      <c r="C42" s="111">
        <f t="shared" si="12"/>
        <v>38.997812905159392</v>
      </c>
      <c r="D42" s="106">
        <f>[1]MercLab!C212</f>
        <v>1265040.9768862915</v>
      </c>
      <c r="E42" s="111">
        <f t="shared" si="13"/>
        <v>45.909403195141046</v>
      </c>
      <c r="F42" s="106">
        <f t="shared" si="0"/>
        <v>672535.85029527836</v>
      </c>
      <c r="G42" s="111">
        <f t="shared" si="14"/>
        <v>49.774292134049283</v>
      </c>
      <c r="H42" s="106">
        <f>[1]MercLab!D212</f>
        <v>34034.42041910626</v>
      </c>
      <c r="I42" s="111">
        <f t="shared" si="15"/>
        <v>16.062225767248396</v>
      </c>
      <c r="J42" s="106">
        <f>[1]MercLab!E212</f>
        <v>588833.78370977601</v>
      </c>
      <c r="K42" s="111">
        <f t="shared" si="16"/>
        <v>54.948194880978605</v>
      </c>
      <c r="L42" s="106">
        <f>[1]MercLab!F212</f>
        <v>49667.646166396073</v>
      </c>
      <c r="M42" s="111">
        <f t="shared" si="17"/>
        <v>73.403579899938762</v>
      </c>
      <c r="N42" s="106">
        <f>[1]MercLab!G212</f>
        <v>592505.1265910191</v>
      </c>
      <c r="O42" s="111">
        <f t="shared" si="18"/>
        <v>42.190853697916594</v>
      </c>
      <c r="P42" s="106">
        <f>'C03'!N42</f>
        <v>0</v>
      </c>
      <c r="Q42" s="111">
        <f t="shared" si="19"/>
        <v>0</v>
      </c>
      <c r="R42" s="106">
        <f t="shared" si="1"/>
        <v>0</v>
      </c>
      <c r="S42" s="111">
        <f t="shared" si="19"/>
        <v>0</v>
      </c>
    </row>
    <row r="43" spans="1:19" x14ac:dyDescent="0.2">
      <c r="A43" s="61" t="s">
        <v>138</v>
      </c>
      <c r="B43" s="106">
        <f>'C03'!B43</f>
        <v>1452.2294673504978</v>
      </c>
      <c r="C43" s="111">
        <f t="shared" si="12"/>
        <v>4.4768330906157297E-2</v>
      </c>
      <c r="D43" s="106">
        <f>[1]MercLab!C213</f>
        <v>1452.2294673504978</v>
      </c>
      <c r="E43" s="111">
        <f t="shared" si="13"/>
        <v>5.2702631271723352E-2</v>
      </c>
      <c r="F43" s="106">
        <f t="shared" si="0"/>
        <v>239.66353882014249</v>
      </c>
      <c r="G43" s="111">
        <f t="shared" si="14"/>
        <v>1.7737467809152987E-2</v>
      </c>
      <c r="H43" s="106">
        <f>[1]MercLab!D213</f>
        <v>0</v>
      </c>
      <c r="I43" s="111">
        <f t="shared" si="15"/>
        <v>0</v>
      </c>
      <c r="J43" s="106">
        <f>[1]MercLab!E213</f>
        <v>239.66353882014249</v>
      </c>
      <c r="K43" s="111">
        <f t="shared" si="16"/>
        <v>2.2364679475396641E-2</v>
      </c>
      <c r="L43" s="106">
        <f>[1]MercLab!F213</f>
        <v>0</v>
      </c>
      <c r="M43" s="111">
        <f t="shared" si="17"/>
        <v>0</v>
      </c>
      <c r="N43" s="106">
        <f>[1]MercLab!G213</f>
        <v>1212.5659285303552</v>
      </c>
      <c r="O43" s="111">
        <f t="shared" si="18"/>
        <v>8.6343880236188414E-2</v>
      </c>
      <c r="P43" s="106">
        <f>'C03'!N43</f>
        <v>0</v>
      </c>
      <c r="Q43" s="111">
        <f t="shared" si="19"/>
        <v>0</v>
      </c>
      <c r="R43" s="106">
        <f t="shared" si="1"/>
        <v>0</v>
      </c>
      <c r="S43" s="111">
        <f t="shared" si="19"/>
        <v>0</v>
      </c>
    </row>
    <row r="44" spans="1:19" x14ac:dyDescent="0.2">
      <c r="A44" s="60" t="s">
        <v>127</v>
      </c>
      <c r="B44" s="71">
        <f>'C03'!B44</f>
        <v>456383.03477959306</v>
      </c>
      <c r="C44" s="111">
        <f t="shared" si="12"/>
        <v>14.069062211115387</v>
      </c>
      <c r="D44" s="71">
        <f>[1]MercLab!C214</f>
        <v>456383.03477959306</v>
      </c>
      <c r="E44" s="111">
        <f t="shared" si="13"/>
        <v>16.56252496001299</v>
      </c>
      <c r="F44" s="71">
        <f t="shared" si="0"/>
        <v>335844.25110330485</v>
      </c>
      <c r="G44" s="111">
        <f t="shared" si="14"/>
        <v>24.855790005272613</v>
      </c>
      <c r="H44" s="71">
        <f>[1]MercLab!D214</f>
        <v>114485.79226035069</v>
      </c>
      <c r="I44" s="111">
        <f t="shared" si="15"/>
        <v>54.030496767200155</v>
      </c>
      <c r="J44" s="71">
        <f>[1]MercLab!E214</f>
        <v>219371.70543224379</v>
      </c>
      <c r="K44" s="111">
        <f t="shared" si="16"/>
        <v>20.47110671116787</v>
      </c>
      <c r="L44" s="71">
        <f>[1]MercLab!F214</f>
        <v>1986.7534107103897</v>
      </c>
      <c r="M44" s="111">
        <f t="shared" si="17"/>
        <v>2.936213490689322</v>
      </c>
      <c r="N44" s="71">
        <f>[1]MercLab!G214</f>
        <v>120538.78367627219</v>
      </c>
      <c r="O44" s="111">
        <f t="shared" si="18"/>
        <v>8.5832745722735524</v>
      </c>
      <c r="P44" s="71">
        <f>'C03'!N44</f>
        <v>0</v>
      </c>
      <c r="Q44" s="111">
        <f t="shared" si="19"/>
        <v>0</v>
      </c>
      <c r="R44" s="71">
        <f t="shared" si="1"/>
        <v>0</v>
      </c>
      <c r="S44" s="111">
        <f t="shared" si="19"/>
        <v>0</v>
      </c>
    </row>
    <row r="45" spans="1:19" x14ac:dyDescent="0.2">
      <c r="A45" s="60" t="s">
        <v>128</v>
      </c>
      <c r="B45" s="71">
        <f>'C03'!B45</f>
        <v>89975.851347537697</v>
      </c>
      <c r="C45" s="111">
        <f t="shared" si="12"/>
        <v>2.773713643229363</v>
      </c>
      <c r="D45" s="71">
        <f>[1]MercLab!C215</f>
        <v>89975.851347537697</v>
      </c>
      <c r="E45" s="111">
        <f t="shared" si="13"/>
        <v>3.2652994747311452</v>
      </c>
      <c r="F45" s="71">
        <f t="shared" si="0"/>
        <v>61154.561747723499</v>
      </c>
      <c r="G45" s="111">
        <f t="shared" si="14"/>
        <v>4.5260412815532476</v>
      </c>
      <c r="H45" s="71">
        <f>[1]MercLab!D215</f>
        <v>28668.209274845794</v>
      </c>
      <c r="I45" s="111">
        <f t="shared" si="15"/>
        <v>13.529692706528234</v>
      </c>
      <c r="J45" s="71">
        <f>[1]MercLab!E215</f>
        <v>32486.352472877705</v>
      </c>
      <c r="K45" s="111">
        <f t="shared" si="16"/>
        <v>3.0315285502227023</v>
      </c>
      <c r="L45" s="71">
        <f>[1]MercLab!F215</f>
        <v>0</v>
      </c>
      <c r="M45" s="111">
        <f t="shared" si="17"/>
        <v>0</v>
      </c>
      <c r="N45" s="71">
        <f>[1]MercLab!G215</f>
        <v>28821.289599815227</v>
      </c>
      <c r="O45" s="111">
        <f t="shared" si="18"/>
        <v>2.0522941630688005</v>
      </c>
      <c r="P45" s="71">
        <f>'C03'!N45</f>
        <v>0</v>
      </c>
      <c r="Q45" s="111">
        <f t="shared" si="19"/>
        <v>0</v>
      </c>
      <c r="R45" s="71">
        <f t="shared" si="1"/>
        <v>0</v>
      </c>
      <c r="S45" s="111">
        <f t="shared" si="19"/>
        <v>0</v>
      </c>
    </row>
    <row r="46" spans="1:19" x14ac:dyDescent="0.2">
      <c r="A46" s="60" t="s">
        <v>129</v>
      </c>
      <c r="B46" s="106">
        <f>'C03'!B46</f>
        <v>31226.67933204252</v>
      </c>
      <c r="C46" s="111">
        <f t="shared" si="12"/>
        <v>0.96263458693469772</v>
      </c>
      <c r="D46" s="106">
        <f>[1]MercLab!C216</f>
        <v>31226.67933204252</v>
      </c>
      <c r="E46" s="111">
        <f t="shared" si="13"/>
        <v>1.1332425100005097</v>
      </c>
      <c r="F46" s="106">
        <f t="shared" si="0"/>
        <v>13945.206999494654</v>
      </c>
      <c r="G46" s="111">
        <f t="shared" si="14"/>
        <v>1.0320829837664178</v>
      </c>
      <c r="H46" s="106">
        <f>[1]MercLab!D216</f>
        <v>6127.2251441660146</v>
      </c>
      <c r="I46" s="111">
        <f t="shared" si="15"/>
        <v>2.8916864862228215</v>
      </c>
      <c r="J46" s="106">
        <f>[1]MercLab!E216</f>
        <v>7817.9818553286386</v>
      </c>
      <c r="K46" s="111">
        <f t="shared" si="16"/>
        <v>0.72955051569236351</v>
      </c>
      <c r="L46" s="106">
        <f>[1]MercLab!F216</f>
        <v>0</v>
      </c>
      <c r="M46" s="111">
        <f t="shared" si="17"/>
        <v>0</v>
      </c>
      <c r="N46" s="106">
        <f>[1]MercLab!G216</f>
        <v>17281.47233254787</v>
      </c>
      <c r="O46" s="111">
        <f t="shared" si="18"/>
        <v>1.2305717505975284</v>
      </c>
      <c r="P46" s="106">
        <f>'C03'!N46</f>
        <v>0</v>
      </c>
      <c r="Q46" s="111">
        <f t="shared" si="19"/>
        <v>0</v>
      </c>
      <c r="R46" s="106">
        <f t="shared" si="1"/>
        <v>0</v>
      </c>
      <c r="S46" s="111">
        <f t="shared" si="19"/>
        <v>0</v>
      </c>
    </row>
    <row r="47" spans="1:19" x14ac:dyDescent="0.2">
      <c r="A47" s="60" t="s">
        <v>130</v>
      </c>
      <c r="B47" s="106">
        <f>'C03'!B47</f>
        <v>48968.99529700401</v>
      </c>
      <c r="C47" s="111">
        <f t="shared" si="12"/>
        <v>1.5095824970402083</v>
      </c>
      <c r="D47" s="106">
        <f>[1]MercLab!C217</f>
        <v>48968.99529700401</v>
      </c>
      <c r="E47" s="111">
        <f t="shared" si="13"/>
        <v>1.7771261091356703</v>
      </c>
      <c r="F47" s="106">
        <f t="shared" si="0"/>
        <v>20696.064746928743</v>
      </c>
      <c r="G47" s="111">
        <f t="shared" si="14"/>
        <v>1.5317131009247287</v>
      </c>
      <c r="H47" s="106">
        <f>[1]MercLab!D217</f>
        <v>8975.4488206905517</v>
      </c>
      <c r="I47" s="111">
        <f t="shared" si="15"/>
        <v>4.2358789585669925</v>
      </c>
      <c r="J47" s="106">
        <f>[1]MercLab!E217</f>
        <v>11720.615926238192</v>
      </c>
      <c r="K47" s="111">
        <f t="shared" si="16"/>
        <v>1.0937325708157146</v>
      </c>
      <c r="L47" s="106">
        <f>[1]MercLab!F217</f>
        <v>0</v>
      </c>
      <c r="M47" s="111">
        <f t="shared" si="17"/>
        <v>0</v>
      </c>
      <c r="N47" s="106">
        <f>[1]MercLab!G217</f>
        <v>28272.930550075307</v>
      </c>
      <c r="O47" s="111">
        <f t="shared" si="18"/>
        <v>2.0132468444833611</v>
      </c>
      <c r="P47" s="106">
        <f>'C03'!N47</f>
        <v>0</v>
      </c>
      <c r="Q47" s="111">
        <f t="shared" si="19"/>
        <v>0</v>
      </c>
      <c r="R47" s="106">
        <f t="shared" si="1"/>
        <v>0</v>
      </c>
      <c r="S47" s="111">
        <f t="shared" si="19"/>
        <v>0</v>
      </c>
    </row>
    <row r="48" spans="1:19" x14ac:dyDescent="0.2">
      <c r="A48" s="56"/>
      <c r="B48" s="107"/>
      <c r="C48" s="108"/>
      <c r="D48" s="107"/>
      <c r="E48" s="108"/>
      <c r="F48" s="107"/>
      <c r="G48" s="108"/>
      <c r="H48" s="107"/>
      <c r="I48" s="108"/>
      <c r="J48" s="107"/>
      <c r="K48" s="108"/>
      <c r="L48" s="107"/>
      <c r="M48" s="108"/>
      <c r="N48" s="107"/>
      <c r="O48" s="108"/>
      <c r="P48" s="107"/>
      <c r="Q48" s="108"/>
      <c r="R48" s="107"/>
      <c r="S48" s="108"/>
    </row>
    <row r="49" spans="1:19" x14ac:dyDescent="0.2">
      <c r="A49" s="54" t="s">
        <v>16</v>
      </c>
      <c r="B49" s="105"/>
      <c r="C49" s="69"/>
      <c r="D49" s="105"/>
      <c r="E49" s="110"/>
      <c r="F49" s="105"/>
      <c r="G49" s="110"/>
      <c r="H49" s="105"/>
      <c r="I49" s="110"/>
      <c r="J49" s="105"/>
      <c r="K49" s="110"/>
      <c r="L49" s="105"/>
      <c r="M49" s="110"/>
      <c r="N49" s="105"/>
      <c r="O49" s="110"/>
      <c r="P49" s="105"/>
      <c r="Q49" s="110"/>
      <c r="R49" s="105"/>
      <c r="S49" s="110"/>
    </row>
    <row r="50" spans="1:19" x14ac:dyDescent="0.2">
      <c r="A50" s="60" t="s">
        <v>46</v>
      </c>
      <c r="B50" s="71">
        <f>'C03'!B50</f>
        <v>1251255.8370432246</v>
      </c>
      <c r="C50" s="111">
        <f>IF(ISNUMBER(B50/B$8*100),B50/B$8*100,0)</f>
        <v>38.572854098058471</v>
      </c>
      <c r="D50" s="71">
        <f>[1]MercLab!C219</f>
        <v>935400.28759226424</v>
      </c>
      <c r="E50" s="111">
        <f>IF(ISNUMBER(D50/D$8*100),D50/D$8*100,0)</f>
        <v>33.9464647679821</v>
      </c>
      <c r="F50" s="71">
        <f t="shared" si="0"/>
        <v>298805.94212721998</v>
      </c>
      <c r="G50" s="111">
        <f>IF(ISNUMBER(F50/F$8*100),F50/F$8*100,0)</f>
        <v>22.114589502254951</v>
      </c>
      <c r="H50" s="71">
        <f>[1]MercLab!D219</f>
        <v>0</v>
      </c>
      <c r="I50" s="111">
        <f>IF(ISNUMBER(H50/H$8*100),H50/H$8*100,0)</f>
        <v>0</v>
      </c>
      <c r="J50" s="71">
        <f>[1]MercLab!E219</f>
        <v>298805.94212721998</v>
      </c>
      <c r="K50" s="111">
        <f>IF(ISNUMBER(J50/J$8*100),J50/J$8*100,0)</f>
        <v>27.883670390239381</v>
      </c>
      <c r="L50" s="71">
        <f>[1]MercLab!F219</f>
        <v>0</v>
      </c>
      <c r="M50" s="111">
        <f>IF(ISNUMBER(L50/L$8*100),L50/L$8*100,0)</f>
        <v>0</v>
      </c>
      <c r="N50" s="71">
        <f>[1]MercLab!G219</f>
        <v>636594.34546508046</v>
      </c>
      <c r="O50" s="111">
        <f>IF(ISNUMBER(N50/N$8*100),N50/N$8*100,0)</f>
        <v>45.330340091685692</v>
      </c>
      <c r="P50" s="71">
        <f>'C03'!N50</f>
        <v>272881.97081693198</v>
      </c>
      <c r="Q50" s="111">
        <f t="shared" ref="Q50:S53" si="20">IF(ISNUMBER(P50/P$8*100),P50/P$8*100,0)</f>
        <v>63.040460115572031</v>
      </c>
      <c r="R50" s="71">
        <f t="shared" si="1"/>
        <v>42973.578634028323</v>
      </c>
      <c r="S50" s="111">
        <f t="shared" si="20"/>
        <v>77.440081669706217</v>
      </c>
    </row>
    <row r="51" spans="1:19" x14ac:dyDescent="0.2">
      <c r="A51" s="60" t="s">
        <v>47</v>
      </c>
      <c r="B51" s="71">
        <f>'C03'!B51</f>
        <v>433779.20656208659</v>
      </c>
      <c r="C51" s="111">
        <f>IF(ISNUMBER(B51/B$8*100),B51/B$8*100,0)</f>
        <v>13.372246945940059</v>
      </c>
      <c r="D51" s="71">
        <f>[1]MercLab!C220</f>
        <v>386235.71847878949</v>
      </c>
      <c r="E51" s="111">
        <f>IF(ISNUMBER(D51/D$8*100),D51/D$8*100,0)</f>
        <v>14.016819733106217</v>
      </c>
      <c r="F51" s="71">
        <f t="shared" si="0"/>
        <v>208438.41681213281</v>
      </c>
      <c r="G51" s="111">
        <f>IF(ISNUMBER(F51/F$8*100),F51/F$8*100,0)</f>
        <v>15.426500529021189</v>
      </c>
      <c r="H51" s="71">
        <f>[1]MercLab!D220</f>
        <v>0</v>
      </c>
      <c r="I51" s="111">
        <f>IF(ISNUMBER(H51/H$8*100),H51/H$8*100,0)</f>
        <v>0</v>
      </c>
      <c r="J51" s="71">
        <f>[1]MercLab!E220</f>
        <v>208438.41681213281</v>
      </c>
      <c r="K51" s="111">
        <f>IF(ISNUMBER(J51/J$8*100),J51/J$8*100,0)</f>
        <v>19.450845152799221</v>
      </c>
      <c r="L51" s="71">
        <f>[1]MercLab!F220</f>
        <v>0</v>
      </c>
      <c r="M51" s="111">
        <f>IF(ISNUMBER(L51/L$8*100),L51/L$8*100,0)</f>
        <v>0</v>
      </c>
      <c r="N51" s="71">
        <f>[1]MercLab!G220</f>
        <v>177797.30166664138</v>
      </c>
      <c r="O51" s="111">
        <f>IF(ISNUMBER(N51/N$8*100),N51/N$8*100,0)</f>
        <v>12.660514830751021</v>
      </c>
      <c r="P51" s="71">
        <f>'C03'!N51</f>
        <v>44788.515830771488</v>
      </c>
      <c r="Q51" s="111">
        <f t="shared" si="20"/>
        <v>10.346922654555318</v>
      </c>
      <c r="R51" s="71">
        <f t="shared" si="1"/>
        <v>2754.972252525622</v>
      </c>
      <c r="S51" s="111">
        <f t="shared" si="20"/>
        <v>4.9645685329176361</v>
      </c>
    </row>
    <row r="52" spans="1:19" x14ac:dyDescent="0.2">
      <c r="A52" s="60" t="s">
        <v>68</v>
      </c>
      <c r="B52" s="106">
        <f>'C03'!B52</f>
        <v>1556315.5256597803</v>
      </c>
      <c r="C52" s="111">
        <f>IF(ISNUMBER(B52/B$8*100),B52/B$8*100,0)</f>
        <v>47.977024301980606</v>
      </c>
      <c r="D52" s="106">
        <f>[1]MercLab!C221</f>
        <v>1431639.8231165593</v>
      </c>
      <c r="E52" s="111">
        <f>IF(ISNUMBER(D52/D$8*100),D52/D$8*100,0)</f>
        <v>51.955415730052124</v>
      </c>
      <c r="F52" s="106">
        <f t="shared" si="0"/>
        <v>842206.77318032796</v>
      </c>
      <c r="G52" s="111">
        <f>IF(ISNUMBER(F52/F$8*100),F52/F$8*100,0)</f>
        <v>62.331615403323767</v>
      </c>
      <c r="H52" s="106">
        <f>[1]MercLab!D221</f>
        <v>211891.05988351864</v>
      </c>
      <c r="I52" s="111">
        <f>IF(ISNUMBER(H52/H$8*100),H52/H$8*100,0)</f>
        <v>100</v>
      </c>
      <c r="J52" s="106">
        <f>[1]MercLab!E221</f>
        <v>562651.92055795202</v>
      </c>
      <c r="K52" s="111">
        <f>IF(ISNUMBER(J52/J$8*100),J52/J$8*100,0)</f>
        <v>52.504982282425303</v>
      </c>
      <c r="L52" s="106">
        <f>[1]MercLab!F221</f>
        <v>67663.792738857286</v>
      </c>
      <c r="M52" s="111">
        <f>IF(ISNUMBER(L52/L$8*100),L52/L$8*100,0)</f>
        <v>100</v>
      </c>
      <c r="N52" s="106">
        <f>[1]MercLab!G221</f>
        <v>589433.04993622506</v>
      </c>
      <c r="O52" s="111">
        <f>IF(ISNUMBER(N52/N$8*100),N52/N$8*100,0)</f>
        <v>41.972098566738346</v>
      </c>
      <c r="P52" s="106">
        <f>'C03'!N52</f>
        <v>115197.50054123628</v>
      </c>
      <c r="Q52" s="111">
        <f t="shared" si="20"/>
        <v>26.612617229869368</v>
      </c>
      <c r="R52" s="106">
        <f t="shared" si="1"/>
        <v>9478.2020019846968</v>
      </c>
      <c r="S52" s="111">
        <f t="shared" si="20"/>
        <v>17.080093407311928</v>
      </c>
    </row>
    <row r="53" spans="1:19" x14ac:dyDescent="0.2">
      <c r="A53" s="60" t="s">
        <v>64</v>
      </c>
      <c r="B53" s="106">
        <f>'C03'!B53</f>
        <v>2526.1577786542962</v>
      </c>
      <c r="C53" s="111">
        <f>IF(ISNUMBER(B53/B$8*100),B53/B$8*100,0)</f>
        <v>7.7874654039549185E-2</v>
      </c>
      <c r="D53" s="106">
        <f>[1]MercLab!C222</f>
        <v>2240.2281857660773</v>
      </c>
      <c r="E53" s="111">
        <f>IF(ISNUMBER(D53/D$8*100),D53/D$8*100,0)</f>
        <v>8.1299768868039329E-2</v>
      </c>
      <c r="F53" s="106">
        <f t="shared" si="0"/>
        <v>1719.9673789733749</v>
      </c>
      <c r="G53" s="111">
        <f>IF(ISNUMBER(F53/F$8*100),F53/F$8*100,0)</f>
        <v>0.1272945654041617</v>
      </c>
      <c r="H53" s="106">
        <f>[1]MercLab!D222</f>
        <v>0</v>
      </c>
      <c r="I53" s="111">
        <f>IF(ISNUMBER(H53/H$8*100),H53/H$8*100,0)</f>
        <v>0</v>
      </c>
      <c r="J53" s="106">
        <f>[1]MercLab!E222</f>
        <v>1719.9673789733749</v>
      </c>
      <c r="K53" s="111">
        <f>IF(ISNUMBER(J53/J$8*100),J53/J$8*100,0)</f>
        <v>0.16050217454122262</v>
      </c>
      <c r="L53" s="106">
        <f>[1]MercLab!F222</f>
        <v>0</v>
      </c>
      <c r="M53" s="111">
        <f>IF(ISNUMBER(L53/L$8*100),L53/L$8*100,0)</f>
        <v>0</v>
      </c>
      <c r="N53" s="106">
        <f>[1]MercLab!G222</f>
        <v>520.26080679270251</v>
      </c>
      <c r="O53" s="111">
        <f>IF(ISNUMBER(N53/N$8*100),N53/N$8*100,0)</f>
        <v>3.7046510821673075E-2</v>
      </c>
      <c r="P53" s="106">
        <f>'C03'!N53</f>
        <v>0</v>
      </c>
      <c r="Q53" s="111">
        <f t="shared" si="20"/>
        <v>0</v>
      </c>
      <c r="R53" s="106">
        <f t="shared" si="1"/>
        <v>285.92959288821885</v>
      </c>
      <c r="S53" s="111">
        <f t="shared" si="20"/>
        <v>0.51525639076090834</v>
      </c>
    </row>
    <row r="54" spans="1:19" x14ac:dyDescent="0.2">
      <c r="A54" s="195"/>
      <c r="B54" s="195"/>
      <c r="C54" s="154"/>
      <c r="D54" s="153"/>
      <c r="E54" s="154"/>
      <c r="F54" s="153"/>
      <c r="G54" s="154"/>
      <c r="H54" s="153"/>
      <c r="I54" s="154"/>
      <c r="J54" s="153"/>
      <c r="K54" s="154"/>
      <c r="L54" s="153"/>
      <c r="M54" s="154"/>
      <c r="N54" s="153"/>
      <c r="O54" s="154"/>
      <c r="P54" s="153"/>
      <c r="Q54" s="154"/>
      <c r="R54" s="153"/>
      <c r="S54" s="154"/>
    </row>
    <row r="55" spans="1:19" x14ac:dyDescent="0.2">
      <c r="A55" s="14" t="str">
        <f>'C01'!$A$46</f>
        <v>Fuente: Instituto Nacional de Estadística (INE). XLIII Encuesta Permanente de Hogares de Propósitos Múltiples, mayo 2012.</v>
      </c>
    </row>
    <row r="56" spans="1:19" x14ac:dyDescent="0.2">
      <c r="A56" s="14" t="str">
        <f>'C02'!$A$46</f>
        <v>(Promedio de salarios mínimos por rama)</v>
      </c>
      <c r="B56" s="8"/>
      <c r="C56" s="47"/>
      <c r="D56" s="8"/>
    </row>
    <row r="57" spans="1:19" x14ac:dyDescent="0.2">
      <c r="A57" s="2" t="s">
        <v>116</v>
      </c>
    </row>
    <row r="58" spans="1:19" x14ac:dyDescent="0.2">
      <c r="A58" s="2" t="s">
        <v>117</v>
      </c>
    </row>
    <row r="59" spans="1:19" x14ac:dyDescent="0.2">
      <c r="A59" s="2" t="s">
        <v>131</v>
      </c>
    </row>
    <row r="60" spans="1:19" x14ac:dyDescent="0.2">
      <c r="A60" s="2"/>
    </row>
    <row r="61" spans="1:19" x14ac:dyDescent="0.2">
      <c r="A61" s="223" t="s">
        <v>102</v>
      </c>
      <c r="B61" s="223"/>
      <c r="C61" s="223"/>
      <c r="D61" s="223"/>
      <c r="E61" s="223"/>
      <c r="F61" s="223"/>
      <c r="G61" s="223"/>
      <c r="H61" s="223"/>
      <c r="I61" s="223"/>
      <c r="J61" s="223"/>
      <c r="K61" s="223"/>
      <c r="L61" s="223"/>
      <c r="M61" s="223"/>
      <c r="N61" s="223"/>
      <c r="O61" s="223"/>
      <c r="P61" s="223"/>
      <c r="Q61" s="223"/>
      <c r="R61" s="223"/>
      <c r="S61" s="223"/>
    </row>
    <row r="62" spans="1:19" x14ac:dyDescent="0.2">
      <c r="A62" s="223" t="s">
        <v>103</v>
      </c>
      <c r="B62" s="223"/>
      <c r="C62" s="223"/>
      <c r="D62" s="223"/>
      <c r="E62" s="223"/>
      <c r="F62" s="223"/>
      <c r="G62" s="223"/>
      <c r="H62" s="223"/>
      <c r="I62" s="223"/>
      <c r="J62" s="223"/>
      <c r="K62" s="223"/>
      <c r="L62" s="223"/>
      <c r="M62" s="223"/>
      <c r="N62" s="223"/>
      <c r="O62" s="223"/>
      <c r="P62" s="223"/>
      <c r="Q62" s="223"/>
      <c r="R62" s="223"/>
      <c r="S62" s="223"/>
    </row>
    <row r="63" spans="1:19" x14ac:dyDescent="0.2">
      <c r="A63" s="223" t="s">
        <v>41</v>
      </c>
      <c r="B63" s="223"/>
      <c r="C63" s="223"/>
      <c r="D63" s="223"/>
      <c r="E63" s="223"/>
      <c r="F63" s="223"/>
      <c r="G63" s="223"/>
      <c r="H63" s="223"/>
      <c r="I63" s="223"/>
      <c r="J63" s="223"/>
      <c r="K63" s="223"/>
      <c r="L63" s="223"/>
      <c r="M63" s="224"/>
      <c r="N63" s="223"/>
      <c r="O63" s="224"/>
      <c r="P63" s="223"/>
      <c r="Q63" s="224"/>
      <c r="R63" s="223"/>
      <c r="S63" s="224"/>
    </row>
    <row r="64" spans="1:19" x14ac:dyDescent="0.2">
      <c r="A64" s="23" t="s">
        <v>21</v>
      </c>
      <c r="B64" s="8"/>
      <c r="C64" s="47"/>
      <c r="D64" s="8"/>
      <c r="E64" s="47"/>
      <c r="F64" s="8"/>
      <c r="G64" s="47"/>
      <c r="H64" s="8"/>
      <c r="I64" s="47"/>
      <c r="J64" s="8"/>
      <c r="K64" s="47"/>
      <c r="L64" s="8"/>
      <c r="M64" s="47"/>
      <c r="N64" s="8"/>
      <c r="O64" s="47"/>
      <c r="P64" s="8"/>
      <c r="Q64" s="47"/>
      <c r="R64" s="8"/>
      <c r="S64" s="47"/>
    </row>
    <row r="65" spans="1:19" x14ac:dyDescent="0.2">
      <c r="A65" s="219" t="s">
        <v>39</v>
      </c>
      <c r="B65" s="251" t="s">
        <v>24</v>
      </c>
      <c r="C65" s="251"/>
      <c r="D65" s="251" t="s">
        <v>23</v>
      </c>
      <c r="E65" s="251"/>
      <c r="F65" s="254" t="s">
        <v>8</v>
      </c>
      <c r="G65" s="254"/>
      <c r="H65" s="254"/>
      <c r="I65" s="254"/>
      <c r="J65" s="254"/>
      <c r="K65" s="254"/>
      <c r="L65" s="254"/>
      <c r="M65" s="260"/>
      <c r="N65" s="256" t="s">
        <v>1</v>
      </c>
      <c r="O65" s="257"/>
      <c r="P65" s="256" t="s">
        <v>2</v>
      </c>
      <c r="Q65" s="257"/>
      <c r="R65" s="256" t="s">
        <v>10</v>
      </c>
      <c r="S65" s="257"/>
    </row>
    <row r="66" spans="1:19" ht="18" customHeight="1" x14ac:dyDescent="0.2">
      <c r="A66" s="253"/>
      <c r="B66" s="252"/>
      <c r="C66" s="252"/>
      <c r="D66" s="252"/>
      <c r="E66" s="252"/>
      <c r="F66" s="255" t="s">
        <v>11</v>
      </c>
      <c r="G66" s="255"/>
      <c r="H66" s="255" t="s">
        <v>140</v>
      </c>
      <c r="I66" s="255"/>
      <c r="J66" s="255" t="s">
        <v>12</v>
      </c>
      <c r="K66" s="255"/>
      <c r="L66" s="255" t="s">
        <v>141</v>
      </c>
      <c r="M66" s="255"/>
      <c r="N66" s="258"/>
      <c r="O66" s="259"/>
      <c r="P66" s="258"/>
      <c r="Q66" s="259"/>
      <c r="R66" s="258"/>
      <c r="S66" s="259"/>
    </row>
    <row r="67" spans="1:19" x14ac:dyDescent="0.2">
      <c r="A67" s="220"/>
      <c r="B67" s="48" t="s">
        <v>6</v>
      </c>
      <c r="C67" s="49" t="s">
        <v>113</v>
      </c>
      <c r="D67" s="48" t="s">
        <v>6</v>
      </c>
      <c r="E67" s="49" t="s">
        <v>113</v>
      </c>
      <c r="F67" s="48" t="s">
        <v>6</v>
      </c>
      <c r="G67" s="49" t="s">
        <v>113</v>
      </c>
      <c r="H67" s="48" t="s">
        <v>6</v>
      </c>
      <c r="I67" s="49" t="s">
        <v>113</v>
      </c>
      <c r="J67" s="48" t="s">
        <v>6</v>
      </c>
      <c r="K67" s="49" t="s">
        <v>113</v>
      </c>
      <c r="L67" s="48" t="s">
        <v>6</v>
      </c>
      <c r="M67" s="49" t="s">
        <v>113</v>
      </c>
      <c r="N67" s="48" t="s">
        <v>6</v>
      </c>
      <c r="O67" s="49" t="s">
        <v>113</v>
      </c>
      <c r="P67" s="48" t="s">
        <v>6</v>
      </c>
      <c r="Q67" s="49" t="s">
        <v>113</v>
      </c>
      <c r="R67" s="48" t="s">
        <v>6</v>
      </c>
      <c r="S67" s="49" t="s">
        <v>113</v>
      </c>
    </row>
    <row r="68" spans="1:19" x14ac:dyDescent="0.2">
      <c r="A68" s="62"/>
      <c r="B68" s="63"/>
      <c r="C68" s="64"/>
      <c r="D68" s="63"/>
      <c r="E68" s="64"/>
      <c r="F68" s="63"/>
      <c r="G68" s="64"/>
      <c r="H68" s="63"/>
      <c r="I68" s="64"/>
      <c r="J68" s="63"/>
      <c r="K68" s="64"/>
      <c r="L68" s="63"/>
      <c r="M68" s="65"/>
      <c r="N68" s="63"/>
      <c r="O68" s="66"/>
      <c r="P68" s="63"/>
      <c r="Q68" s="64"/>
      <c r="R68" s="63"/>
      <c r="S68" s="66"/>
    </row>
    <row r="69" spans="1:19" ht="12.75" customHeight="1" x14ac:dyDescent="0.2">
      <c r="A69" s="51" t="s">
        <v>132</v>
      </c>
      <c r="B69" s="22">
        <f t="shared" ref="B69:S69" si="21">B8</f>
        <v>3243876.7270431397</v>
      </c>
      <c r="C69" s="110">
        <f t="shared" si="21"/>
        <v>100.00000000000738</v>
      </c>
      <c r="D69" s="22">
        <f t="shared" si="21"/>
        <v>2755516.0573731456</v>
      </c>
      <c r="E69" s="110">
        <f t="shared" si="21"/>
        <v>84.945153260643636</v>
      </c>
      <c r="F69" s="22">
        <f t="shared" si="21"/>
        <v>1351171.0994985991</v>
      </c>
      <c r="G69" s="110">
        <f t="shared" si="21"/>
        <v>41.652973068746029</v>
      </c>
      <c r="H69" s="22">
        <f t="shared" si="21"/>
        <v>211891.05988351864</v>
      </c>
      <c r="I69" s="110">
        <f t="shared" si="21"/>
        <v>6.5320318160382653</v>
      </c>
      <c r="J69" s="22">
        <f t="shared" si="21"/>
        <v>1071616.2468762232</v>
      </c>
      <c r="K69" s="110">
        <f t="shared" si="21"/>
        <v>33.035048401886201</v>
      </c>
      <c r="L69" s="22">
        <f t="shared" si="21"/>
        <v>67663.792738857286</v>
      </c>
      <c r="M69" s="110">
        <f t="shared" si="21"/>
        <v>2.0858928508215606</v>
      </c>
      <c r="N69" s="22">
        <f t="shared" si="21"/>
        <v>1404344.9578747854</v>
      </c>
      <c r="O69" s="110">
        <f t="shared" si="21"/>
        <v>43.292180191904976</v>
      </c>
      <c r="P69" s="22">
        <f t="shared" si="21"/>
        <v>432867.98718895396</v>
      </c>
      <c r="Q69" s="110">
        <f t="shared" si="21"/>
        <v>13.344156502011161</v>
      </c>
      <c r="R69" s="22">
        <f t="shared" si="21"/>
        <v>55492.682481040247</v>
      </c>
      <c r="S69" s="110">
        <f t="shared" si="21"/>
        <v>1.7106902373452078</v>
      </c>
    </row>
    <row r="70" spans="1:19" x14ac:dyDescent="0.2">
      <c r="A70" s="25"/>
      <c r="B70" s="22"/>
      <c r="C70" s="69"/>
      <c r="D70" s="22"/>
      <c r="E70" s="69"/>
      <c r="F70" s="22"/>
      <c r="G70" s="69"/>
      <c r="H70" s="22"/>
      <c r="I70" s="69"/>
      <c r="J70" s="22"/>
      <c r="K70" s="69"/>
      <c r="L70" s="22"/>
      <c r="M70" s="69"/>
      <c r="N70" s="22"/>
      <c r="O70" s="69"/>
      <c r="P70" s="22"/>
      <c r="Q70" s="69"/>
      <c r="R70" s="22"/>
      <c r="S70" s="69"/>
    </row>
    <row r="71" spans="1:19" x14ac:dyDescent="0.2">
      <c r="A71" s="67" t="s">
        <v>22</v>
      </c>
      <c r="B71" s="22"/>
      <c r="C71" s="69"/>
      <c r="D71" s="22"/>
      <c r="E71" s="110"/>
      <c r="F71" s="22"/>
      <c r="G71" s="110"/>
      <c r="H71" s="22"/>
      <c r="I71" s="110"/>
      <c r="J71" s="22"/>
      <c r="K71" s="110"/>
      <c r="L71" s="22"/>
      <c r="M71" s="110"/>
      <c r="N71" s="22"/>
      <c r="O71" s="110"/>
      <c r="P71" s="22"/>
      <c r="Q71" s="110"/>
      <c r="R71" s="22"/>
      <c r="S71" s="110"/>
    </row>
    <row r="72" spans="1:19" ht="12.75" customHeight="1" x14ac:dyDescent="0.2">
      <c r="A72" s="55" t="s">
        <v>73</v>
      </c>
      <c r="B72" s="106">
        <f>'C03'!B72</f>
        <v>1239762.4431142798</v>
      </c>
      <c r="C72" s="111">
        <f>IF(ISNUMBER(B72/B$69*100),B72/B$69*100,0)</f>
        <v>38.21854365730934</v>
      </c>
      <c r="D72" s="106">
        <f>[1]MercLab!C225</f>
        <v>925232.17917912209</v>
      </c>
      <c r="E72" s="111">
        <f>IF(ISNUMBER(D72/D$69*100),D72/D$69*100,0)</f>
        <v>33.57745554424941</v>
      </c>
      <c r="F72" s="106">
        <f t="shared" ref="F72:F94" si="22">H72+J72+L72</f>
        <v>292287.99263010436</v>
      </c>
      <c r="G72" s="111">
        <f>IF(ISNUMBER(F72/F$69*100),F72/F$69*100,0)</f>
        <v>21.632196894869079</v>
      </c>
      <c r="H72" s="106">
        <f>[1]MercLab!D225</f>
        <v>0</v>
      </c>
      <c r="I72" s="111">
        <f>IF(ISNUMBER(H72/H$69*100),H72/H$69*100,0)</f>
        <v>0</v>
      </c>
      <c r="J72" s="106">
        <f>[1]MercLab!E225</f>
        <v>292287.99263010436</v>
      </c>
      <c r="K72" s="111">
        <f>IF(ISNUMBER(J72/J$69*100),J72/J$69*100,0)</f>
        <v>27.275434977971646</v>
      </c>
      <c r="L72" s="106">
        <f>[1]MercLab!F225</f>
        <v>0</v>
      </c>
      <c r="M72" s="111">
        <f>IF(ISNUMBER(L72/L$69*100),L72/L$69*100,0)</f>
        <v>0</v>
      </c>
      <c r="N72" s="106">
        <f>[1]MercLab!G225</f>
        <v>632944.18654905225</v>
      </c>
      <c r="O72" s="111">
        <f>IF(ISNUMBER(N72/N$69*100),N72/N$69*100,0)</f>
        <v>45.070421124087304</v>
      </c>
      <c r="P72" s="106">
        <f>'C03'!N72</f>
        <v>271556.68530113401</v>
      </c>
      <c r="Q72" s="111">
        <f>IF(ISNUMBER(P72/P$69*100),P72/P$69*100,0)</f>
        <v>62.734296214562768</v>
      </c>
      <c r="R72" s="106">
        <f t="shared" ref="R72:R94" si="23">B72-(D72+P72)</f>
        <v>42973.578634023666</v>
      </c>
      <c r="S72" s="111">
        <f t="shared" ref="S72:S94" si="24">IF(ISNUMBER(R72/R$8*100),R72/R$8*100,0)</f>
        <v>77.440081669697818</v>
      </c>
    </row>
    <row r="73" spans="1:19" x14ac:dyDescent="0.2">
      <c r="A73" s="55" t="s">
        <v>91</v>
      </c>
      <c r="B73" s="106">
        <f>'C03'!B73</f>
        <v>11493.393928941663</v>
      </c>
      <c r="C73" s="111">
        <f t="shared" ref="C73:C81" si="25">IF(ISNUMBER(B73/B$69*100),B73/B$69*100,0)</f>
        <v>0.35431044074902707</v>
      </c>
      <c r="D73" s="106">
        <f>[1]MercLab!C226</f>
        <v>10168.108413143817</v>
      </c>
      <c r="E73" s="111">
        <f t="shared" ref="E73:E81" si="26">IF(ISNUMBER(D73/D$69*100),D73/D$69*100,0)</f>
        <v>0.36900922373274614</v>
      </c>
      <c r="F73" s="106">
        <f t="shared" si="22"/>
        <v>6517.9494971151316</v>
      </c>
      <c r="G73" s="111">
        <f t="shared" ref="G73:G81" si="27">IF(ISNUMBER(F73/F$69*100),F73/F$69*100,0)</f>
        <v>0.48239260738583389</v>
      </c>
      <c r="H73" s="106">
        <f>[1]MercLab!D226</f>
        <v>0</v>
      </c>
      <c r="I73" s="111">
        <f t="shared" ref="I73:I81" si="28">IF(ISNUMBER(H73/H$69*100),H73/H$69*100,0)</f>
        <v>0</v>
      </c>
      <c r="J73" s="106">
        <f>[1]MercLab!E226</f>
        <v>6517.9494971151316</v>
      </c>
      <c r="K73" s="111">
        <f t="shared" ref="K73:K81" si="29">IF(ISNUMBER(J73/J$69*100),J73/J$69*100,0)</f>
        <v>0.60823541226768896</v>
      </c>
      <c r="L73" s="106">
        <f>[1]MercLab!F226</f>
        <v>0</v>
      </c>
      <c r="M73" s="111">
        <f t="shared" ref="M73:M81" si="30">IF(ISNUMBER(L73/L$69*100),L73/L$69*100,0)</f>
        <v>0</v>
      </c>
      <c r="N73" s="106">
        <f>[1]MercLab!G226</f>
        <v>3650.1589160286771</v>
      </c>
      <c r="O73" s="111">
        <f t="shared" ref="O73:O81" si="31">IF(ISNUMBER(N73/N$69*100),N73/N$69*100,0)</f>
        <v>0.25991896759842492</v>
      </c>
      <c r="P73" s="106">
        <f>'C03'!N73</f>
        <v>1325.2855157978452</v>
      </c>
      <c r="Q73" s="111">
        <f t="shared" ref="Q73:Q81" si="32">IF(ISNUMBER(P73/P$69*100),P73/P$69*100,0)</f>
        <v>0.30616390100923224</v>
      </c>
      <c r="R73" s="106">
        <f t="shared" si="23"/>
        <v>0</v>
      </c>
      <c r="S73" s="111">
        <f t="shared" si="24"/>
        <v>0</v>
      </c>
    </row>
    <row r="74" spans="1:19" x14ac:dyDescent="0.2">
      <c r="A74" s="55" t="s">
        <v>74</v>
      </c>
      <c r="B74" s="106">
        <f>'C03'!B74</f>
        <v>433779.20656208659</v>
      </c>
      <c r="C74" s="111">
        <f t="shared" si="25"/>
        <v>13.372246945940059</v>
      </c>
      <c r="D74" s="106">
        <f>[1]MercLab!C227</f>
        <v>386235.71847878949</v>
      </c>
      <c r="E74" s="111">
        <f t="shared" si="26"/>
        <v>14.016819733106217</v>
      </c>
      <c r="F74" s="106">
        <f t="shared" si="22"/>
        <v>208438.41681213281</v>
      </c>
      <c r="G74" s="111">
        <f t="shared" si="27"/>
        <v>15.426500529021189</v>
      </c>
      <c r="H74" s="106">
        <f>[1]MercLab!D227</f>
        <v>0</v>
      </c>
      <c r="I74" s="111">
        <f t="shared" si="28"/>
        <v>0</v>
      </c>
      <c r="J74" s="106">
        <f>[1]MercLab!E227</f>
        <v>208438.41681213281</v>
      </c>
      <c r="K74" s="111">
        <f t="shared" si="29"/>
        <v>19.450845152799221</v>
      </c>
      <c r="L74" s="106">
        <f>[1]MercLab!F227</f>
        <v>0</v>
      </c>
      <c r="M74" s="111">
        <f t="shared" si="30"/>
        <v>0</v>
      </c>
      <c r="N74" s="106">
        <f>[1]MercLab!G227</f>
        <v>177797.30166664138</v>
      </c>
      <c r="O74" s="111">
        <f t="shared" si="31"/>
        <v>12.660514830751021</v>
      </c>
      <c r="P74" s="106">
        <f>'C03'!N74</f>
        <v>44788.515830771488</v>
      </c>
      <c r="Q74" s="111">
        <f t="shared" si="32"/>
        <v>10.346922654555318</v>
      </c>
      <c r="R74" s="106">
        <f t="shared" si="23"/>
        <v>2754.972252525622</v>
      </c>
      <c r="S74" s="111">
        <f t="shared" si="24"/>
        <v>4.9645685329176361</v>
      </c>
    </row>
    <row r="75" spans="1:19" x14ac:dyDescent="0.2">
      <c r="A75" s="55" t="s">
        <v>75</v>
      </c>
      <c r="B75" s="106">
        <f>'C03'!B75</f>
        <v>13526.76304059641</v>
      </c>
      <c r="C75" s="111">
        <f t="shared" si="25"/>
        <v>0.41699374479394391</v>
      </c>
      <c r="D75" s="106">
        <f>[1]MercLab!C228</f>
        <v>13526.76304059641</v>
      </c>
      <c r="E75" s="111">
        <f t="shared" si="26"/>
        <v>0.49089763075057435</v>
      </c>
      <c r="F75" s="106">
        <f t="shared" si="22"/>
        <v>13526.763040596394</v>
      </c>
      <c r="G75" s="111">
        <f t="shared" si="27"/>
        <v>1.0011139999675829</v>
      </c>
      <c r="H75" s="106">
        <f>[1]MercLab!D228</f>
        <v>8016.8185355544611</v>
      </c>
      <c r="I75" s="111">
        <f t="shared" si="28"/>
        <v>3.783462379187442</v>
      </c>
      <c r="J75" s="106">
        <f>[1]MercLab!E228</f>
        <v>5509.9445050419336</v>
      </c>
      <c r="K75" s="111">
        <f t="shared" si="29"/>
        <v>0.51417142294207474</v>
      </c>
      <c r="L75" s="106">
        <f>[1]MercLab!F228</f>
        <v>0</v>
      </c>
      <c r="M75" s="111">
        <f t="shared" si="30"/>
        <v>0</v>
      </c>
      <c r="N75" s="106">
        <f>[1]MercLab!G228</f>
        <v>0</v>
      </c>
      <c r="O75" s="111">
        <f t="shared" si="31"/>
        <v>0</v>
      </c>
      <c r="P75" s="106">
        <f>'C03'!N75</f>
        <v>0</v>
      </c>
      <c r="Q75" s="111">
        <f t="shared" si="32"/>
        <v>0</v>
      </c>
      <c r="R75" s="106">
        <f t="shared" si="23"/>
        <v>0</v>
      </c>
      <c r="S75" s="111">
        <f t="shared" si="24"/>
        <v>0</v>
      </c>
    </row>
    <row r="76" spans="1:19" x14ac:dyDescent="0.2">
      <c r="A76" s="55" t="s">
        <v>92</v>
      </c>
      <c r="B76" s="106">
        <f>'C03'!B76</f>
        <v>174107.63670580543</v>
      </c>
      <c r="C76" s="111">
        <f t="shared" si="25"/>
        <v>5.3672704407762168</v>
      </c>
      <c r="D76" s="106">
        <f>[1]MercLab!C229</f>
        <v>169552.21849408626</v>
      </c>
      <c r="E76" s="111">
        <f t="shared" si="26"/>
        <v>6.153192903391087</v>
      </c>
      <c r="F76" s="106">
        <f t="shared" si="22"/>
        <v>104107.39413168264</v>
      </c>
      <c r="G76" s="111">
        <f t="shared" si="27"/>
        <v>7.7049749043859403</v>
      </c>
      <c r="H76" s="106">
        <f>[1]MercLab!D229</f>
        <v>238.2746607401825</v>
      </c>
      <c r="I76" s="111">
        <f t="shared" si="28"/>
        <v>0.11245149317350507</v>
      </c>
      <c r="J76" s="106">
        <f>[1]MercLab!E229</f>
        <v>103869.11947094246</v>
      </c>
      <c r="K76" s="111">
        <f t="shared" si="29"/>
        <v>9.6927533315888432</v>
      </c>
      <c r="L76" s="106">
        <f>[1]MercLab!F229</f>
        <v>0</v>
      </c>
      <c r="M76" s="111">
        <f t="shared" si="30"/>
        <v>0</v>
      </c>
      <c r="N76" s="106">
        <f>[1]MercLab!G229</f>
        <v>65444.824362404579</v>
      </c>
      <c r="O76" s="111">
        <f t="shared" si="31"/>
        <v>4.6601672897692552</v>
      </c>
      <c r="P76" s="106">
        <f>'C03'!N76</f>
        <v>4077.4800121588919</v>
      </c>
      <c r="Q76" s="111">
        <f t="shared" si="32"/>
        <v>0.94196848296360725</v>
      </c>
      <c r="R76" s="106">
        <f t="shared" si="23"/>
        <v>477.93819956027437</v>
      </c>
      <c r="S76" s="111">
        <f t="shared" si="24"/>
        <v>0.86126346428390421</v>
      </c>
    </row>
    <row r="77" spans="1:19" x14ac:dyDescent="0.2">
      <c r="A77" s="55" t="s">
        <v>110</v>
      </c>
      <c r="B77" s="106">
        <f>'C03'!B77</f>
        <v>709729.38513868151</v>
      </c>
      <c r="C77" s="111">
        <f t="shared" si="25"/>
        <v>21.879049201281283</v>
      </c>
      <c r="D77" s="106">
        <f>[1]MercLab!C230</f>
        <v>602977.92212445685</v>
      </c>
      <c r="E77" s="111">
        <f t="shared" si="26"/>
        <v>21.882576968151668</v>
      </c>
      <c r="F77" s="106">
        <f t="shared" si="22"/>
        <v>229855.86005173528</v>
      </c>
      <c r="G77" s="111">
        <f t="shared" si="27"/>
        <v>17.011602759786058</v>
      </c>
      <c r="H77" s="106">
        <f>[1]MercLab!D230</f>
        <v>477.93819956032496</v>
      </c>
      <c r="I77" s="111">
        <f t="shared" si="28"/>
        <v>0.22555845434114047</v>
      </c>
      <c r="J77" s="106">
        <f>[1]MercLab!E230</f>
        <v>229377.92185217494</v>
      </c>
      <c r="K77" s="111">
        <f t="shared" si="29"/>
        <v>21.404856684546814</v>
      </c>
      <c r="L77" s="106">
        <f>[1]MercLab!F230</f>
        <v>0</v>
      </c>
      <c r="M77" s="111">
        <f t="shared" si="30"/>
        <v>0</v>
      </c>
      <c r="N77" s="106">
        <f>[1]MercLab!G230</f>
        <v>373122.06207271852</v>
      </c>
      <c r="O77" s="111">
        <f t="shared" si="31"/>
        <v>26.569117507807288</v>
      </c>
      <c r="P77" s="106">
        <f>'C03'!N77</f>
        <v>101625.57449482135</v>
      </c>
      <c r="Q77" s="111">
        <f t="shared" si="32"/>
        <v>23.477267319946236</v>
      </c>
      <c r="R77" s="106">
        <f t="shared" si="23"/>
        <v>5125.8885194032919</v>
      </c>
      <c r="S77" s="111">
        <f t="shared" si="24"/>
        <v>9.2370530495702994</v>
      </c>
    </row>
    <row r="78" spans="1:19" x14ac:dyDescent="0.2">
      <c r="A78" s="55" t="s">
        <v>77</v>
      </c>
      <c r="B78" s="106">
        <f>'C03'!B78</f>
        <v>107264.00439932225</v>
      </c>
      <c r="C78" s="111">
        <f t="shared" si="25"/>
        <v>3.306660931505113</v>
      </c>
      <c r="D78" s="106">
        <f>[1]MercLab!C231</f>
        <v>105311.27909964652</v>
      </c>
      <c r="E78" s="111">
        <f t="shared" si="26"/>
        <v>3.8218350721585184</v>
      </c>
      <c r="F78" s="106">
        <f t="shared" si="22"/>
        <v>60762.601952922298</v>
      </c>
      <c r="G78" s="111">
        <f t="shared" si="27"/>
        <v>4.4970323873468327</v>
      </c>
      <c r="H78" s="106">
        <f>[1]MercLab!D231</f>
        <v>8008.1884558711663</v>
      </c>
      <c r="I78" s="111">
        <f t="shared" si="28"/>
        <v>3.7793894939566828</v>
      </c>
      <c r="J78" s="106">
        <f>[1]MercLab!E231</f>
        <v>52754.41349705113</v>
      </c>
      <c r="K78" s="111">
        <f t="shared" si="29"/>
        <v>4.9228829490809796</v>
      </c>
      <c r="L78" s="106">
        <f>[1]MercLab!F231</f>
        <v>0</v>
      </c>
      <c r="M78" s="111">
        <f t="shared" si="30"/>
        <v>0</v>
      </c>
      <c r="N78" s="106">
        <f>[1]MercLab!G231</f>
        <v>44548.677146725204</v>
      </c>
      <c r="O78" s="111">
        <f t="shared" si="31"/>
        <v>3.1722033035345767</v>
      </c>
      <c r="P78" s="106">
        <f>'C03'!N78</f>
        <v>1370.3620090456625</v>
      </c>
      <c r="Q78" s="111">
        <f t="shared" si="32"/>
        <v>0.31657735143335441</v>
      </c>
      <c r="R78" s="106">
        <f t="shared" si="23"/>
        <v>582.36329063006269</v>
      </c>
      <c r="S78" s="111">
        <f t="shared" si="24"/>
        <v>1.0494415922838731</v>
      </c>
    </row>
    <row r="79" spans="1:19" x14ac:dyDescent="0.2">
      <c r="A79" s="55" t="s">
        <v>76</v>
      </c>
      <c r="B79" s="106">
        <f>'C03'!B79</f>
        <v>94808.543434266248</v>
      </c>
      <c r="C79" s="111">
        <f t="shared" si="25"/>
        <v>2.9226925500552601</v>
      </c>
      <c r="D79" s="106">
        <f>[1]MercLab!C232</f>
        <v>92690.718210045336</v>
      </c>
      <c r="E79" s="111">
        <f t="shared" si="26"/>
        <v>3.3638242811913828</v>
      </c>
      <c r="F79" s="106">
        <f t="shared" si="22"/>
        <v>76766.867880916048</v>
      </c>
      <c r="G79" s="111">
        <f t="shared" si="27"/>
        <v>5.6815060586629755</v>
      </c>
      <c r="H79" s="106">
        <f>[1]MercLab!D232</f>
        <v>955.87639912064992</v>
      </c>
      <c r="I79" s="111">
        <f t="shared" si="28"/>
        <v>0.45111690868228094</v>
      </c>
      <c r="J79" s="106">
        <f>[1]MercLab!E232</f>
        <v>75810.991481795398</v>
      </c>
      <c r="K79" s="111">
        <f t="shared" si="29"/>
        <v>7.0744533505147507</v>
      </c>
      <c r="L79" s="106">
        <f>[1]MercLab!F232</f>
        <v>0</v>
      </c>
      <c r="M79" s="111">
        <f t="shared" si="30"/>
        <v>0</v>
      </c>
      <c r="N79" s="106">
        <f>[1]MercLab!G232</f>
        <v>15923.850329129471</v>
      </c>
      <c r="O79" s="111">
        <f t="shared" si="31"/>
        <v>1.1338987789173434</v>
      </c>
      <c r="P79" s="106">
        <f>'C03'!N79</f>
        <v>1058.9126121104473</v>
      </c>
      <c r="Q79" s="111">
        <f t="shared" si="32"/>
        <v>0.24462714810282671</v>
      </c>
      <c r="R79" s="106">
        <f t="shared" si="23"/>
        <v>1058.9126121104637</v>
      </c>
      <c r="S79" s="111">
        <f t="shared" si="24"/>
        <v>1.9082022435521189</v>
      </c>
    </row>
    <row r="80" spans="1:19" x14ac:dyDescent="0.2">
      <c r="A80" s="55" t="s">
        <v>78</v>
      </c>
      <c r="B80" s="106">
        <f>'C03'!B80</f>
        <v>456879.1929410593</v>
      </c>
      <c r="C80" s="111">
        <f t="shared" si="25"/>
        <v>14.084357433567277</v>
      </c>
      <c r="D80" s="106">
        <f>[1]MercLab!C233</f>
        <v>447580.92214771447</v>
      </c>
      <c r="E80" s="111">
        <f t="shared" si="26"/>
        <v>16.243088874408404</v>
      </c>
      <c r="F80" s="106">
        <f t="shared" si="22"/>
        <v>357187.28612245573</v>
      </c>
      <c r="G80" s="111">
        <f t="shared" si="27"/>
        <v>26.435385293172935</v>
      </c>
      <c r="H80" s="106">
        <f>[1]MercLab!D233</f>
        <v>194193.96363267145</v>
      </c>
      <c r="I80" s="111">
        <f t="shared" si="28"/>
        <v>91.648021270658759</v>
      </c>
      <c r="J80" s="106">
        <f>[1]MercLab!E233</f>
        <v>95329.529750927002</v>
      </c>
      <c r="K80" s="111">
        <f t="shared" si="29"/>
        <v>8.8958645437500561</v>
      </c>
      <c r="L80" s="106">
        <f>[1]MercLab!F233</f>
        <v>67663.792738857286</v>
      </c>
      <c r="M80" s="111">
        <f t="shared" si="30"/>
        <v>100</v>
      </c>
      <c r="N80" s="106">
        <f>[1]MercLab!G233</f>
        <v>90393.636025240456</v>
      </c>
      <c r="O80" s="111">
        <f t="shared" si="31"/>
        <v>6.4367116867093959</v>
      </c>
      <c r="P80" s="106">
        <f>'C03'!N80</f>
        <v>7065.1714131002009</v>
      </c>
      <c r="Q80" s="111">
        <f t="shared" si="32"/>
        <v>1.6321769274234035</v>
      </c>
      <c r="R80" s="106">
        <f t="shared" si="23"/>
        <v>2233.0993802446174</v>
      </c>
      <c r="S80" s="111">
        <f t="shared" si="24"/>
        <v>4.0241330575568828</v>
      </c>
    </row>
    <row r="81" spans="1:20" x14ac:dyDescent="0.2">
      <c r="A81" s="55" t="s">
        <v>79</v>
      </c>
      <c r="B81" s="106">
        <f>'C03'!B81</f>
        <v>2526.1577786542962</v>
      </c>
      <c r="C81" s="111">
        <f t="shared" si="25"/>
        <v>7.7874654039549185E-2</v>
      </c>
      <c r="D81" s="106">
        <f>[1]MercLab!C234</f>
        <v>2240.2281857660773</v>
      </c>
      <c r="E81" s="111">
        <f t="shared" si="26"/>
        <v>8.1299768868039329E-2</v>
      </c>
      <c r="F81" s="106">
        <f t="shared" si="22"/>
        <v>1719.9673789733749</v>
      </c>
      <c r="G81" s="111">
        <f t="shared" si="27"/>
        <v>0.1272945654041617</v>
      </c>
      <c r="H81" s="106">
        <f>[1]MercLab!D234</f>
        <v>0</v>
      </c>
      <c r="I81" s="111">
        <f t="shared" si="28"/>
        <v>0</v>
      </c>
      <c r="J81" s="106">
        <f>[1]MercLab!E234</f>
        <v>1719.9673789733749</v>
      </c>
      <c r="K81" s="111">
        <f t="shared" si="29"/>
        <v>0.16050217454122262</v>
      </c>
      <c r="L81" s="106">
        <f>[1]MercLab!F234</f>
        <v>0</v>
      </c>
      <c r="M81" s="111">
        <f t="shared" si="30"/>
        <v>0</v>
      </c>
      <c r="N81" s="106">
        <f>[1]MercLab!G234</f>
        <v>520.26080679270251</v>
      </c>
      <c r="O81" s="111">
        <f t="shared" si="31"/>
        <v>3.7046510821673075E-2</v>
      </c>
      <c r="P81" s="106">
        <f>'C03'!N81</f>
        <v>0</v>
      </c>
      <c r="Q81" s="111">
        <f t="shared" si="32"/>
        <v>0</v>
      </c>
      <c r="R81" s="106">
        <f t="shared" si="23"/>
        <v>285.92959288821885</v>
      </c>
      <c r="S81" s="111">
        <f t="shared" si="24"/>
        <v>0.51525639076090834</v>
      </c>
    </row>
    <row r="82" spans="1:20" x14ac:dyDescent="0.2">
      <c r="A82" s="56"/>
      <c r="B82" s="107"/>
      <c r="C82" s="72"/>
      <c r="D82" s="107"/>
      <c r="E82" s="72"/>
      <c r="F82" s="107">
        <f t="shared" si="22"/>
        <v>0</v>
      </c>
      <c r="G82" s="72"/>
      <c r="H82" s="107"/>
      <c r="I82" s="72"/>
      <c r="J82" s="107"/>
      <c r="K82" s="72"/>
      <c r="L82" s="107"/>
      <c r="M82" s="72"/>
      <c r="N82" s="107"/>
      <c r="O82" s="72"/>
      <c r="P82" s="107"/>
      <c r="Q82" s="72"/>
      <c r="R82" s="107"/>
      <c r="S82" s="72"/>
    </row>
    <row r="83" spans="1:20" x14ac:dyDescent="0.2">
      <c r="A83" s="54" t="s">
        <v>19</v>
      </c>
      <c r="B83" s="105"/>
      <c r="C83" s="69"/>
      <c r="D83" s="105"/>
      <c r="E83" s="110"/>
      <c r="F83" s="105"/>
      <c r="G83" s="110"/>
      <c r="H83" s="105"/>
      <c r="I83" s="110"/>
      <c r="J83" s="105"/>
      <c r="K83" s="110"/>
      <c r="L83" s="105"/>
      <c r="M83" s="110"/>
      <c r="N83" s="105"/>
      <c r="O83" s="110"/>
      <c r="P83" s="105"/>
      <c r="Q83" s="110"/>
      <c r="R83" s="105"/>
      <c r="S83" s="110"/>
    </row>
    <row r="84" spans="1:20" x14ac:dyDescent="0.2">
      <c r="A84" s="55" t="s">
        <v>93</v>
      </c>
      <c r="B84" s="71">
        <f>'C03'!B84</f>
        <v>261641.87340090665</v>
      </c>
      <c r="C84" s="111">
        <f t="shared" ref="C84:C94" si="33">IF(ISNUMBER(B84/B$69*100),B84/B$69*100,0)</f>
        <v>8.0657156672965993</v>
      </c>
      <c r="D84" s="71">
        <f>[1]MercLab!C237</f>
        <v>255404.65315982085</v>
      </c>
      <c r="E84" s="111">
        <f t="shared" ref="E84:E94" si="34">IF(ISNUMBER(D84/D$69*100),D84/D$69*100,0)</f>
        <v>9.2688501116302717</v>
      </c>
      <c r="F84" s="71">
        <f t="shared" si="22"/>
        <v>229242.04569318573</v>
      </c>
      <c r="G84" s="111">
        <f t="shared" ref="G84:G94" si="35">IF(ISNUMBER(F84/F$69*100),F84/F$69*100,0)</f>
        <v>16.96617443773437</v>
      </c>
      <c r="H84" s="71">
        <f>[1]MercLab!D237</f>
        <v>129046.51465175567</v>
      </c>
      <c r="I84" s="111">
        <f t="shared" ref="I84:I94" si="36">IF(ISNUMBER(H84/H$69*100),H84/H$69*100,0)</f>
        <v>60.902293245734619</v>
      </c>
      <c r="J84" s="71">
        <f>[1]MercLab!E237</f>
        <v>100195.53104143006</v>
      </c>
      <c r="K84" s="111">
        <f t="shared" ref="K84:K94" si="37">IF(ISNUMBER(J84/J$69*100),J84/J$69*100,0)</f>
        <v>9.3499451257389445</v>
      </c>
      <c r="L84" s="106">
        <f>[1]MercLab!F237</f>
        <v>0</v>
      </c>
      <c r="M84" s="111">
        <f t="shared" ref="M84:M94" si="38">IF(ISNUMBER(L84/L$69*100),L84/L$69*100,0)</f>
        <v>0</v>
      </c>
      <c r="N84" s="71">
        <f>[1]MercLab!G237</f>
        <v>26162.607466633504</v>
      </c>
      <c r="O84" s="111">
        <f t="shared" ref="O84:O94" si="39">IF(ISNUMBER(N84/N$69*100),N84/N$69*100,0)</f>
        <v>1.8629758536126151</v>
      </c>
      <c r="P84" s="71">
        <f>'C03'!N84</f>
        <v>2791.7393474335045</v>
      </c>
      <c r="Q84" s="111">
        <f t="shared" ref="Q84:Q94" si="40">IF(ISNUMBER(P84/P$69*100),P84/P$69*100,0)</f>
        <v>0.64494012725751992</v>
      </c>
      <c r="R84" s="71">
        <f t="shared" si="23"/>
        <v>3445.4808936523041</v>
      </c>
      <c r="S84" s="111">
        <f t="shared" si="24"/>
        <v>6.2088923072505908</v>
      </c>
    </row>
    <row r="85" spans="1:20" x14ac:dyDescent="0.2">
      <c r="A85" s="55" t="s">
        <v>80</v>
      </c>
      <c r="B85" s="71">
        <f>'C03'!B85</f>
        <v>116550.18289247323</v>
      </c>
      <c r="C85" s="111">
        <f t="shared" si="33"/>
        <v>3.5929288533325714</v>
      </c>
      <c r="D85" s="71">
        <f>[1]MercLab!C238</f>
        <v>113207.55379668856</v>
      </c>
      <c r="E85" s="111">
        <f t="shared" si="34"/>
        <v>4.1083975356910161</v>
      </c>
      <c r="F85" s="71">
        <f t="shared" si="22"/>
        <v>71573.577729832803</v>
      </c>
      <c r="G85" s="111">
        <f t="shared" si="35"/>
        <v>5.2971513197990072</v>
      </c>
      <c r="H85" s="71">
        <f>[1]MercLab!D238</f>
        <v>18934.670952823381</v>
      </c>
      <c r="I85" s="111">
        <f t="shared" si="36"/>
        <v>8.9360405121538413</v>
      </c>
      <c r="J85" s="71">
        <f>[1]MercLab!E238</f>
        <v>52638.906777009419</v>
      </c>
      <c r="K85" s="111">
        <f t="shared" si="37"/>
        <v>4.9121042099214707</v>
      </c>
      <c r="L85" s="106">
        <f>[1]MercLab!F238</f>
        <v>0</v>
      </c>
      <c r="M85" s="111">
        <f t="shared" si="38"/>
        <v>0</v>
      </c>
      <c r="N85" s="71">
        <f>[1]MercLab!G238</f>
        <v>41633.976066856791</v>
      </c>
      <c r="O85" s="111">
        <f t="shared" si="39"/>
        <v>2.9646545055327476</v>
      </c>
      <c r="P85" s="71">
        <f>'C03'!N85</f>
        <v>1213.9548066103152</v>
      </c>
      <c r="Q85" s="111">
        <f t="shared" si="40"/>
        <v>0.2804445795342228</v>
      </c>
      <c r="R85" s="71">
        <f t="shared" si="23"/>
        <v>2128.6742891743488</v>
      </c>
      <c r="S85" s="111">
        <f t="shared" si="24"/>
        <v>3.8359549295560478</v>
      </c>
    </row>
    <row r="86" spans="1:20" x14ac:dyDescent="0.2">
      <c r="A86" s="55" t="s">
        <v>81</v>
      </c>
      <c r="B86" s="106">
        <f>'C03'!B86</f>
        <v>77300.505347723447</v>
      </c>
      <c r="C86" s="111">
        <f t="shared" si="33"/>
        <v>2.3829667972057758</v>
      </c>
      <c r="D86" s="106">
        <f>[1]MercLab!C239</f>
        <v>74042.29827899934</v>
      </c>
      <c r="E86" s="111">
        <f t="shared" si="34"/>
        <v>2.6870574054859411</v>
      </c>
      <c r="F86" s="106">
        <f t="shared" si="22"/>
        <v>71942.825281021782</v>
      </c>
      <c r="G86" s="111">
        <f t="shared" si="35"/>
        <v>5.3244792837649335</v>
      </c>
      <c r="H86" s="106">
        <f>[1]MercLab!D239</f>
        <v>16113.295329365197</v>
      </c>
      <c r="I86" s="111">
        <f t="shared" si="36"/>
        <v>7.6045187268509782</v>
      </c>
      <c r="J86" s="106">
        <f>[1]MercLab!E239</f>
        <v>55829.529951656579</v>
      </c>
      <c r="K86" s="111">
        <f t="shared" si="37"/>
        <v>5.2098435530816616</v>
      </c>
      <c r="L86" s="106">
        <f>[1]MercLab!F239</f>
        <v>0</v>
      </c>
      <c r="M86" s="111">
        <f t="shared" si="38"/>
        <v>0</v>
      </c>
      <c r="N86" s="106">
        <f>[1]MercLab!G239</f>
        <v>2099.4729979778799</v>
      </c>
      <c r="O86" s="111">
        <f t="shared" si="39"/>
        <v>0.14949838258792494</v>
      </c>
      <c r="P86" s="106">
        <f>'C03'!N86</f>
        <v>2847.8880930389751</v>
      </c>
      <c r="Q86" s="111">
        <f t="shared" si="40"/>
        <v>0.65791145968847664</v>
      </c>
      <c r="R86" s="106">
        <f t="shared" si="23"/>
        <v>410.31897568513523</v>
      </c>
      <c r="S86" s="111">
        <f t="shared" si="24"/>
        <v>0.73941095895900455</v>
      </c>
    </row>
    <row r="87" spans="1:20" x14ac:dyDescent="0.2">
      <c r="A87" s="55" t="s">
        <v>82</v>
      </c>
      <c r="B87" s="106">
        <f>'C03'!B87</f>
        <v>486579.24554955272</v>
      </c>
      <c r="C87" s="111">
        <f t="shared" si="33"/>
        <v>14.999930222165986</v>
      </c>
      <c r="D87" s="106">
        <f>[1]MercLab!C240</f>
        <v>383123.93729175424</v>
      </c>
      <c r="E87" s="111">
        <f t="shared" si="34"/>
        <v>13.903890571299707</v>
      </c>
      <c r="F87" s="106">
        <f t="shared" si="22"/>
        <v>100533.05567753641</v>
      </c>
      <c r="G87" s="111">
        <f t="shared" si="35"/>
        <v>7.4404385732378993</v>
      </c>
      <c r="H87" s="106">
        <f>[1]MercLab!D240</f>
        <v>714.82398222054746</v>
      </c>
      <c r="I87" s="111">
        <f t="shared" si="36"/>
        <v>0.33735447952051517</v>
      </c>
      <c r="J87" s="106">
        <f>[1]MercLab!E240</f>
        <v>99818.231695315859</v>
      </c>
      <c r="K87" s="111">
        <f t="shared" si="37"/>
        <v>9.3147366873437605</v>
      </c>
      <c r="L87" s="106">
        <f>[1]MercLab!F240</f>
        <v>0</v>
      </c>
      <c r="M87" s="111">
        <f t="shared" si="38"/>
        <v>0</v>
      </c>
      <c r="N87" s="106">
        <f>[1]MercLab!G240</f>
        <v>282590.88161420519</v>
      </c>
      <c r="O87" s="111">
        <f t="shared" si="39"/>
        <v>20.122611615443393</v>
      </c>
      <c r="P87" s="106">
        <f>'C03'!N87</f>
        <v>99981.544706065441</v>
      </c>
      <c r="Q87" s="111">
        <f t="shared" si="40"/>
        <v>23.097467972936943</v>
      </c>
      <c r="R87" s="106">
        <f t="shared" si="23"/>
        <v>3473.7635517330491</v>
      </c>
      <c r="S87" s="111">
        <f t="shared" si="24"/>
        <v>6.2598587713252147</v>
      </c>
    </row>
    <row r="88" spans="1:20" x14ac:dyDescent="0.2">
      <c r="A88" s="55" t="s">
        <v>83</v>
      </c>
      <c r="B88" s="106">
        <f>'C03'!B88</f>
        <v>1219315.9643628402</v>
      </c>
      <c r="C88" s="111">
        <f t="shared" si="33"/>
        <v>37.58823367724802</v>
      </c>
      <c r="D88" s="106">
        <f>[1]MercLab!C241</f>
        <v>904503.71428163839</v>
      </c>
      <c r="E88" s="111">
        <f t="shared" si="34"/>
        <v>32.825202083703644</v>
      </c>
      <c r="F88" s="106">
        <f t="shared" si="22"/>
        <v>272535.20787848672</v>
      </c>
      <c r="G88" s="111">
        <f t="shared" si="35"/>
        <v>20.170295825570928</v>
      </c>
      <c r="H88" s="106">
        <f>[1]MercLab!D241</f>
        <v>0</v>
      </c>
      <c r="I88" s="111">
        <f t="shared" si="36"/>
        <v>0</v>
      </c>
      <c r="J88" s="106">
        <f>[1]MercLab!E241</f>
        <v>272535.20787848672</v>
      </c>
      <c r="K88" s="111">
        <f t="shared" si="37"/>
        <v>25.432164608639589</v>
      </c>
      <c r="L88" s="106">
        <f>[1]MercLab!F241</f>
        <v>0</v>
      </c>
      <c r="M88" s="111">
        <f t="shared" si="38"/>
        <v>0</v>
      </c>
      <c r="N88" s="106">
        <f>[1]MercLab!G241</f>
        <v>631968.50640318228</v>
      </c>
      <c r="O88" s="111">
        <f t="shared" si="39"/>
        <v>45.000945306169569</v>
      </c>
      <c r="P88" s="106">
        <f>'C03'!N88</f>
        <v>271838.67144718656</v>
      </c>
      <c r="Q88" s="111">
        <f t="shared" si="40"/>
        <v>62.799439896793409</v>
      </c>
      <c r="R88" s="106">
        <f t="shared" si="23"/>
        <v>42973.578634015284</v>
      </c>
      <c r="S88" s="111">
        <f t="shared" si="24"/>
        <v>77.440081669682726</v>
      </c>
    </row>
    <row r="89" spans="1:20" x14ac:dyDescent="0.2">
      <c r="A89" s="55" t="s">
        <v>84</v>
      </c>
      <c r="B89" s="106">
        <f>'C03'!B89</f>
        <v>81919.950151649115</v>
      </c>
      <c r="C89" s="111">
        <f t="shared" si="33"/>
        <v>2.5253718635085383</v>
      </c>
      <c r="D89" s="106">
        <f>[1]MercLab!C242</f>
        <v>81680.28661282899</v>
      </c>
      <c r="E89" s="111">
        <f t="shared" si="34"/>
        <v>2.9642464392203696</v>
      </c>
      <c r="F89" s="106">
        <f t="shared" si="22"/>
        <v>44689.934095218152</v>
      </c>
      <c r="G89" s="111">
        <f t="shared" si="35"/>
        <v>3.3074962979745473</v>
      </c>
      <c r="H89" s="106">
        <f>[1]MercLab!D242</f>
        <v>4076.0284916524247</v>
      </c>
      <c r="I89" s="111">
        <f t="shared" si="36"/>
        <v>1.9236434486160532</v>
      </c>
      <c r="J89" s="106">
        <f>[1]MercLab!E242</f>
        <v>40613.905603565727</v>
      </c>
      <c r="K89" s="111">
        <f t="shared" si="37"/>
        <v>3.7899673247728227</v>
      </c>
      <c r="L89" s="106">
        <f>[1]MercLab!F242</f>
        <v>0</v>
      </c>
      <c r="M89" s="111">
        <f t="shared" si="38"/>
        <v>0</v>
      </c>
      <c r="N89" s="106">
        <f>[1]MercLab!G242</f>
        <v>36990.35251761166</v>
      </c>
      <c r="O89" s="111">
        <f t="shared" si="39"/>
        <v>2.6339933297862705</v>
      </c>
      <c r="P89" s="106">
        <f>'C03'!N89</f>
        <v>239.66353882014249</v>
      </c>
      <c r="Q89" s="111">
        <f t="shared" si="40"/>
        <v>5.5366427158662912E-2</v>
      </c>
      <c r="R89" s="106">
        <f t="shared" si="23"/>
        <v>0</v>
      </c>
      <c r="S89" s="111">
        <f t="shared" si="24"/>
        <v>0</v>
      </c>
    </row>
    <row r="90" spans="1:20" x14ac:dyDescent="0.2">
      <c r="A90" s="55" t="s">
        <v>95</v>
      </c>
      <c r="B90" s="106">
        <f>'C03'!B90</f>
        <v>416542.85290185944</v>
      </c>
      <c r="C90" s="111">
        <f t="shared" si="33"/>
        <v>12.840896493669993</v>
      </c>
      <c r="D90" s="106">
        <f>[1]MercLab!C243</f>
        <v>397475.12020211457</v>
      </c>
      <c r="E90" s="111">
        <f t="shared" si="34"/>
        <v>14.424707093923839</v>
      </c>
      <c r="F90" s="106">
        <f t="shared" si="22"/>
        <v>234061.24867240898</v>
      </c>
      <c r="G90" s="111">
        <f t="shared" si="35"/>
        <v>17.322843032926468</v>
      </c>
      <c r="H90" s="106">
        <f>[1]MercLab!D243</f>
        <v>7682.5146946507903</v>
      </c>
      <c r="I90" s="111">
        <f t="shared" si="36"/>
        <v>3.6256908143618913</v>
      </c>
      <c r="J90" s="106">
        <f>[1]MercLab!E243</f>
        <v>226378.73397775818</v>
      </c>
      <c r="K90" s="111">
        <f t="shared" si="37"/>
        <v>21.124981506920545</v>
      </c>
      <c r="L90" s="106">
        <f>[1]MercLab!F243</f>
        <v>0</v>
      </c>
      <c r="M90" s="111">
        <f t="shared" si="38"/>
        <v>0</v>
      </c>
      <c r="N90" s="106">
        <f>[1]MercLab!G243</f>
        <v>163413.87152968929</v>
      </c>
      <c r="O90" s="111">
        <f t="shared" si="39"/>
        <v>11.636305639391175</v>
      </c>
      <c r="P90" s="106">
        <f>'C03'!N90</f>
        <v>17416.773422724764</v>
      </c>
      <c r="Q90" s="111">
        <f t="shared" si="40"/>
        <v>4.0235762260520458</v>
      </c>
      <c r="R90" s="106">
        <f t="shared" si="23"/>
        <v>1650.959277020127</v>
      </c>
      <c r="S90" s="111">
        <f t="shared" si="24"/>
        <v>2.9750936577704592</v>
      </c>
    </row>
    <row r="91" spans="1:20" x14ac:dyDescent="0.2">
      <c r="A91" s="55" t="s">
        <v>85</v>
      </c>
      <c r="B91" s="106">
        <f>'C03'!B91</f>
        <v>148104.63417373996</v>
      </c>
      <c r="C91" s="111">
        <f t="shared" si="33"/>
        <v>4.5656677684154907</v>
      </c>
      <c r="D91" s="106">
        <f>[1]MercLab!C244</f>
        <v>122624.90345961197</v>
      </c>
      <c r="E91" s="111">
        <f t="shared" si="34"/>
        <v>4.4501610916581349</v>
      </c>
      <c r="F91" s="106">
        <f t="shared" si="22"/>
        <v>34191.545027699911</v>
      </c>
      <c r="G91" s="111">
        <f t="shared" si="35"/>
        <v>2.5305118678447105</v>
      </c>
      <c r="H91" s="106">
        <f>[1]MercLab!D244</f>
        <v>0</v>
      </c>
      <c r="I91" s="111">
        <f t="shared" si="36"/>
        <v>0</v>
      </c>
      <c r="J91" s="106">
        <f>[1]MercLab!E244</f>
        <v>34191.545027699911</v>
      </c>
      <c r="K91" s="111">
        <f t="shared" si="37"/>
        <v>3.1906519826821174</v>
      </c>
      <c r="L91" s="106">
        <f>[1]MercLab!F244</f>
        <v>0</v>
      </c>
      <c r="M91" s="111">
        <f t="shared" si="38"/>
        <v>0</v>
      </c>
      <c r="N91" s="106">
        <f>[1]MercLab!G244</f>
        <v>88433.358431913031</v>
      </c>
      <c r="O91" s="111">
        <f t="shared" si="39"/>
        <v>6.2971250714454401</v>
      </c>
      <c r="P91" s="106">
        <f>'C03'!N91</f>
        <v>24718.41749043559</v>
      </c>
      <c r="Q91" s="111">
        <f t="shared" si="40"/>
        <v>5.7103824311326576</v>
      </c>
      <c r="R91" s="106">
        <f t="shared" si="23"/>
        <v>761.31322369238478</v>
      </c>
      <c r="S91" s="111">
        <f t="shared" si="24"/>
        <v>1.3719164215074604</v>
      </c>
    </row>
    <row r="92" spans="1:20" x14ac:dyDescent="0.2">
      <c r="A92" s="55" t="s">
        <v>86</v>
      </c>
      <c r="B92" s="106">
        <f>'C03'!B92</f>
        <v>71241.559028782925</v>
      </c>
      <c r="C92" s="111">
        <f t="shared" si="33"/>
        <v>2.1961857685548076</v>
      </c>
      <c r="D92" s="106">
        <f>[1]MercLab!C245</f>
        <v>68253.82885555971</v>
      </c>
      <c r="E92" s="111">
        <f t="shared" si="34"/>
        <v>2.4769889717364451</v>
      </c>
      <c r="F92" s="106">
        <f t="shared" si="22"/>
        <v>50434.126813750947</v>
      </c>
      <c r="G92" s="111">
        <f t="shared" si="35"/>
        <v>3.7326232652893738</v>
      </c>
      <c r="H92" s="106">
        <f>[1]MercLab!D245</f>
        <v>4087.1395162921049</v>
      </c>
      <c r="I92" s="111">
        <f t="shared" si="36"/>
        <v>1.928887192569096</v>
      </c>
      <c r="J92" s="106">
        <f>[1]MercLab!E245</f>
        <v>46346.987297458843</v>
      </c>
      <c r="K92" s="111">
        <f t="shared" si="37"/>
        <v>4.3249612379955025</v>
      </c>
      <c r="L92" s="106">
        <f>[1]MercLab!F245</f>
        <v>0</v>
      </c>
      <c r="M92" s="111">
        <f t="shared" si="38"/>
        <v>0</v>
      </c>
      <c r="N92" s="106">
        <f>[1]MercLab!G245</f>
        <v>17819.702041809065</v>
      </c>
      <c r="O92" s="111">
        <f t="shared" si="39"/>
        <v>1.2688977834032933</v>
      </c>
      <c r="P92" s="106">
        <f>'C03'!N92</f>
        <v>2987.7301732233373</v>
      </c>
      <c r="Q92" s="111">
        <f t="shared" si="40"/>
        <v>0.69021740152827338</v>
      </c>
      <c r="R92" s="106">
        <f t="shared" si="23"/>
        <v>-1.1641532182693481E-10</v>
      </c>
      <c r="S92" s="111">
        <f t="shared" si="24"/>
        <v>-2.0978499618703698E-13</v>
      </c>
    </row>
    <row r="93" spans="1:20" x14ac:dyDescent="0.2">
      <c r="A93" s="55" t="s">
        <v>94</v>
      </c>
      <c r="B93" s="106">
        <f>'C03'!B93</f>
        <v>340178.42303632881</v>
      </c>
      <c r="C93" s="111">
        <f t="shared" si="33"/>
        <v>10.486786387422571</v>
      </c>
      <c r="D93" s="106">
        <f>[1]MercLab!C246</f>
        <v>330937.88877532136</v>
      </c>
      <c r="E93" s="111">
        <f t="shared" si="34"/>
        <v>12.010014889581408</v>
      </c>
      <c r="F93" s="106">
        <f t="shared" si="22"/>
        <v>222049.48901617149</v>
      </c>
      <c r="G93" s="111">
        <f t="shared" si="35"/>
        <v>16.433854239375826</v>
      </c>
      <c r="H93" s="106">
        <f>[1]MercLab!D246</f>
        <v>30715.811457965792</v>
      </c>
      <c r="I93" s="111">
        <f t="shared" si="36"/>
        <v>14.496039367989841</v>
      </c>
      <c r="J93" s="106">
        <f>[1]MercLab!E246</f>
        <v>123669.8848193484</v>
      </c>
      <c r="K93" s="111">
        <f t="shared" si="37"/>
        <v>11.540501105675459</v>
      </c>
      <c r="L93" s="106">
        <f>[1]MercLab!F246</f>
        <v>67663.792738857286</v>
      </c>
      <c r="M93" s="111">
        <f t="shared" si="38"/>
        <v>100</v>
      </c>
      <c r="N93" s="106">
        <f>[1]MercLab!G246</f>
        <v>108888.39975914203</v>
      </c>
      <c r="O93" s="111">
        <f t="shared" si="39"/>
        <v>7.7536789767041538</v>
      </c>
      <c r="P93" s="106">
        <f>'C03'!N93</f>
        <v>8591.9406245812097</v>
      </c>
      <c r="Q93" s="111">
        <f t="shared" si="40"/>
        <v>1.9848870507558896</v>
      </c>
      <c r="R93" s="106">
        <f t="shared" si="23"/>
        <v>648.59363642625976</v>
      </c>
      <c r="S93" s="111">
        <f t="shared" si="24"/>
        <v>1.1687912845947925</v>
      </c>
    </row>
    <row r="94" spans="1:20" x14ac:dyDescent="0.2">
      <c r="A94" s="55" t="s">
        <v>79</v>
      </c>
      <c r="B94" s="106">
        <f>'C03'!B94</f>
        <v>24501.536197840924</v>
      </c>
      <c r="C94" s="111">
        <f t="shared" si="33"/>
        <v>0.75531650119684346</v>
      </c>
      <c r="D94" s="106">
        <f>[1]MercLab!C247</f>
        <v>24261.872659020781</v>
      </c>
      <c r="E94" s="111">
        <f t="shared" si="34"/>
        <v>0.88048380607695709</v>
      </c>
      <c r="F94" s="106">
        <f t="shared" si="22"/>
        <v>19918.043613318958</v>
      </c>
      <c r="G94" s="111">
        <f t="shared" si="35"/>
        <v>1.4741318564843688</v>
      </c>
      <c r="H94" s="106">
        <f>[1]MercLab!D247</f>
        <v>520.26080679270251</v>
      </c>
      <c r="I94" s="111">
        <f t="shared" si="36"/>
        <v>0.24553221220314903</v>
      </c>
      <c r="J94" s="106">
        <f>[1]MercLab!E247</f>
        <v>19397.782806526255</v>
      </c>
      <c r="K94" s="111">
        <f t="shared" si="37"/>
        <v>1.810142657231175</v>
      </c>
      <c r="L94" s="106">
        <f>[1]MercLab!F247</f>
        <v>0</v>
      </c>
      <c r="M94" s="111">
        <f t="shared" si="38"/>
        <v>0</v>
      </c>
      <c r="N94" s="106">
        <f>[1]MercLab!G247</f>
        <v>4343.8290457018102</v>
      </c>
      <c r="O94" s="111">
        <f t="shared" si="39"/>
        <v>0.30931353591893734</v>
      </c>
      <c r="P94" s="106">
        <f>'C03'!N94</f>
        <v>239.66353882014249</v>
      </c>
      <c r="Q94" s="111">
        <f t="shared" si="40"/>
        <v>5.5366427158662912E-2</v>
      </c>
      <c r="R94" s="106">
        <f t="shared" si="23"/>
        <v>0</v>
      </c>
      <c r="S94" s="111">
        <f t="shared" si="24"/>
        <v>0</v>
      </c>
      <c r="T94" s="56"/>
    </row>
    <row r="95" spans="1:20" x14ac:dyDescent="0.2">
      <c r="A95" s="195"/>
      <c r="B95" s="195"/>
      <c r="C95" s="195"/>
      <c r="D95" s="195"/>
      <c r="E95" s="195"/>
      <c r="F95" s="195"/>
      <c r="G95" s="195"/>
      <c r="H95" s="195"/>
      <c r="I95" s="195"/>
      <c r="J95" s="195"/>
      <c r="K95" s="195"/>
      <c r="L95" s="195"/>
      <c r="M95" s="195"/>
      <c r="N95" s="195"/>
      <c r="O95" s="195"/>
      <c r="P95" s="195"/>
      <c r="Q95" s="195"/>
      <c r="R95" s="195"/>
      <c r="S95" s="195"/>
      <c r="T95" s="56"/>
    </row>
    <row r="96" spans="1:20" x14ac:dyDescent="0.2">
      <c r="A96" s="14" t="str">
        <f>'C01'!$A$46</f>
        <v>Fuente: Instituto Nacional de Estadística (INE). XLIII Encuesta Permanente de Hogares de Propósitos Múltiples, mayo 2012.</v>
      </c>
      <c r="B96" s="26"/>
      <c r="C96" s="32"/>
      <c r="D96" s="26"/>
      <c r="E96" s="32"/>
      <c r="F96" s="26"/>
      <c r="G96" s="32"/>
      <c r="H96" s="26"/>
      <c r="I96" s="32"/>
      <c r="J96" s="26"/>
      <c r="K96" s="32"/>
      <c r="L96" s="26"/>
      <c r="M96" s="32"/>
      <c r="N96" s="26"/>
      <c r="O96" s="32"/>
      <c r="P96" s="26"/>
      <c r="Q96" s="32"/>
      <c r="R96" s="26"/>
      <c r="S96" s="32"/>
    </row>
    <row r="97" spans="1:18" x14ac:dyDescent="0.2">
      <c r="A97" s="14" t="str">
        <f>'C02'!$A$46</f>
        <v>(Promedio de salarios mínimos por rama)</v>
      </c>
      <c r="B97" s="8"/>
      <c r="C97" s="47"/>
      <c r="D97" s="8"/>
    </row>
    <row r="98" spans="1:18" x14ac:dyDescent="0.2">
      <c r="A98" s="2" t="s">
        <v>116</v>
      </c>
    </row>
    <row r="99" spans="1:18" x14ac:dyDescent="0.2">
      <c r="A99" s="2" t="s">
        <v>117</v>
      </c>
    </row>
    <row r="100" spans="1:18" x14ac:dyDescent="0.2">
      <c r="A100" s="2"/>
    </row>
    <row r="103" spans="1:18" x14ac:dyDescent="0.2">
      <c r="A103" s="59"/>
      <c r="B103" s="26"/>
      <c r="C103" s="32"/>
      <c r="D103" s="26"/>
      <c r="E103" s="32"/>
      <c r="F103" s="26"/>
      <c r="G103" s="32"/>
      <c r="H103" s="26"/>
      <c r="I103" s="32"/>
      <c r="J103" s="26"/>
      <c r="K103" s="32"/>
      <c r="L103" s="26"/>
      <c r="M103" s="32"/>
      <c r="N103" s="26"/>
      <c r="O103" s="32"/>
      <c r="P103" s="26"/>
      <c r="Q103" s="32"/>
      <c r="R103" s="26"/>
    </row>
    <row r="104" spans="1:18" x14ac:dyDescent="0.2">
      <c r="A104" s="59"/>
      <c r="B104" s="26"/>
      <c r="C104" s="32"/>
      <c r="D104" s="26"/>
      <c r="E104" s="32"/>
      <c r="F104" s="26"/>
      <c r="G104" s="32"/>
      <c r="H104" s="26"/>
      <c r="I104" s="32"/>
      <c r="J104" s="26"/>
      <c r="K104" s="32"/>
      <c r="L104" s="26"/>
      <c r="M104" s="32"/>
      <c r="N104" s="26"/>
      <c r="O104" s="32"/>
      <c r="P104" s="26"/>
      <c r="Q104" s="32"/>
      <c r="R104" s="26"/>
    </row>
    <row r="105" spans="1:18" x14ac:dyDescent="0.2">
      <c r="A105" s="59"/>
      <c r="B105" s="26"/>
      <c r="C105" s="32"/>
      <c r="D105" s="26"/>
      <c r="E105" s="32"/>
      <c r="F105" s="26"/>
      <c r="G105" s="32"/>
      <c r="H105" s="26"/>
      <c r="I105" s="32"/>
      <c r="J105" s="26"/>
      <c r="K105" s="32"/>
      <c r="L105" s="26"/>
      <c r="M105" s="32"/>
      <c r="N105" s="26"/>
      <c r="O105" s="32"/>
      <c r="P105" s="26"/>
      <c r="Q105" s="32"/>
      <c r="R105" s="26"/>
    </row>
    <row r="106" spans="1:18" x14ac:dyDescent="0.2">
      <c r="A106" s="59"/>
      <c r="B106" s="26"/>
      <c r="C106" s="32"/>
      <c r="D106" s="26"/>
      <c r="E106" s="32"/>
      <c r="F106" s="26"/>
      <c r="G106" s="32"/>
      <c r="H106" s="26"/>
      <c r="I106" s="32"/>
      <c r="J106" s="26"/>
      <c r="K106" s="32"/>
      <c r="L106" s="26"/>
      <c r="M106" s="32"/>
      <c r="N106" s="26"/>
      <c r="O106" s="32"/>
      <c r="P106" s="26"/>
      <c r="Q106" s="32"/>
      <c r="R106" s="26"/>
    </row>
    <row r="107" spans="1:18" x14ac:dyDescent="0.2">
      <c r="A107" s="59"/>
      <c r="B107" s="26"/>
      <c r="C107" s="32"/>
      <c r="D107" s="26"/>
      <c r="E107" s="32"/>
      <c r="F107" s="26"/>
      <c r="G107" s="32"/>
      <c r="H107" s="26"/>
      <c r="I107" s="32"/>
      <c r="J107" s="26"/>
      <c r="K107" s="32"/>
      <c r="L107" s="26"/>
      <c r="M107" s="32"/>
      <c r="N107" s="26"/>
      <c r="O107" s="32"/>
      <c r="P107" s="26"/>
      <c r="Q107" s="32"/>
      <c r="R107" s="26"/>
    </row>
    <row r="108" spans="1:18" x14ac:dyDescent="0.2">
      <c r="A108" s="59"/>
      <c r="B108" s="59"/>
      <c r="C108" s="68"/>
      <c r="D108" s="59"/>
      <c r="E108" s="68"/>
      <c r="F108" s="59"/>
      <c r="G108" s="68"/>
      <c r="H108" s="59"/>
      <c r="I108" s="68"/>
      <c r="J108" s="59"/>
      <c r="K108" s="68"/>
      <c r="L108" s="59"/>
      <c r="M108" s="68"/>
      <c r="N108" s="59"/>
      <c r="O108" s="68"/>
      <c r="P108" s="59"/>
      <c r="Q108" s="68"/>
      <c r="R108" s="59"/>
    </row>
    <row r="109" spans="1:18" x14ac:dyDescent="0.2">
      <c r="A109" s="59"/>
      <c r="B109" s="59"/>
      <c r="C109" s="68"/>
      <c r="D109" s="59"/>
      <c r="E109" s="68"/>
      <c r="F109" s="59"/>
      <c r="G109" s="68"/>
      <c r="H109" s="59"/>
      <c r="I109" s="68"/>
      <c r="J109" s="59"/>
      <c r="K109" s="68"/>
      <c r="L109" s="59"/>
      <c r="M109" s="68"/>
      <c r="N109" s="59"/>
      <c r="O109" s="68"/>
      <c r="P109" s="59"/>
      <c r="Q109" s="68"/>
      <c r="R109" s="59"/>
    </row>
    <row r="110" spans="1:18" x14ac:dyDescent="0.2">
      <c r="A110" s="59"/>
      <c r="B110" s="26"/>
      <c r="C110" s="32"/>
      <c r="D110" s="26"/>
      <c r="E110" s="32"/>
      <c r="F110" s="26"/>
      <c r="G110" s="32"/>
      <c r="H110" s="26"/>
      <c r="I110" s="32"/>
      <c r="J110" s="26"/>
      <c r="K110" s="32"/>
      <c r="L110" s="26"/>
      <c r="M110" s="32"/>
      <c r="N110" s="26"/>
      <c r="O110" s="32"/>
      <c r="P110" s="26"/>
      <c r="Q110" s="32"/>
      <c r="R110" s="26"/>
    </row>
    <row r="111" spans="1:18" x14ac:dyDescent="0.2">
      <c r="A111" s="59"/>
      <c r="B111" s="26"/>
      <c r="C111" s="32"/>
      <c r="D111" s="26"/>
      <c r="E111" s="32"/>
      <c r="F111" s="26"/>
      <c r="G111" s="32"/>
      <c r="H111" s="26"/>
      <c r="I111" s="32"/>
      <c r="J111" s="26"/>
      <c r="K111" s="32"/>
      <c r="L111" s="26"/>
      <c r="M111" s="32"/>
      <c r="N111" s="26"/>
      <c r="O111" s="32"/>
      <c r="P111" s="26"/>
      <c r="Q111" s="32"/>
      <c r="R111" s="26"/>
    </row>
    <row r="112" spans="1:18" x14ac:dyDescent="0.2">
      <c r="A112" s="59"/>
      <c r="B112" s="26"/>
      <c r="C112" s="32"/>
      <c r="D112" s="26"/>
      <c r="E112" s="32"/>
      <c r="F112" s="26"/>
      <c r="G112" s="32"/>
      <c r="H112" s="26"/>
      <c r="I112" s="32"/>
      <c r="J112" s="26"/>
      <c r="K112" s="32"/>
      <c r="L112" s="26"/>
      <c r="M112" s="32"/>
      <c r="N112" s="26"/>
      <c r="O112" s="32"/>
      <c r="P112" s="26"/>
      <c r="Q112" s="32"/>
      <c r="R112" s="26"/>
    </row>
    <row r="113" spans="1:18" x14ac:dyDescent="0.2">
      <c r="A113" s="59"/>
      <c r="B113" s="59"/>
      <c r="C113" s="68"/>
      <c r="D113" s="59"/>
      <c r="E113" s="68"/>
      <c r="F113" s="59"/>
      <c r="G113" s="68"/>
      <c r="H113" s="59"/>
      <c r="I113" s="68"/>
      <c r="J113" s="59"/>
      <c r="K113" s="68"/>
      <c r="L113" s="59"/>
      <c r="M113" s="68"/>
      <c r="N113" s="59"/>
      <c r="O113" s="68"/>
      <c r="P113" s="59"/>
      <c r="Q113" s="68"/>
      <c r="R113" s="59"/>
    </row>
  </sheetData>
  <mergeCells count="28">
    <mergeCell ref="P65:Q66"/>
    <mergeCell ref="R65:S66"/>
    <mergeCell ref="F66:G66"/>
    <mergeCell ref="H66:I66"/>
    <mergeCell ref="J66:K66"/>
    <mergeCell ref="L66:M66"/>
    <mergeCell ref="F65:M65"/>
    <mergeCell ref="N65:O66"/>
    <mergeCell ref="A65:A67"/>
    <mergeCell ref="A4:A6"/>
    <mergeCell ref="F4:M4"/>
    <mergeCell ref="B4:C5"/>
    <mergeCell ref="D4:E5"/>
    <mergeCell ref="F5:G5"/>
    <mergeCell ref="H5:I5"/>
    <mergeCell ref="D65:E66"/>
    <mergeCell ref="J5:K5"/>
    <mergeCell ref="L5:M5"/>
    <mergeCell ref="B65:C66"/>
    <mergeCell ref="A3:S3"/>
    <mergeCell ref="A63:S63"/>
    <mergeCell ref="A1:S1"/>
    <mergeCell ref="A2:S2"/>
    <mergeCell ref="A61:S61"/>
    <mergeCell ref="A62:S62"/>
    <mergeCell ref="P4:Q5"/>
    <mergeCell ref="R4:S5"/>
    <mergeCell ref="N4:O5"/>
  </mergeCells>
  <phoneticPr fontId="0" type="noConversion"/>
  <printOptions horizontalCentered="1"/>
  <pageMargins left="0.97870078740157473" right="0.19685039370078741" top="0.78740157480314965" bottom="0.78740157480314965" header="0" footer="0.19685039370078741"/>
  <pageSetup paperSize="9" scale="73" firstPageNumber="18" orientation="landscape" useFirstPageNumber="1" r:id="rId1"/>
  <headerFooter alignWithMargins="0">
    <oddFooter>&amp;L&amp;Z&amp;F+&amp;F+&amp;A&amp;C&amp;P&amp;R&amp;D+&amp;T</oddFooter>
  </headerFooter>
  <rowBreaks count="1" manualBreakCount="1">
    <brk id="59" max="16383" man="1"/>
  </rowBreaks>
  <ignoredErrors>
    <ignoredError sqref="D11:S15 D50:S53 D24:S47 G16:S23 D72:P81 D83:P94 D82:E82 G82:P82 F8:S8" formula="1"/>
    <ignoredError sqref="D16:F23 F82" formula="1" emptyCellReference="1"/>
    <ignoredError sqref="B16:C23" emptyCellReferenc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L97"/>
  <sheetViews>
    <sheetView view="pageBreakPreview" topLeftCell="A19" zoomScale="60" workbookViewId="0">
      <selection activeCell="C19" sqref="C19"/>
    </sheetView>
  </sheetViews>
  <sheetFormatPr baseColWidth="10" defaultRowHeight="11.25" x14ac:dyDescent="0.2"/>
  <cols>
    <col min="1" max="1" width="45" style="135" bestFit="1" customWidth="1"/>
    <col min="2" max="2" width="14.1640625" style="135" customWidth="1"/>
    <col min="3" max="3" width="12.5" style="135" customWidth="1"/>
    <col min="4" max="4" width="13" style="135" customWidth="1"/>
    <col min="5" max="5" width="13.1640625" style="138" customWidth="1"/>
    <col min="6" max="6" width="16.6640625" style="138" bestFit="1" customWidth="1"/>
    <col min="7" max="7" width="12.1640625" style="138" bestFit="1" customWidth="1"/>
    <col min="8" max="8" width="12" style="138"/>
    <col min="9" max="9" width="12" style="135"/>
    <col min="10" max="10" width="45" style="135" bestFit="1" customWidth="1"/>
    <col min="11" max="11" width="11.1640625" style="135" customWidth="1"/>
    <col min="12" max="12" width="10.6640625" style="135" customWidth="1"/>
    <col min="13" max="13" width="11.83203125" style="135" customWidth="1"/>
    <col min="14" max="14" width="10.6640625" style="135" customWidth="1"/>
    <col min="15" max="15" width="11.5" style="135" bestFit="1" customWidth="1"/>
    <col min="16" max="16" width="11" style="135" customWidth="1"/>
    <col min="17" max="16384" width="12" style="135"/>
  </cols>
  <sheetData>
    <row r="1" spans="1:38" x14ac:dyDescent="0.2">
      <c r="A1" s="261" t="s">
        <v>145</v>
      </c>
      <c r="B1" s="261"/>
      <c r="C1" s="261"/>
      <c r="D1" s="261"/>
      <c r="E1" s="261"/>
      <c r="F1" s="261"/>
      <c r="G1" s="261"/>
      <c r="H1" s="12"/>
    </row>
    <row r="2" spans="1:38" x14ac:dyDescent="0.2">
      <c r="A2" s="261" t="s">
        <v>105</v>
      </c>
      <c r="B2" s="261"/>
      <c r="C2" s="261"/>
      <c r="D2" s="261"/>
      <c r="E2" s="261"/>
      <c r="F2" s="261"/>
      <c r="G2" s="261"/>
      <c r="H2" s="12"/>
    </row>
    <row r="3" spans="1:38" ht="12.75" x14ac:dyDescent="0.2">
      <c r="A3" s="261" t="s">
        <v>112</v>
      </c>
      <c r="B3" s="261"/>
      <c r="C3" s="261"/>
      <c r="D3" s="261"/>
      <c r="E3" s="261"/>
      <c r="F3" s="261"/>
      <c r="G3" s="261"/>
      <c r="H3" s="13"/>
    </row>
    <row r="4" spans="1:38" ht="11.25" customHeight="1" x14ac:dyDescent="0.2">
      <c r="A4" s="267" t="s">
        <v>39</v>
      </c>
      <c r="B4" s="265" t="s">
        <v>33</v>
      </c>
      <c r="C4" s="265"/>
      <c r="D4" s="265"/>
      <c r="E4" s="265"/>
      <c r="F4" s="265"/>
      <c r="G4" s="265"/>
      <c r="H4" s="6"/>
    </row>
    <row r="5" spans="1:38" ht="12" customHeight="1" x14ac:dyDescent="0.2">
      <c r="A5" s="263"/>
      <c r="B5" s="263" t="s">
        <v>33</v>
      </c>
      <c r="C5" s="265" t="s">
        <v>8</v>
      </c>
      <c r="D5" s="265"/>
      <c r="E5" s="265"/>
      <c r="F5" s="265"/>
      <c r="G5" s="263" t="s">
        <v>1</v>
      </c>
      <c r="H5" s="7"/>
    </row>
    <row r="6" spans="1:38" x14ac:dyDescent="0.2">
      <c r="A6" s="263"/>
      <c r="B6" s="264"/>
      <c r="C6" s="7" t="s">
        <v>11</v>
      </c>
      <c r="D6" s="7" t="s">
        <v>140</v>
      </c>
      <c r="E6" s="7" t="s">
        <v>12</v>
      </c>
      <c r="F6" s="7" t="s">
        <v>141</v>
      </c>
      <c r="G6" s="263"/>
      <c r="H6" s="7"/>
    </row>
    <row r="7" spans="1:38" x14ac:dyDescent="0.2">
      <c r="A7" s="136"/>
      <c r="B7" s="136"/>
      <c r="C7" s="136"/>
      <c r="D7" s="136"/>
      <c r="E7" s="136"/>
      <c r="F7" s="136"/>
      <c r="G7" s="136"/>
      <c r="H7" s="137"/>
    </row>
    <row r="8" spans="1:38" s="52" customFormat="1" ht="12" customHeight="1" x14ac:dyDescent="0.2">
      <c r="A8" s="51" t="s">
        <v>90</v>
      </c>
      <c r="B8" s="92">
        <f>[1]MercLab!C260</f>
        <v>4865.1021109504518</v>
      </c>
      <c r="C8" s="92">
        <f>AVERAGE(D8:G8)</f>
        <v>5620.3158330641027</v>
      </c>
      <c r="D8" s="92">
        <f>[1]MercLab!D260</f>
        <v>10835.321417357809</v>
      </c>
      <c r="E8" s="92">
        <f>[1]MercLab!E260</f>
        <v>5223.7949603772886</v>
      </c>
      <c r="F8" s="92">
        <f>[1]MercLab!F260</f>
        <v>2623.9694613747834</v>
      </c>
      <c r="G8" s="92">
        <f>[1]MercLab!G260</f>
        <v>3798.1774931465288</v>
      </c>
      <c r="H8" s="22"/>
      <c r="I8" s="27"/>
      <c r="J8" s="22"/>
      <c r="K8" s="27"/>
      <c r="L8" s="22"/>
      <c r="M8" s="27"/>
      <c r="N8" s="22"/>
      <c r="O8" s="27"/>
      <c r="P8" s="22"/>
      <c r="Q8" s="27"/>
      <c r="R8" s="22"/>
      <c r="S8" s="27"/>
    </row>
    <row r="9" spans="1:38" s="23" customFormat="1" ht="11.25" customHeight="1" x14ac:dyDescent="0.2">
      <c r="A9" s="53"/>
      <c r="B9" s="8"/>
      <c r="C9" s="8"/>
      <c r="D9" s="8"/>
      <c r="E9" s="8"/>
      <c r="F9" s="8"/>
      <c r="G9" s="8"/>
      <c r="H9" s="22"/>
      <c r="I9" s="27"/>
      <c r="J9" s="22"/>
      <c r="K9" s="27"/>
      <c r="L9" s="22"/>
      <c r="M9" s="27"/>
      <c r="N9" s="22"/>
      <c r="O9" s="27"/>
      <c r="P9" s="22"/>
      <c r="Q9" s="27"/>
      <c r="R9" s="22"/>
      <c r="S9" s="27"/>
      <c r="V9" s="46"/>
      <c r="X9" s="46"/>
      <c r="Z9" s="46"/>
      <c r="AB9" s="46"/>
      <c r="AD9" s="46"/>
      <c r="AF9" s="46"/>
      <c r="AH9" s="46"/>
      <c r="AJ9" s="46"/>
      <c r="AL9" s="46"/>
    </row>
    <row r="10" spans="1:38" s="23" customFormat="1" ht="12.75" customHeight="1" x14ac:dyDescent="0.2">
      <c r="A10" s="54" t="s">
        <v>43</v>
      </c>
      <c r="B10" s="105"/>
      <c r="C10" s="105"/>
      <c r="D10" s="105"/>
      <c r="E10" s="105"/>
      <c r="F10" s="105"/>
      <c r="G10" s="105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V10" s="46"/>
      <c r="X10" s="46"/>
      <c r="Z10" s="46"/>
      <c r="AB10" s="46"/>
      <c r="AD10" s="46"/>
      <c r="AF10" s="46"/>
      <c r="AH10" s="46"/>
      <c r="AJ10" s="46"/>
      <c r="AL10" s="46"/>
    </row>
    <row r="11" spans="1:38" s="23" customFormat="1" x14ac:dyDescent="0.2">
      <c r="A11" s="55" t="s">
        <v>87</v>
      </c>
      <c r="B11" s="95">
        <f>AVERAGE(B12:B14)</f>
        <v>6941.9865226648899</v>
      </c>
      <c r="C11" s="95">
        <f t="shared" ref="C11:C53" si="0">AVERAGE(D11:G11)</f>
        <v>6950.6860847111766</v>
      </c>
      <c r="D11" s="95">
        <f>AVERAGE(D12:D14)</f>
        <v>11871.207023258685</v>
      </c>
      <c r="E11" s="95">
        <f>AVERAGE(E12:E14)</f>
        <v>7056.4363238618616</v>
      </c>
      <c r="F11" s="95">
        <f>AVERAGE(F12:F14)</f>
        <v>3397.7368468449954</v>
      </c>
      <c r="G11" s="95">
        <f>AVERAGE(G12:G14)</f>
        <v>5477.3641448791632</v>
      </c>
      <c r="H11" s="56"/>
      <c r="I11" s="57"/>
      <c r="J11" s="56"/>
      <c r="K11" s="57"/>
      <c r="L11" s="56"/>
      <c r="M11" s="57"/>
      <c r="N11" s="56"/>
      <c r="O11" s="57"/>
      <c r="P11" s="56"/>
      <c r="Q11" s="57"/>
      <c r="R11" s="56"/>
      <c r="S11" s="57"/>
      <c r="V11" s="46"/>
      <c r="X11" s="46"/>
      <c r="Z11" s="46"/>
      <c r="AB11" s="46"/>
      <c r="AD11" s="46"/>
      <c r="AF11" s="46"/>
      <c r="AH11" s="46"/>
      <c r="AJ11" s="46"/>
      <c r="AL11" s="46"/>
    </row>
    <row r="12" spans="1:38" s="23" customFormat="1" x14ac:dyDescent="0.2">
      <c r="A12" s="58" t="s">
        <v>69</v>
      </c>
      <c r="B12" s="95">
        <f>[1]MercLab!C262</f>
        <v>8158.7448661806038</v>
      </c>
      <c r="C12" s="95">
        <f t="shared" si="0"/>
        <v>7732.0249799056201</v>
      </c>
      <c r="D12" s="95">
        <f>[1]MercLab!D262</f>
        <v>13130.000000000013</v>
      </c>
      <c r="E12" s="95">
        <f>[1]MercLab!E262</f>
        <v>8226.8283385909544</v>
      </c>
      <c r="F12" s="95">
        <f>[1]MercLab!F262</f>
        <v>3629.0456431535272</v>
      </c>
      <c r="G12" s="95">
        <f>[1]MercLab!G262</f>
        <v>5942.2259378779845</v>
      </c>
      <c r="H12" s="26"/>
      <c r="I12" s="57"/>
      <c r="J12" s="26"/>
      <c r="K12" s="57"/>
      <c r="L12" s="26"/>
      <c r="M12" s="57"/>
      <c r="N12" s="26"/>
      <c r="O12" s="57"/>
      <c r="P12" s="56"/>
      <c r="Q12" s="57"/>
      <c r="R12" s="56"/>
      <c r="S12" s="57"/>
      <c r="V12" s="46"/>
      <c r="X12" s="46"/>
      <c r="Z12" s="46"/>
      <c r="AB12" s="46"/>
      <c r="AD12" s="46"/>
      <c r="AF12" s="46"/>
      <c r="AH12" s="46"/>
      <c r="AJ12" s="46"/>
      <c r="AL12" s="46"/>
    </row>
    <row r="13" spans="1:38" s="23" customFormat="1" x14ac:dyDescent="0.2">
      <c r="A13" s="58" t="s">
        <v>70</v>
      </c>
      <c r="B13" s="95">
        <f>[1]MercLab!C263</f>
        <v>7153.5248132565248</v>
      </c>
      <c r="C13" s="95">
        <f t="shared" si="0"/>
        <v>7423.1936156747051</v>
      </c>
      <c r="D13" s="95">
        <f>[1]MercLab!D263</f>
        <v>11907.546666666665</v>
      </c>
      <c r="E13" s="95">
        <f>[1]MercLab!E263</f>
        <v>7677.2661691542298</v>
      </c>
      <c r="F13" s="95">
        <f>[1]MercLab!F263</f>
        <v>4270.5555555555566</v>
      </c>
      <c r="G13" s="95">
        <f>[1]MercLab!G263</f>
        <v>5837.4060713223644</v>
      </c>
      <c r="H13" s="26"/>
      <c r="I13" s="57"/>
      <c r="J13" s="26"/>
      <c r="K13" s="57"/>
      <c r="L13" s="26"/>
      <c r="M13" s="57"/>
      <c r="N13" s="26"/>
      <c r="O13" s="57"/>
      <c r="P13" s="56"/>
      <c r="Q13" s="57"/>
      <c r="R13" s="56"/>
      <c r="S13" s="57"/>
      <c r="V13" s="46"/>
      <c r="X13" s="46"/>
      <c r="Z13" s="46"/>
      <c r="AB13" s="46"/>
      <c r="AD13" s="46"/>
      <c r="AF13" s="46"/>
      <c r="AH13" s="46"/>
      <c r="AJ13" s="46"/>
      <c r="AL13" s="46"/>
    </row>
    <row r="14" spans="1:38" s="23" customFormat="1" x14ac:dyDescent="0.2">
      <c r="A14" s="58" t="s">
        <v>120</v>
      </c>
      <c r="B14" s="95">
        <f>[1]MercLab!C264</f>
        <v>5513.6898885575401</v>
      </c>
      <c r="C14" s="95">
        <f t="shared" si="0"/>
        <v>5696.8396585532073</v>
      </c>
      <c r="D14" s="95">
        <f>[1]MercLab!D264</f>
        <v>10576.074403109382</v>
      </c>
      <c r="E14" s="95">
        <f>[1]MercLab!E264</f>
        <v>5265.2144638404025</v>
      </c>
      <c r="F14" s="95">
        <f>[1]MercLab!F264</f>
        <v>2293.6093418259029</v>
      </c>
      <c r="G14" s="95">
        <f>[1]MercLab!G264</f>
        <v>4652.4604254371397</v>
      </c>
      <c r="H14" s="26"/>
      <c r="I14" s="57"/>
      <c r="J14" s="26"/>
      <c r="K14" s="57"/>
      <c r="L14" s="26"/>
      <c r="M14" s="57"/>
      <c r="N14" s="26"/>
      <c r="O14" s="57"/>
      <c r="P14" s="56"/>
      <c r="Q14" s="57"/>
      <c r="R14" s="56"/>
      <c r="S14" s="57"/>
      <c r="V14" s="46"/>
      <c r="X14" s="46"/>
      <c r="Z14" s="46"/>
      <c r="AB14" s="46"/>
      <c r="AD14" s="46"/>
      <c r="AF14" s="46"/>
      <c r="AH14" s="46"/>
      <c r="AJ14" s="46"/>
      <c r="AL14" s="46"/>
    </row>
    <row r="15" spans="1:38" s="23" customFormat="1" x14ac:dyDescent="0.2">
      <c r="A15" s="55" t="s">
        <v>71</v>
      </c>
      <c r="B15" s="95">
        <f>[1]MercLab!C265</f>
        <v>3196.0032617856732</v>
      </c>
      <c r="C15" s="95">
        <f t="shared" si="0"/>
        <v>4041.6739449996885</v>
      </c>
      <c r="D15" s="95">
        <f>[1]MercLab!D265</f>
        <v>7853.3154761904698</v>
      </c>
      <c r="E15" s="95">
        <f>[1]MercLab!E265</f>
        <v>3292.1436390172707</v>
      </c>
      <c r="F15" s="95">
        <f>[1]MercLab!F265</f>
        <v>2102.8600823045267</v>
      </c>
      <c r="G15" s="95">
        <f>[1]MercLab!G265</f>
        <v>2918.3765824864854</v>
      </c>
      <c r="H15" s="26"/>
      <c r="I15" s="57"/>
      <c r="J15" s="26"/>
      <c r="K15" s="57"/>
      <c r="L15" s="26"/>
      <c r="M15" s="57"/>
      <c r="N15" s="26"/>
      <c r="O15" s="57"/>
      <c r="P15" s="56"/>
      <c r="Q15" s="57"/>
      <c r="R15" s="56"/>
      <c r="S15" s="57"/>
      <c r="V15" s="46"/>
      <c r="X15" s="46"/>
      <c r="Z15" s="46"/>
      <c r="AB15" s="46"/>
      <c r="AD15" s="46"/>
      <c r="AF15" s="46"/>
      <c r="AH15" s="46"/>
      <c r="AJ15" s="46"/>
      <c r="AL15" s="46"/>
    </row>
    <row r="16" spans="1:38" s="23" customFormat="1" x14ac:dyDescent="0.2">
      <c r="A16" s="56"/>
      <c r="B16" s="107"/>
      <c r="C16" s="107"/>
      <c r="D16" s="107"/>
      <c r="E16" s="107"/>
      <c r="F16" s="107"/>
      <c r="G16" s="107"/>
      <c r="H16" s="26"/>
      <c r="I16" s="57"/>
      <c r="J16" s="26"/>
      <c r="K16" s="57"/>
      <c r="L16" s="26"/>
      <c r="M16" s="57"/>
      <c r="N16" s="26"/>
      <c r="O16" s="57"/>
      <c r="P16" s="26"/>
      <c r="Q16" s="57"/>
      <c r="R16" s="26"/>
      <c r="S16" s="57"/>
      <c r="V16" s="46"/>
      <c r="X16" s="46"/>
      <c r="Z16" s="46"/>
      <c r="AB16" s="46"/>
      <c r="AD16" s="46"/>
      <c r="AF16" s="46"/>
      <c r="AH16" s="46"/>
      <c r="AJ16" s="46"/>
      <c r="AL16" s="46"/>
    </row>
    <row r="17" spans="1:38" s="23" customFormat="1" x14ac:dyDescent="0.2">
      <c r="A17" s="54" t="s">
        <v>42</v>
      </c>
      <c r="B17" s="105"/>
      <c r="C17" s="105"/>
      <c r="D17" s="105"/>
      <c r="E17" s="105"/>
      <c r="F17" s="105"/>
      <c r="G17" s="105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V17" s="46"/>
      <c r="X17" s="46"/>
      <c r="Z17" s="46"/>
      <c r="AB17" s="46"/>
      <c r="AD17" s="46"/>
      <c r="AF17" s="46"/>
      <c r="AH17" s="46"/>
      <c r="AJ17" s="46"/>
      <c r="AL17" s="46"/>
    </row>
    <row r="18" spans="1:38" s="23" customFormat="1" x14ac:dyDescent="0.2">
      <c r="A18" s="55" t="s">
        <v>45</v>
      </c>
      <c r="B18" s="95">
        <f>[1]MercLab!C267</f>
        <v>2625.8920124127962</v>
      </c>
      <c r="C18" s="95">
        <f t="shared" si="0"/>
        <v>3154.843067981843</v>
      </c>
      <c r="D18" s="95">
        <f>[1]MercLab!D267</f>
        <v>4729.2105355181384</v>
      </c>
      <c r="E18" s="95">
        <f>[1]MercLab!E267</f>
        <v>2883.2572655876547</v>
      </c>
      <c r="F18" s="95">
        <f>[1]MercLab!F267</f>
        <v>2485.3912659816019</v>
      </c>
      <c r="G18" s="95">
        <f>[1]MercLab!G267</f>
        <v>2521.5132048399769</v>
      </c>
      <c r="H18" s="56"/>
      <c r="I18" s="57"/>
      <c r="J18" s="56"/>
      <c r="K18" s="57"/>
      <c r="L18" s="56"/>
      <c r="M18" s="57"/>
      <c r="N18" s="56"/>
      <c r="O18" s="57"/>
      <c r="P18" s="56"/>
      <c r="Q18" s="57"/>
      <c r="R18" s="56"/>
      <c r="S18" s="57"/>
      <c r="V18" s="46"/>
      <c r="X18" s="46"/>
      <c r="Z18" s="46"/>
      <c r="AB18" s="46"/>
      <c r="AD18" s="46"/>
      <c r="AF18" s="46"/>
      <c r="AH18" s="46"/>
      <c r="AJ18" s="46"/>
      <c r="AL18" s="46"/>
    </row>
    <row r="19" spans="1:38" s="23" customFormat="1" x14ac:dyDescent="0.2">
      <c r="A19" s="55" t="s">
        <v>46</v>
      </c>
      <c r="B19" s="95">
        <f>[1]MercLab!C268</f>
        <v>3572.1649105672236</v>
      </c>
      <c r="C19" s="95">
        <f t="shared" si="0"/>
        <v>4263.7653768900464</v>
      </c>
      <c r="D19" s="95">
        <f>[1]MercLab!D268</f>
        <v>7226.8154152862517</v>
      </c>
      <c r="E19" s="95">
        <f>[1]MercLab!E268</f>
        <v>3849.7202413769483</v>
      </c>
      <c r="F19" s="95">
        <f>[1]MercLab!F268</f>
        <v>2663.7528002395143</v>
      </c>
      <c r="G19" s="95">
        <f>[1]MercLab!G268</f>
        <v>3314.7730506574703</v>
      </c>
      <c r="H19" s="56"/>
      <c r="I19" s="57"/>
      <c r="J19" s="56"/>
      <c r="K19" s="57"/>
      <c r="L19" s="56"/>
      <c r="M19" s="57"/>
      <c r="N19" s="56"/>
      <c r="O19" s="57"/>
      <c r="P19" s="56"/>
      <c r="Q19" s="57"/>
      <c r="R19" s="56"/>
      <c r="S19" s="57"/>
      <c r="V19" s="46"/>
      <c r="X19" s="46"/>
      <c r="Z19" s="46"/>
      <c r="AB19" s="46"/>
      <c r="AD19" s="46"/>
      <c r="AF19" s="46"/>
      <c r="AH19" s="46"/>
      <c r="AJ19" s="46"/>
      <c r="AL19" s="46"/>
    </row>
    <row r="20" spans="1:38" s="23" customFormat="1" x14ac:dyDescent="0.2">
      <c r="A20" s="55" t="s">
        <v>47</v>
      </c>
      <c r="B20" s="95">
        <f>[1]MercLab!C269</f>
        <v>5787.2115324606766</v>
      </c>
      <c r="C20" s="95">
        <f t="shared" si="0"/>
        <v>5575.1059179236127</v>
      </c>
      <c r="D20" s="95">
        <f>[1]MercLab!D269</f>
        <v>9113.3308147669104</v>
      </c>
      <c r="E20" s="95">
        <f>[1]MercLab!E269</f>
        <v>5611.1533062981835</v>
      </c>
      <c r="F20" s="95">
        <f>[1]MercLab!F269</f>
        <v>2553.6757253549072</v>
      </c>
      <c r="G20" s="95">
        <f>[1]MercLab!G269</f>
        <v>5022.2638252744528</v>
      </c>
      <c r="H20" s="56"/>
      <c r="I20" s="57"/>
      <c r="J20" s="56"/>
      <c r="K20" s="57"/>
      <c r="L20" s="56"/>
      <c r="M20" s="57"/>
      <c r="N20" s="56"/>
      <c r="O20" s="57"/>
      <c r="P20" s="56"/>
      <c r="Q20" s="57"/>
      <c r="R20" s="56"/>
      <c r="S20" s="57"/>
      <c r="V20" s="46"/>
      <c r="X20" s="46"/>
      <c r="Z20" s="46"/>
      <c r="AB20" s="46"/>
      <c r="AD20" s="46"/>
      <c r="AF20" s="46"/>
      <c r="AH20" s="46"/>
      <c r="AJ20" s="46"/>
      <c r="AL20" s="46"/>
    </row>
    <row r="21" spans="1:38" s="23" customFormat="1" x14ac:dyDescent="0.2">
      <c r="A21" s="55" t="s">
        <v>48</v>
      </c>
      <c r="B21" s="95">
        <f>[1]MercLab!C270</f>
        <v>13126.149523308666</v>
      </c>
      <c r="C21" s="95">
        <f t="shared" si="0"/>
        <v>10964.294297690043</v>
      </c>
      <c r="D21" s="95">
        <f>[1]MercLab!D270</f>
        <v>14319.965720547605</v>
      </c>
      <c r="E21" s="95">
        <f>[1]MercLab!E270</f>
        <v>11846.118812857732</v>
      </c>
      <c r="F21" s="95">
        <f>[1]MercLab!F270</f>
        <v>3234.5197735970187</v>
      </c>
      <c r="G21" s="95">
        <f>[1]MercLab!G270</f>
        <v>14456.572883757817</v>
      </c>
      <c r="H21" s="56"/>
      <c r="I21" s="57"/>
      <c r="J21" s="56"/>
      <c r="K21" s="57"/>
      <c r="L21" s="56"/>
      <c r="M21" s="57"/>
      <c r="N21" s="56"/>
      <c r="O21" s="57"/>
      <c r="P21" s="56"/>
      <c r="Q21" s="57"/>
      <c r="R21" s="56"/>
      <c r="S21" s="57"/>
      <c r="V21" s="46"/>
      <c r="X21" s="46"/>
      <c r="Z21" s="46"/>
      <c r="AB21" s="46"/>
      <c r="AD21" s="46"/>
      <c r="AF21" s="46"/>
      <c r="AH21" s="46"/>
      <c r="AJ21" s="46"/>
      <c r="AL21" s="46"/>
    </row>
    <row r="22" spans="1:38" s="23" customFormat="1" x14ac:dyDescent="0.2">
      <c r="A22" s="55" t="s">
        <v>64</v>
      </c>
      <c r="B22" s="95">
        <f>[1]MercLab!C271</f>
        <v>4372.571637728478</v>
      </c>
      <c r="C22" s="95">
        <f t="shared" si="0"/>
        <v>3976.980787919053</v>
      </c>
      <c r="D22" s="95">
        <f>[1]MercLab!D271</f>
        <v>8746.3532068529548</v>
      </c>
      <c r="E22" s="95">
        <f>[1]MercLab!E271</f>
        <v>4928.6676198039413</v>
      </c>
      <c r="F22" s="95">
        <f>[1]MercLab!F271</f>
        <v>0</v>
      </c>
      <c r="G22" s="95">
        <f>[1]MercLab!G271</f>
        <v>2232.9023250193159</v>
      </c>
      <c r="H22" s="56"/>
      <c r="I22" s="57"/>
      <c r="J22" s="56"/>
      <c r="K22" s="57"/>
      <c r="L22" s="56"/>
      <c r="M22" s="57"/>
      <c r="N22" s="56"/>
      <c r="O22" s="57"/>
      <c r="P22" s="56"/>
      <c r="Q22" s="57"/>
      <c r="R22" s="56"/>
      <c r="S22" s="57"/>
      <c r="V22" s="46"/>
      <c r="X22" s="46"/>
      <c r="Z22" s="46"/>
      <c r="AB22" s="46"/>
      <c r="AD22" s="46"/>
      <c r="AF22" s="46"/>
      <c r="AH22" s="46"/>
      <c r="AJ22" s="46"/>
      <c r="AL22" s="46"/>
    </row>
    <row r="23" spans="1:38" s="23" customFormat="1" x14ac:dyDescent="0.2">
      <c r="B23" s="107"/>
      <c r="C23" s="107"/>
      <c r="D23" s="107"/>
      <c r="E23" s="107"/>
      <c r="F23" s="107"/>
      <c r="G23" s="107"/>
      <c r="I23" s="46"/>
      <c r="K23" s="46"/>
      <c r="M23" s="46"/>
      <c r="O23" s="46"/>
      <c r="Q23" s="46"/>
      <c r="S23" s="46"/>
      <c r="V23" s="46"/>
      <c r="X23" s="46"/>
      <c r="Z23" s="46"/>
      <c r="AB23" s="46"/>
      <c r="AD23" s="46"/>
      <c r="AF23" s="46"/>
      <c r="AH23" s="46"/>
      <c r="AJ23" s="46"/>
      <c r="AL23" s="46"/>
    </row>
    <row r="24" spans="1:38" s="23" customFormat="1" ht="11.25" customHeight="1" x14ac:dyDescent="0.2">
      <c r="A24" s="54" t="s">
        <v>20</v>
      </c>
      <c r="B24" s="105"/>
      <c r="C24" s="105"/>
      <c r="D24" s="105"/>
      <c r="E24" s="105"/>
      <c r="F24" s="105"/>
      <c r="G24" s="105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V24" s="46"/>
      <c r="X24" s="46"/>
      <c r="Z24" s="46"/>
      <c r="AB24" s="46"/>
      <c r="AD24" s="46"/>
      <c r="AF24" s="46"/>
      <c r="AH24" s="46"/>
      <c r="AJ24" s="46"/>
      <c r="AL24" s="46"/>
    </row>
    <row r="25" spans="1:38" s="23" customFormat="1" x14ac:dyDescent="0.2">
      <c r="A25" s="55" t="s">
        <v>49</v>
      </c>
      <c r="B25" s="95">
        <f>[1]MercLab!C273</f>
        <v>605.71428571428578</v>
      </c>
      <c r="C25" s="95">
        <f t="shared" si="0"/>
        <v>287.91666666666669</v>
      </c>
      <c r="D25" s="95">
        <f>[1]MercLab!D273</f>
        <v>0</v>
      </c>
      <c r="E25" s="95">
        <f>[1]MercLab!E273</f>
        <v>785</v>
      </c>
      <c r="F25" s="95">
        <f>[1]MercLab!F273</f>
        <v>0</v>
      </c>
      <c r="G25" s="95">
        <f>[1]MercLab!G273</f>
        <v>366.66666666666669</v>
      </c>
      <c r="H25" s="56"/>
      <c r="I25" s="57"/>
      <c r="J25" s="56"/>
      <c r="K25" s="57"/>
      <c r="L25" s="56"/>
      <c r="M25" s="57"/>
      <c r="N25" s="56"/>
      <c r="O25" s="57"/>
      <c r="P25" s="56"/>
      <c r="Q25" s="57"/>
      <c r="R25" s="56"/>
      <c r="S25" s="57"/>
      <c r="V25" s="46"/>
      <c r="X25" s="46"/>
      <c r="Z25" s="46"/>
      <c r="AB25" s="46"/>
      <c r="AD25" s="46"/>
      <c r="AF25" s="46"/>
      <c r="AH25" s="46"/>
      <c r="AJ25" s="46"/>
      <c r="AL25" s="46"/>
    </row>
    <row r="26" spans="1:38" s="23" customFormat="1" x14ac:dyDescent="0.2">
      <c r="A26" s="55" t="s">
        <v>50</v>
      </c>
      <c r="B26" s="95">
        <f>[1]MercLab!C274</f>
        <v>1443.0870965022471</v>
      </c>
      <c r="C26" s="95">
        <f t="shared" si="0"/>
        <v>1055.1373160304045</v>
      </c>
      <c r="D26" s="95">
        <f>[1]MercLab!D274</f>
        <v>0</v>
      </c>
      <c r="E26" s="95">
        <f>[1]MercLab!E274</f>
        <v>1542.4644115743761</v>
      </c>
      <c r="F26" s="95">
        <f>[1]MercLab!F274</f>
        <v>1449.9468503411513</v>
      </c>
      <c r="G26" s="95">
        <f>[1]MercLab!G274</f>
        <v>1228.1380022060903</v>
      </c>
      <c r="H26" s="56"/>
      <c r="I26" s="57"/>
      <c r="J26" s="56"/>
      <c r="K26" s="57"/>
      <c r="L26" s="56"/>
      <c r="M26" s="57"/>
      <c r="N26" s="56"/>
      <c r="O26" s="57"/>
      <c r="P26" s="56"/>
      <c r="Q26" s="57"/>
      <c r="R26" s="56"/>
      <c r="S26" s="57"/>
      <c r="V26" s="46"/>
      <c r="X26" s="46"/>
      <c r="Z26" s="46"/>
      <c r="AB26" s="46"/>
      <c r="AD26" s="46"/>
      <c r="AF26" s="46"/>
      <c r="AH26" s="46"/>
      <c r="AJ26" s="46"/>
      <c r="AL26" s="46"/>
    </row>
    <row r="27" spans="1:38" s="23" customFormat="1" x14ac:dyDescent="0.2">
      <c r="A27" s="55" t="s">
        <v>51</v>
      </c>
      <c r="B27" s="95">
        <f>[1]MercLab!C275</f>
        <v>2253.7720150991281</v>
      </c>
      <c r="C27" s="95">
        <f t="shared" si="0"/>
        <v>3134.5650574347101</v>
      </c>
      <c r="D27" s="95">
        <f>[1]MercLab!D275</f>
        <v>6434.4239330476012</v>
      </c>
      <c r="E27" s="95">
        <f>[1]MercLab!E275</f>
        <v>2497.7105438757808</v>
      </c>
      <c r="F27" s="95">
        <f>[1]MercLab!F275</f>
        <v>2054.2881031952224</v>
      </c>
      <c r="G27" s="95">
        <f>[1]MercLab!G275</f>
        <v>1551.837649620237</v>
      </c>
      <c r="H27" s="56"/>
      <c r="I27" s="57"/>
      <c r="J27" s="56"/>
      <c r="K27" s="57"/>
      <c r="L27" s="56"/>
      <c r="M27" s="57"/>
      <c r="N27" s="56"/>
      <c r="O27" s="57"/>
      <c r="P27" s="56"/>
      <c r="Q27" s="57"/>
      <c r="R27" s="56"/>
      <c r="S27" s="57"/>
      <c r="V27" s="46"/>
      <c r="X27" s="46"/>
      <c r="Z27" s="46"/>
      <c r="AB27" s="46"/>
      <c r="AD27" s="46"/>
      <c r="AF27" s="46"/>
      <c r="AH27" s="46"/>
      <c r="AJ27" s="46"/>
      <c r="AL27" s="46"/>
    </row>
    <row r="28" spans="1:38" s="23" customFormat="1" x14ac:dyDescent="0.2">
      <c r="A28" s="55" t="s">
        <v>52</v>
      </c>
      <c r="B28" s="95">
        <f>[1]MercLab!C276</f>
        <v>4105.2867784637547</v>
      </c>
      <c r="C28" s="95">
        <f t="shared" si="0"/>
        <v>4200.8258199928132</v>
      </c>
      <c r="D28" s="95">
        <f>[1]MercLab!D276</f>
        <v>6729.6386312540708</v>
      </c>
      <c r="E28" s="95">
        <f>[1]MercLab!E276</f>
        <v>4425.9136529358466</v>
      </c>
      <c r="F28" s="95">
        <f>[1]MercLab!F276</f>
        <v>2721.2458265592159</v>
      </c>
      <c r="G28" s="95">
        <f>[1]MercLab!G276</f>
        <v>2926.5051692221205</v>
      </c>
      <c r="H28" s="56"/>
      <c r="I28" s="57"/>
      <c r="J28" s="56"/>
      <c r="K28" s="57"/>
      <c r="L28" s="56"/>
      <c r="M28" s="57"/>
      <c r="N28" s="56"/>
      <c r="O28" s="57"/>
      <c r="P28" s="56"/>
      <c r="Q28" s="57"/>
      <c r="R28" s="56"/>
      <c r="S28" s="57"/>
      <c r="V28" s="46"/>
      <c r="X28" s="46"/>
      <c r="Z28" s="46"/>
      <c r="AB28" s="46"/>
      <c r="AD28" s="46"/>
      <c r="AF28" s="46"/>
      <c r="AH28" s="46"/>
      <c r="AJ28" s="46"/>
      <c r="AL28" s="46"/>
    </row>
    <row r="29" spans="1:38" s="23" customFormat="1" x14ac:dyDescent="0.2">
      <c r="A29" s="55" t="s">
        <v>53</v>
      </c>
      <c r="B29" s="115">
        <f>[1]MercLab!C277</f>
        <v>4989.0491573711297</v>
      </c>
      <c r="C29" s="115">
        <f t="shared" si="0"/>
        <v>5175.9460217154465</v>
      </c>
      <c r="D29" s="115">
        <f>[1]MercLab!D277</f>
        <v>8902.9040114937688</v>
      </c>
      <c r="E29" s="115">
        <f>[1]MercLab!E277</f>
        <v>5573.2285412513183</v>
      </c>
      <c r="F29" s="115">
        <f>[1]MercLab!F277</f>
        <v>2960.6026331329999</v>
      </c>
      <c r="G29" s="115">
        <f>[1]MercLab!G277</f>
        <v>3267.0489009836988</v>
      </c>
      <c r="H29" s="56"/>
      <c r="I29" s="57"/>
      <c r="J29" s="56"/>
      <c r="K29" s="57"/>
      <c r="L29" s="56"/>
      <c r="M29" s="57"/>
      <c r="N29" s="56"/>
      <c r="O29" s="57"/>
      <c r="P29" s="56"/>
      <c r="Q29" s="57"/>
      <c r="R29" s="56"/>
      <c r="S29" s="57"/>
      <c r="V29" s="46"/>
      <c r="X29" s="46"/>
      <c r="Z29" s="46"/>
      <c r="AB29" s="46"/>
      <c r="AD29" s="46"/>
      <c r="AF29" s="46"/>
      <c r="AH29" s="46"/>
      <c r="AJ29" s="46"/>
      <c r="AL29" s="46"/>
    </row>
    <row r="30" spans="1:38" s="23" customFormat="1" x14ac:dyDescent="0.2">
      <c r="A30" s="55" t="s">
        <v>65</v>
      </c>
      <c r="B30" s="95">
        <f>[1]MercLab!C278</f>
        <v>5321.169764488598</v>
      </c>
      <c r="C30" s="95">
        <f t="shared" si="0"/>
        <v>5672.2114018399043</v>
      </c>
      <c r="D30" s="95">
        <f>[1]MercLab!D278</f>
        <v>10263.001606953183</v>
      </c>
      <c r="E30" s="95">
        <f>[1]MercLab!E278</f>
        <v>5980.5153746486631</v>
      </c>
      <c r="F30" s="95">
        <f>[1]MercLab!F278</f>
        <v>2436.3981773338151</v>
      </c>
      <c r="G30" s="95">
        <f>[1]MercLab!G278</f>
        <v>4008.9304484239556</v>
      </c>
      <c r="H30" s="56"/>
      <c r="I30" s="57"/>
      <c r="J30" s="56"/>
      <c r="K30" s="57"/>
      <c r="L30" s="56"/>
      <c r="M30" s="57"/>
      <c r="N30" s="56"/>
      <c r="O30" s="57"/>
      <c r="P30" s="56"/>
      <c r="Q30" s="57"/>
      <c r="R30" s="56"/>
      <c r="S30" s="57"/>
      <c r="V30" s="46"/>
      <c r="X30" s="46"/>
      <c r="Z30" s="46"/>
      <c r="AB30" s="46"/>
      <c r="AD30" s="46"/>
      <c r="AF30" s="46"/>
      <c r="AH30" s="46"/>
      <c r="AJ30" s="46"/>
      <c r="AL30" s="46"/>
    </row>
    <row r="31" spans="1:38" s="23" customFormat="1" x14ac:dyDescent="0.2">
      <c r="A31" s="55" t="s">
        <v>66</v>
      </c>
      <c r="B31" s="95">
        <f>[1]MercLab!C279</f>
        <v>5392.7471313061569</v>
      </c>
      <c r="C31" s="95">
        <f t="shared" si="0"/>
        <v>6139.6764806427846</v>
      </c>
      <c r="D31" s="95">
        <f>[1]MercLab!D279</f>
        <v>11633.648809890605</v>
      </c>
      <c r="E31" s="95">
        <f>[1]MercLab!E279</f>
        <v>6428.5955075622387</v>
      </c>
      <c r="F31" s="95">
        <f>[1]MercLab!F279</f>
        <v>2707.9262443301491</v>
      </c>
      <c r="G31" s="95">
        <f>[1]MercLab!G279</f>
        <v>3788.5353607881448</v>
      </c>
      <c r="H31" s="56"/>
      <c r="I31" s="57"/>
      <c r="J31" s="56"/>
      <c r="K31" s="57"/>
      <c r="L31" s="56"/>
      <c r="M31" s="57"/>
      <c r="N31" s="56"/>
      <c r="O31" s="57"/>
      <c r="P31" s="56"/>
      <c r="Q31" s="57"/>
      <c r="R31" s="56"/>
      <c r="S31" s="57"/>
      <c r="V31" s="46"/>
      <c r="X31" s="46"/>
      <c r="Z31" s="46"/>
      <c r="AB31" s="46"/>
      <c r="AD31" s="46"/>
      <c r="AF31" s="46"/>
      <c r="AH31" s="46"/>
      <c r="AJ31" s="46"/>
      <c r="AL31" s="46"/>
    </row>
    <row r="32" spans="1:38" s="23" customFormat="1" x14ac:dyDescent="0.2">
      <c r="A32" s="55" t="s">
        <v>67</v>
      </c>
      <c r="B32" s="95">
        <f>[1]MercLab!C280</f>
        <v>5729.2486765065441</v>
      </c>
      <c r="C32" s="95">
        <f t="shared" si="0"/>
        <v>6786.1188038553901</v>
      </c>
      <c r="D32" s="95">
        <f>[1]MercLab!D280</f>
        <v>13158.99823860934</v>
      </c>
      <c r="E32" s="95">
        <f>[1]MercLab!E280</f>
        <v>6580.2269926479912</v>
      </c>
      <c r="F32" s="95">
        <f>[1]MercLab!F280</f>
        <v>2966.2727404698066</v>
      </c>
      <c r="G32" s="95">
        <f>[1]MercLab!G280</f>
        <v>4438.9772436944231</v>
      </c>
      <c r="H32" s="56"/>
      <c r="I32" s="57"/>
      <c r="J32" s="56"/>
      <c r="K32" s="57"/>
      <c r="L32" s="56"/>
      <c r="M32" s="57"/>
      <c r="N32" s="56"/>
      <c r="O32" s="57"/>
      <c r="P32" s="56"/>
      <c r="Q32" s="57"/>
      <c r="R32" s="56"/>
      <c r="S32" s="57"/>
      <c r="V32" s="46"/>
      <c r="X32" s="46"/>
      <c r="Z32" s="46"/>
      <c r="AB32" s="46"/>
      <c r="AD32" s="46"/>
      <c r="AF32" s="46"/>
      <c r="AH32" s="46"/>
      <c r="AJ32" s="46"/>
      <c r="AL32" s="46"/>
    </row>
    <row r="33" spans="1:38" s="23" customFormat="1" x14ac:dyDescent="0.2">
      <c r="A33" s="55" t="s">
        <v>121</v>
      </c>
      <c r="B33" s="95">
        <f>[1]MercLab!C281</f>
        <v>4490.4769824943087</v>
      </c>
      <c r="C33" s="95">
        <f t="shared" si="0"/>
        <v>6175.9371745764038</v>
      </c>
      <c r="D33" s="95">
        <f>[1]MercLab!D281</f>
        <v>12015.233830616075</v>
      </c>
      <c r="E33" s="95">
        <f>[1]MercLab!E281</f>
        <v>6489.1089327645359</v>
      </c>
      <c r="F33" s="95">
        <f>[1]MercLab!F281</f>
        <v>2397.7783880602556</v>
      </c>
      <c r="G33" s="95">
        <f>[1]MercLab!G281</f>
        <v>3801.6275468647491</v>
      </c>
      <c r="H33" s="56"/>
      <c r="I33" s="57"/>
      <c r="J33" s="56"/>
      <c r="K33" s="57"/>
      <c r="L33" s="56"/>
      <c r="M33" s="57"/>
      <c r="N33" s="56"/>
      <c r="O33" s="57"/>
      <c r="P33" s="56"/>
      <c r="Q33" s="57"/>
      <c r="R33" s="56"/>
      <c r="S33" s="57"/>
      <c r="V33" s="46"/>
      <c r="X33" s="46"/>
      <c r="Z33" s="46"/>
      <c r="AB33" s="46"/>
      <c r="AD33" s="46"/>
      <c r="AF33" s="46"/>
      <c r="AH33" s="46"/>
      <c r="AJ33" s="46"/>
      <c r="AL33" s="46"/>
    </row>
    <row r="34" spans="1:38" s="23" customFormat="1" x14ac:dyDescent="0.2">
      <c r="A34" s="56"/>
      <c r="B34" s="107"/>
      <c r="C34" s="107"/>
      <c r="D34" s="107"/>
      <c r="E34" s="107"/>
      <c r="F34" s="107"/>
      <c r="G34" s="107"/>
      <c r="H34" s="26"/>
      <c r="I34" s="57"/>
      <c r="J34" s="26"/>
      <c r="K34" s="57"/>
      <c r="L34" s="26"/>
      <c r="M34" s="57"/>
      <c r="N34" s="26"/>
      <c r="O34" s="57"/>
      <c r="P34" s="26"/>
      <c r="Q34" s="57"/>
      <c r="R34" s="26"/>
      <c r="S34" s="57"/>
      <c r="V34" s="46"/>
      <c r="X34" s="46"/>
      <c r="Z34" s="46"/>
      <c r="AB34" s="46"/>
      <c r="AD34" s="46"/>
      <c r="AF34" s="46"/>
      <c r="AH34" s="46"/>
      <c r="AJ34" s="46"/>
      <c r="AL34" s="46"/>
    </row>
    <row r="35" spans="1:38" s="23" customFormat="1" x14ac:dyDescent="0.2">
      <c r="A35" s="54" t="s">
        <v>15</v>
      </c>
      <c r="B35" s="105"/>
      <c r="C35" s="105"/>
      <c r="D35" s="105"/>
      <c r="E35" s="105"/>
      <c r="F35" s="105"/>
      <c r="G35" s="105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V35" s="46"/>
      <c r="X35" s="46"/>
      <c r="Z35" s="46"/>
      <c r="AB35" s="46"/>
      <c r="AD35" s="46"/>
      <c r="AF35" s="46"/>
      <c r="AH35" s="46"/>
      <c r="AJ35" s="46"/>
      <c r="AL35" s="46"/>
    </row>
    <row r="36" spans="1:38" s="23" customFormat="1" x14ac:dyDescent="0.2">
      <c r="A36" s="55" t="s">
        <v>3</v>
      </c>
      <c r="B36" s="95">
        <f>[1]MercLab!C283</f>
        <v>4951.6887130438017</v>
      </c>
      <c r="C36" s="95">
        <f t="shared" si="0"/>
        <v>5786.6749715944989</v>
      </c>
      <c r="D36" s="95">
        <f>[1]MercLab!D283</f>
        <v>11276.769393649904</v>
      </c>
      <c r="E36" s="95">
        <f>[1]MercLab!E283</f>
        <v>4984.8651693524898</v>
      </c>
      <c r="F36" s="95">
        <f>[1]MercLab!F283</f>
        <v>2653.270093286299</v>
      </c>
      <c r="G36" s="95">
        <f>[1]MercLab!G283</f>
        <v>4231.7952300892994</v>
      </c>
      <c r="H36" s="56"/>
      <c r="I36" s="57"/>
      <c r="J36" s="56"/>
      <c r="K36" s="57"/>
      <c r="L36" s="56"/>
      <c r="M36" s="57"/>
      <c r="N36" s="56"/>
      <c r="O36" s="57"/>
      <c r="P36" s="56"/>
      <c r="Q36" s="57"/>
      <c r="R36" s="56"/>
      <c r="S36" s="57"/>
      <c r="V36" s="46"/>
      <c r="X36" s="46"/>
      <c r="Z36" s="46"/>
      <c r="AB36" s="46"/>
      <c r="AD36" s="46"/>
      <c r="AF36" s="46"/>
      <c r="AH36" s="46"/>
      <c r="AJ36" s="46"/>
      <c r="AL36" s="46"/>
    </row>
    <row r="37" spans="1:38" s="23" customFormat="1" x14ac:dyDescent="0.2">
      <c r="A37" s="55" t="s">
        <v>4</v>
      </c>
      <c r="B37" s="95">
        <f>[1]MercLab!C284</f>
        <v>4705.2799253147286</v>
      </c>
      <c r="C37" s="95">
        <f t="shared" si="0"/>
        <v>5499.8022213437625</v>
      </c>
      <c r="D37" s="95">
        <f>[1]MercLab!D284</f>
        <v>10448.508387676129</v>
      </c>
      <c r="E37" s="95">
        <f>[1]MercLab!E284</f>
        <v>5892.7149207152006</v>
      </c>
      <c r="F37" s="95">
        <f>[1]MercLab!F284</f>
        <v>2622.4148825491197</v>
      </c>
      <c r="G37" s="95">
        <f>[1]MercLab!G284</f>
        <v>3035.5706944345989</v>
      </c>
      <c r="H37" s="56"/>
      <c r="I37" s="57"/>
      <c r="J37" s="56"/>
      <c r="K37" s="57"/>
      <c r="L37" s="56"/>
      <c r="M37" s="57"/>
      <c r="N37" s="56"/>
      <c r="O37" s="57"/>
      <c r="P37" s="56"/>
      <c r="Q37" s="57"/>
      <c r="R37" s="56"/>
      <c r="S37" s="57"/>
      <c r="V37" s="46"/>
      <c r="X37" s="46"/>
      <c r="Z37" s="46"/>
      <c r="AB37" s="46"/>
      <c r="AD37" s="46"/>
      <c r="AF37" s="46"/>
      <c r="AH37" s="46"/>
      <c r="AJ37" s="46"/>
      <c r="AL37" s="46"/>
    </row>
    <row r="38" spans="1:38" s="23" customFormat="1" x14ac:dyDescent="0.2">
      <c r="A38" s="59"/>
      <c r="B38" s="107"/>
      <c r="C38" s="107"/>
      <c r="D38" s="107"/>
      <c r="E38" s="107"/>
      <c r="F38" s="107"/>
      <c r="G38" s="107"/>
      <c r="H38" s="26"/>
      <c r="I38" s="57"/>
      <c r="J38" s="26"/>
      <c r="K38" s="57"/>
      <c r="L38" s="26"/>
      <c r="M38" s="57"/>
      <c r="N38" s="26"/>
      <c r="O38" s="57"/>
      <c r="P38" s="26"/>
      <c r="Q38" s="57"/>
      <c r="R38" s="26"/>
      <c r="S38" s="57"/>
      <c r="V38" s="46"/>
      <c r="X38" s="46"/>
      <c r="Z38" s="46"/>
      <c r="AB38" s="46"/>
      <c r="AD38" s="46"/>
      <c r="AF38" s="46"/>
      <c r="AH38" s="46"/>
      <c r="AJ38" s="46"/>
      <c r="AL38" s="46"/>
    </row>
    <row r="39" spans="1:38" s="23" customFormat="1" x14ac:dyDescent="0.2">
      <c r="A39" s="54" t="s">
        <v>134</v>
      </c>
      <c r="B39" s="105"/>
      <c r="C39" s="105"/>
      <c r="D39" s="105"/>
      <c r="E39" s="105"/>
      <c r="F39" s="105"/>
      <c r="G39" s="105"/>
      <c r="H39" s="76"/>
      <c r="I39" s="27"/>
      <c r="J39" s="76"/>
      <c r="K39" s="27"/>
      <c r="L39" s="76"/>
      <c r="M39" s="27"/>
      <c r="N39" s="76"/>
      <c r="O39" s="27"/>
      <c r="P39" s="76"/>
      <c r="Q39" s="27"/>
      <c r="R39" s="76"/>
      <c r="S39" s="27"/>
      <c r="V39" s="46"/>
      <c r="X39" s="46"/>
      <c r="Z39" s="46"/>
      <c r="AB39" s="46"/>
      <c r="AD39" s="46"/>
      <c r="AF39" s="46"/>
      <c r="AH39" s="46"/>
      <c r="AJ39" s="46"/>
      <c r="AL39" s="46"/>
    </row>
    <row r="40" spans="1:38" s="23" customFormat="1" x14ac:dyDescent="0.2">
      <c r="A40" s="60" t="s">
        <v>126</v>
      </c>
      <c r="B40" s="95">
        <f>SUM(B41:B43)</f>
        <v>6487.4528477598906</v>
      </c>
      <c r="C40" s="95">
        <f t="shared" si="0"/>
        <v>6608.9831651710901</v>
      </c>
      <c r="D40" s="95">
        <f>SUM(D41:D43)</f>
        <v>9493.6315059651643</v>
      </c>
      <c r="E40" s="95">
        <f>SUM(E41:E43)</f>
        <v>6873.2909106833631</v>
      </c>
      <c r="F40" s="95">
        <f>SUM(F41:F43)</f>
        <v>4561.7435056299237</v>
      </c>
      <c r="G40" s="95">
        <f>SUM(G41:G43)</f>
        <v>5507.2667384059096</v>
      </c>
      <c r="H40" s="56"/>
      <c r="I40" s="57"/>
      <c r="J40" s="56"/>
      <c r="K40" s="57"/>
      <c r="L40" s="56"/>
      <c r="M40" s="57"/>
      <c r="N40" s="56"/>
      <c r="O40" s="57"/>
      <c r="P40" s="56"/>
      <c r="Q40" s="57"/>
      <c r="R40" s="56"/>
      <c r="S40" s="57"/>
      <c r="V40" s="46"/>
      <c r="X40" s="46"/>
      <c r="Z40" s="46"/>
      <c r="AB40" s="46"/>
      <c r="AD40" s="46"/>
      <c r="AF40" s="46"/>
      <c r="AH40" s="46"/>
      <c r="AJ40" s="46"/>
      <c r="AL40" s="46"/>
    </row>
    <row r="41" spans="1:38" s="23" customFormat="1" x14ac:dyDescent="0.2">
      <c r="A41" s="61" t="s">
        <v>136</v>
      </c>
      <c r="B41" s="95">
        <f>[1]MercLab!C286</f>
        <v>1632.701504609209</v>
      </c>
      <c r="C41" s="95">
        <f t="shared" si="0"/>
        <v>2374.3126591482842</v>
      </c>
      <c r="D41" s="95">
        <f>[1]MercLab!D286</f>
        <v>4048.962292468435</v>
      </c>
      <c r="E41" s="95">
        <f>[1]MercLab!E286</f>
        <v>2148.6513845454579</v>
      </c>
      <c r="F41" s="95">
        <f>[1]MercLab!F286</f>
        <v>1928.477273465292</v>
      </c>
      <c r="G41" s="95">
        <f>[1]MercLab!G286</f>
        <v>1371.1596861139512</v>
      </c>
      <c r="H41" s="56"/>
      <c r="I41" s="57"/>
      <c r="J41" s="56"/>
      <c r="K41" s="57"/>
      <c r="L41" s="56"/>
      <c r="M41" s="57"/>
      <c r="N41" s="56"/>
      <c r="O41" s="57"/>
      <c r="P41" s="56"/>
      <c r="Q41" s="57"/>
      <c r="R41" s="56"/>
      <c r="S41" s="57"/>
      <c r="V41" s="46"/>
      <c r="X41" s="46"/>
      <c r="Z41" s="46"/>
      <c r="AB41" s="46"/>
      <c r="AD41" s="46"/>
      <c r="AF41" s="46"/>
      <c r="AH41" s="46"/>
      <c r="AJ41" s="46"/>
      <c r="AL41" s="46"/>
    </row>
    <row r="42" spans="1:38" s="23" customFormat="1" x14ac:dyDescent="0.2">
      <c r="A42" s="61" t="s">
        <v>137</v>
      </c>
      <c r="B42" s="95">
        <f>[1]MercLab!C287</f>
        <v>2938.3919107750908</v>
      </c>
      <c r="C42" s="95">
        <f t="shared" si="0"/>
        <v>3460.3010595727251</v>
      </c>
      <c r="D42" s="95">
        <f>[1]MercLab!D287</f>
        <v>5444.6692134967298</v>
      </c>
      <c r="E42" s="95">
        <f>[1]MercLab!E287</f>
        <v>3724.6395261379048</v>
      </c>
      <c r="F42" s="95">
        <f>[1]MercLab!F287</f>
        <v>2633.2662321646321</v>
      </c>
      <c r="G42" s="95">
        <f>[1]MercLab!G287</f>
        <v>2038.6292664916343</v>
      </c>
      <c r="H42" s="56"/>
      <c r="I42" s="57"/>
      <c r="J42" s="56"/>
      <c r="K42" s="57"/>
      <c r="L42" s="56"/>
      <c r="M42" s="57"/>
      <c r="N42" s="56"/>
      <c r="O42" s="57"/>
      <c r="P42" s="56"/>
      <c r="Q42" s="57"/>
      <c r="R42" s="56"/>
      <c r="S42" s="57"/>
      <c r="V42" s="46"/>
      <c r="X42" s="46"/>
      <c r="Z42" s="46"/>
      <c r="AB42" s="46"/>
      <c r="AD42" s="46"/>
      <c r="AF42" s="46"/>
      <c r="AH42" s="46"/>
      <c r="AJ42" s="46"/>
      <c r="AL42" s="46"/>
    </row>
    <row r="43" spans="1:38" s="23" customFormat="1" x14ac:dyDescent="0.2">
      <c r="A43" s="61" t="s">
        <v>138</v>
      </c>
      <c r="B43" s="95">
        <f>[1]MercLab!C288</f>
        <v>1916.3594323755901</v>
      </c>
      <c r="C43" s="95">
        <f t="shared" si="0"/>
        <v>774.36944645008089</v>
      </c>
      <c r="D43" s="95">
        <f>[1]MercLab!D288</f>
        <v>0</v>
      </c>
      <c r="E43" s="95">
        <f>[1]MercLab!E288</f>
        <v>1000</v>
      </c>
      <c r="F43" s="95">
        <f>[1]MercLab!F288</f>
        <v>0</v>
      </c>
      <c r="G43" s="95">
        <f>[1]MercLab!G288</f>
        <v>2097.4777858003235</v>
      </c>
      <c r="H43" s="56"/>
      <c r="I43" s="57"/>
      <c r="J43" s="56"/>
      <c r="K43" s="57"/>
      <c r="L43" s="56"/>
      <c r="M43" s="57"/>
      <c r="N43" s="56"/>
      <c r="O43" s="57"/>
      <c r="P43" s="56"/>
      <c r="Q43" s="57"/>
      <c r="R43" s="56"/>
      <c r="S43" s="57"/>
      <c r="V43" s="46"/>
      <c r="X43" s="46"/>
      <c r="Z43" s="46"/>
      <c r="AB43" s="46"/>
      <c r="AD43" s="46"/>
      <c r="AF43" s="46"/>
      <c r="AH43" s="46"/>
      <c r="AJ43" s="46"/>
      <c r="AL43" s="46"/>
    </row>
    <row r="44" spans="1:38" s="23" customFormat="1" x14ac:dyDescent="0.2">
      <c r="A44" s="60" t="s">
        <v>127</v>
      </c>
      <c r="B44" s="95">
        <f>[1]MercLab!C289</f>
        <v>8471.1449098155899</v>
      </c>
      <c r="C44" s="95">
        <f t="shared" si="0"/>
        <v>8406.083922462687</v>
      </c>
      <c r="D44" s="95">
        <f>[1]MercLab!D289</f>
        <v>9248.3307180474512</v>
      </c>
      <c r="E44" s="95">
        <f>[1]MercLab!E289</f>
        <v>8266.0515417347015</v>
      </c>
      <c r="F44" s="95">
        <f>[1]MercLab!F289</f>
        <v>7995.8787771227971</v>
      </c>
      <c r="G44" s="95">
        <f>[1]MercLab!G289</f>
        <v>8114.0746529458011</v>
      </c>
      <c r="H44" s="56"/>
      <c r="I44" s="57"/>
      <c r="J44" s="56"/>
      <c r="K44" s="57"/>
      <c r="L44" s="56"/>
      <c r="M44" s="57"/>
      <c r="N44" s="56"/>
      <c r="O44" s="57"/>
      <c r="P44" s="56"/>
      <c r="Q44" s="57"/>
      <c r="R44" s="56"/>
      <c r="S44" s="57"/>
      <c r="V44" s="46"/>
      <c r="X44" s="46"/>
      <c r="Z44" s="46"/>
      <c r="AB44" s="46"/>
      <c r="AD44" s="46"/>
      <c r="AF44" s="46"/>
      <c r="AH44" s="46"/>
      <c r="AJ44" s="46"/>
      <c r="AL44" s="46"/>
    </row>
    <row r="45" spans="1:38" s="23" customFormat="1" x14ac:dyDescent="0.2">
      <c r="A45" s="60" t="s">
        <v>128</v>
      </c>
      <c r="B45" s="95">
        <f>[1]MercLab!C290</f>
        <v>15125.864813407386</v>
      </c>
      <c r="C45" s="95">
        <f t="shared" si="0"/>
        <v>11327.942505113841</v>
      </c>
      <c r="D45" s="95">
        <f>[1]MercLab!D290</f>
        <v>16451.425603223255</v>
      </c>
      <c r="E45" s="95">
        <f>[1]MercLab!E290</f>
        <v>15698.859606142296</v>
      </c>
      <c r="F45" s="95">
        <f>[1]MercLab!F290</f>
        <v>0</v>
      </c>
      <c r="G45" s="95">
        <f>[1]MercLab!G290</f>
        <v>13161.484811089809</v>
      </c>
      <c r="H45" s="56"/>
      <c r="I45" s="57"/>
      <c r="J45" s="56"/>
      <c r="K45" s="57"/>
      <c r="L45" s="56"/>
      <c r="M45" s="57"/>
      <c r="N45" s="56"/>
      <c r="O45" s="57"/>
      <c r="P45" s="56"/>
      <c r="Q45" s="57"/>
      <c r="R45" s="56"/>
      <c r="S45" s="57"/>
      <c r="V45" s="46"/>
      <c r="X45" s="46"/>
      <c r="Z45" s="46"/>
      <c r="AB45" s="46"/>
      <c r="AD45" s="46"/>
      <c r="AF45" s="46"/>
      <c r="AH45" s="46"/>
      <c r="AJ45" s="46"/>
      <c r="AL45" s="46"/>
    </row>
    <row r="46" spans="1:38" s="23" customFormat="1" x14ac:dyDescent="0.2">
      <c r="A46" s="60" t="s">
        <v>129</v>
      </c>
      <c r="B46" s="95">
        <f>[1]MercLab!C291</f>
        <v>20653.553286336406</v>
      </c>
      <c r="C46" s="95">
        <f t="shared" si="0"/>
        <v>16052.376274902372</v>
      </c>
      <c r="D46" s="95">
        <f>[1]MercLab!D291</f>
        <v>22703.545799108248</v>
      </c>
      <c r="E46" s="95">
        <f>[1]MercLab!E291</f>
        <v>22343.969060762891</v>
      </c>
      <c r="F46" s="95">
        <f>[1]MercLab!F291</f>
        <v>0</v>
      </c>
      <c r="G46" s="95">
        <f>[1]MercLab!G291</f>
        <v>19161.990239738348</v>
      </c>
      <c r="H46" s="56"/>
      <c r="I46" s="57"/>
      <c r="J46" s="56"/>
      <c r="K46" s="57"/>
      <c r="L46" s="56"/>
      <c r="M46" s="57"/>
      <c r="N46" s="56"/>
      <c r="O46" s="57"/>
      <c r="P46" s="56"/>
      <c r="Q46" s="57"/>
      <c r="R46" s="56"/>
      <c r="S46" s="57"/>
      <c r="V46" s="46"/>
      <c r="X46" s="46"/>
      <c r="Z46" s="46"/>
      <c r="AB46" s="46"/>
      <c r="AD46" s="46"/>
      <c r="AF46" s="46"/>
      <c r="AH46" s="46"/>
      <c r="AJ46" s="46"/>
      <c r="AL46" s="46"/>
    </row>
    <row r="47" spans="1:38" s="23" customFormat="1" x14ac:dyDescent="0.2">
      <c r="A47" s="60" t="s">
        <v>130</v>
      </c>
      <c r="B47" s="95">
        <f>[1]MercLab!C292</f>
        <v>49604.686583629198</v>
      </c>
      <c r="C47" s="95">
        <f t="shared" si="0"/>
        <v>34044.559054470606</v>
      </c>
      <c r="D47" s="95">
        <f>[1]MercLab!D292</f>
        <v>40298.480038348032</v>
      </c>
      <c r="E47" s="95">
        <f>[1]MercLab!E292</f>
        <v>38630.187557440287</v>
      </c>
      <c r="F47" s="95">
        <f>[1]MercLab!F292</f>
        <v>0</v>
      </c>
      <c r="G47" s="95">
        <f>[1]MercLab!G292</f>
        <v>57249.568622094106</v>
      </c>
      <c r="H47" s="56"/>
      <c r="I47" s="57"/>
      <c r="J47" s="56"/>
      <c r="K47" s="57"/>
      <c r="L47" s="56"/>
      <c r="M47" s="57"/>
      <c r="N47" s="56"/>
      <c r="O47" s="57"/>
      <c r="P47" s="56"/>
      <c r="Q47" s="57"/>
      <c r="R47" s="56"/>
      <c r="S47" s="57"/>
      <c r="V47" s="46"/>
      <c r="X47" s="46"/>
      <c r="Z47" s="46"/>
      <c r="AB47" s="46"/>
      <c r="AD47" s="46"/>
      <c r="AF47" s="46"/>
      <c r="AH47" s="46"/>
      <c r="AJ47" s="46"/>
      <c r="AL47" s="46"/>
    </row>
    <row r="48" spans="1:38" s="23" customFormat="1" x14ac:dyDescent="0.2">
      <c r="A48" s="56"/>
      <c r="B48" s="107"/>
      <c r="C48" s="107"/>
      <c r="D48" s="107"/>
      <c r="E48" s="107"/>
      <c r="F48" s="107"/>
      <c r="G48" s="107"/>
      <c r="I48" s="46"/>
      <c r="K48" s="46"/>
      <c r="M48" s="46"/>
      <c r="O48" s="46"/>
      <c r="Q48" s="46"/>
      <c r="S48" s="46"/>
      <c r="V48" s="46"/>
      <c r="X48" s="46"/>
      <c r="Z48" s="46"/>
      <c r="AB48" s="46"/>
      <c r="AD48" s="46"/>
      <c r="AF48" s="46"/>
      <c r="AH48" s="46"/>
      <c r="AJ48" s="46"/>
      <c r="AL48" s="46"/>
    </row>
    <row r="49" spans="1:38" s="23" customFormat="1" x14ac:dyDescent="0.2">
      <c r="A49" s="54" t="s">
        <v>16</v>
      </c>
      <c r="B49" s="105"/>
      <c r="C49" s="105"/>
      <c r="D49" s="105"/>
      <c r="E49" s="105"/>
      <c r="F49" s="105"/>
      <c r="G49" s="105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V49" s="46"/>
      <c r="X49" s="46"/>
      <c r="Z49" s="46"/>
      <c r="AB49" s="46"/>
      <c r="AD49" s="46"/>
      <c r="AF49" s="46"/>
      <c r="AH49" s="46"/>
      <c r="AJ49" s="46"/>
      <c r="AL49" s="46"/>
    </row>
    <row r="50" spans="1:38" s="23" customFormat="1" x14ac:dyDescent="0.2">
      <c r="A50" s="60" t="s">
        <v>46</v>
      </c>
      <c r="B50" s="95">
        <f>[1]MercLab!C294</f>
        <v>2963.6012638524517</v>
      </c>
      <c r="C50" s="95">
        <f t="shared" si="0"/>
        <v>1421.655256981094</v>
      </c>
      <c r="D50" s="95">
        <f>[1]MercLab!D294</f>
        <v>0</v>
      </c>
      <c r="E50" s="95">
        <f>[1]MercLab!E294</f>
        <v>2509.8734016698631</v>
      </c>
      <c r="F50" s="95">
        <f>[1]MercLab!F294</f>
        <v>0</v>
      </c>
      <c r="G50" s="95">
        <f>[1]MercLab!G294</f>
        <v>3176.7476262545129</v>
      </c>
      <c r="H50" s="56"/>
      <c r="I50" s="57"/>
      <c r="J50" s="56"/>
      <c r="K50" s="57"/>
      <c r="L50" s="56"/>
      <c r="M50" s="57"/>
      <c r="N50" s="56"/>
      <c r="O50" s="57"/>
      <c r="P50" s="56"/>
      <c r="Q50" s="57"/>
      <c r="R50" s="56"/>
      <c r="S50" s="57"/>
      <c r="V50" s="46"/>
      <c r="X50" s="46"/>
      <c r="Z50" s="46"/>
      <c r="AB50" s="46"/>
      <c r="AD50" s="46"/>
      <c r="AF50" s="46"/>
      <c r="AH50" s="46"/>
      <c r="AJ50" s="46"/>
      <c r="AL50" s="46"/>
    </row>
    <row r="51" spans="1:38" s="23" customFormat="1" x14ac:dyDescent="0.2">
      <c r="A51" s="60" t="s">
        <v>47</v>
      </c>
      <c r="B51" s="95">
        <f>[1]MercLab!C295</f>
        <v>4688.5453601294885</v>
      </c>
      <c r="C51" s="95">
        <f t="shared" si="0"/>
        <v>2276.2929456634683</v>
      </c>
      <c r="D51" s="95">
        <f>[1]MercLab!D295</f>
        <v>0</v>
      </c>
      <c r="E51" s="95">
        <f>[1]MercLab!E295</f>
        <v>6266.3747944918196</v>
      </c>
      <c r="F51" s="95">
        <f>[1]MercLab!F295</f>
        <v>0</v>
      </c>
      <c r="G51" s="95">
        <f>[1]MercLab!G295</f>
        <v>2838.7969881620534</v>
      </c>
      <c r="H51" s="56"/>
      <c r="I51" s="57"/>
      <c r="J51" s="56"/>
      <c r="K51" s="57"/>
      <c r="L51" s="56"/>
      <c r="M51" s="57"/>
      <c r="N51" s="56"/>
      <c r="O51" s="57"/>
      <c r="P51" s="56"/>
      <c r="Q51" s="57"/>
      <c r="R51" s="56"/>
      <c r="S51" s="57"/>
      <c r="V51" s="46"/>
      <c r="X51" s="46"/>
      <c r="Z51" s="46"/>
      <c r="AB51" s="46"/>
      <c r="AD51" s="46"/>
      <c r="AF51" s="46"/>
      <c r="AH51" s="46"/>
      <c r="AJ51" s="46"/>
      <c r="AL51" s="46"/>
    </row>
    <row r="52" spans="1:38" s="23" customFormat="1" x14ac:dyDescent="0.2">
      <c r="A52" s="60" t="s">
        <v>68</v>
      </c>
      <c r="B52" s="95">
        <f>[1]MercLab!C296</f>
        <v>6147.3006318918478</v>
      </c>
      <c r="C52" s="95">
        <f t="shared" si="0"/>
        <v>6119.5942511876492</v>
      </c>
      <c r="D52" s="95">
        <f>[1]MercLab!D296</f>
        <v>10835.321417357809</v>
      </c>
      <c r="E52" s="95">
        <f>[1]MercLab!E296</f>
        <v>6263.6872479668828</v>
      </c>
      <c r="F52" s="95">
        <f>[1]MercLab!F296</f>
        <v>2623.9694613747834</v>
      </c>
      <c r="G52" s="95">
        <f>[1]MercLab!G296</f>
        <v>4755.3988780511199</v>
      </c>
      <c r="H52" s="56"/>
      <c r="I52" s="57"/>
      <c r="J52" s="56"/>
      <c r="K52" s="57"/>
      <c r="L52" s="56"/>
      <c r="M52" s="57"/>
      <c r="N52" s="56"/>
      <c r="O52" s="57"/>
      <c r="P52" s="56"/>
      <c r="Q52" s="57"/>
      <c r="R52" s="56"/>
      <c r="S52" s="57"/>
      <c r="V52" s="46"/>
      <c r="X52" s="46"/>
      <c r="Z52" s="46"/>
      <c r="AB52" s="46"/>
      <c r="AD52" s="46"/>
      <c r="AF52" s="46"/>
      <c r="AH52" s="46"/>
      <c r="AJ52" s="46"/>
      <c r="AL52" s="46"/>
    </row>
    <row r="53" spans="1:38" s="23" customFormat="1" x14ac:dyDescent="0.2">
      <c r="A53" s="60" t="s">
        <v>64</v>
      </c>
      <c r="B53" s="95">
        <f>[1]MercLab!C297</f>
        <v>9426.504277244032</v>
      </c>
      <c r="C53" s="95">
        <f t="shared" si="0"/>
        <v>4278.7685517952905</v>
      </c>
      <c r="D53" s="95">
        <f>[1]MercLab!D297</f>
        <v>0</v>
      </c>
      <c r="E53" s="95">
        <f>[1]MercLab!E297</f>
        <v>10180.171171007176</v>
      </c>
      <c r="F53" s="95">
        <f>[1]MercLab!F297</f>
        <v>0</v>
      </c>
      <c r="G53" s="95">
        <f>[1]MercLab!G297</f>
        <v>6934.9030361739851</v>
      </c>
      <c r="H53" s="56"/>
      <c r="I53" s="57"/>
      <c r="J53" s="56"/>
      <c r="K53" s="57"/>
      <c r="L53" s="56"/>
      <c r="M53" s="57"/>
      <c r="N53" s="56"/>
      <c r="O53" s="57"/>
      <c r="P53" s="56"/>
      <c r="Q53" s="57"/>
      <c r="R53" s="56"/>
      <c r="S53" s="57"/>
      <c r="V53" s="46"/>
      <c r="X53" s="46"/>
      <c r="Z53" s="46"/>
      <c r="AB53" s="46"/>
      <c r="AD53" s="46"/>
      <c r="AF53" s="46"/>
      <c r="AH53" s="46"/>
      <c r="AJ53" s="46"/>
      <c r="AL53" s="46"/>
    </row>
    <row r="54" spans="1:38" x14ac:dyDescent="0.2">
      <c r="A54" s="198"/>
      <c r="B54" s="197"/>
      <c r="C54" s="197"/>
      <c r="D54" s="197"/>
      <c r="E54" s="197"/>
      <c r="F54" s="197"/>
      <c r="G54" s="197"/>
    </row>
    <row r="55" spans="1:38" x14ac:dyDescent="0.2">
      <c r="A55" s="14" t="str">
        <f>'C01'!$A$46</f>
        <v>Fuente: Instituto Nacional de Estadística (INE). XLIII Encuesta Permanente de Hogares de Propósitos Múltiples, mayo 2012.</v>
      </c>
    </row>
    <row r="56" spans="1:38" x14ac:dyDescent="0.2">
      <c r="A56" s="14" t="str">
        <f>'C02'!$A$46</f>
        <v>(Promedio de salarios mínimos por rama)</v>
      </c>
    </row>
    <row r="57" spans="1:38" x14ac:dyDescent="0.2">
      <c r="A57" s="14" t="s">
        <v>135</v>
      </c>
      <c r="M57" s="12"/>
    </row>
    <row r="58" spans="1:38" x14ac:dyDescent="0.2">
      <c r="A58" s="14"/>
      <c r="M58" s="12"/>
    </row>
    <row r="59" spans="1:38" x14ac:dyDescent="0.2">
      <c r="A59" s="262" t="s">
        <v>104</v>
      </c>
      <c r="B59" s="262"/>
      <c r="C59" s="262"/>
      <c r="D59" s="262"/>
      <c r="E59" s="262"/>
      <c r="F59" s="262"/>
      <c r="G59" s="262"/>
    </row>
    <row r="60" spans="1:38" x14ac:dyDescent="0.2">
      <c r="A60" s="262" t="s">
        <v>105</v>
      </c>
      <c r="B60" s="262"/>
      <c r="C60" s="262"/>
      <c r="D60" s="262"/>
      <c r="E60" s="262"/>
      <c r="F60" s="262"/>
      <c r="G60" s="262"/>
    </row>
    <row r="61" spans="1:38" x14ac:dyDescent="0.2">
      <c r="A61" s="262" t="s">
        <v>112</v>
      </c>
      <c r="B61" s="262"/>
      <c r="C61" s="262"/>
      <c r="D61" s="262"/>
      <c r="E61" s="262"/>
      <c r="F61" s="262"/>
      <c r="G61" s="262"/>
    </row>
    <row r="62" spans="1:38" x14ac:dyDescent="0.2">
      <c r="A62" s="135" t="s">
        <v>21</v>
      </c>
      <c r="B62" s="12"/>
      <c r="C62" s="12"/>
      <c r="D62" s="12"/>
      <c r="E62" s="12"/>
      <c r="F62" s="12"/>
      <c r="G62" s="12"/>
    </row>
    <row r="63" spans="1:38" x14ac:dyDescent="0.2">
      <c r="A63" s="267" t="s">
        <v>39</v>
      </c>
      <c r="B63" s="265" t="s">
        <v>33</v>
      </c>
      <c r="C63" s="265"/>
      <c r="D63" s="265"/>
      <c r="E63" s="265"/>
      <c r="F63" s="265"/>
      <c r="G63" s="265"/>
    </row>
    <row r="64" spans="1:38" x14ac:dyDescent="0.2">
      <c r="A64" s="263"/>
      <c r="B64" s="263" t="s">
        <v>33</v>
      </c>
      <c r="C64" s="265" t="s">
        <v>8</v>
      </c>
      <c r="D64" s="265"/>
      <c r="E64" s="265"/>
      <c r="F64" s="265"/>
      <c r="G64" s="263" t="s">
        <v>1</v>
      </c>
    </row>
    <row r="65" spans="1:8" x14ac:dyDescent="0.2">
      <c r="A65" s="266"/>
      <c r="B65" s="266"/>
      <c r="C65" s="28" t="s">
        <v>11</v>
      </c>
      <c r="D65" s="204" t="s">
        <v>140</v>
      </c>
      <c r="E65" s="28" t="s">
        <v>12</v>
      </c>
      <c r="F65" s="217" t="s">
        <v>141</v>
      </c>
      <c r="G65" s="266"/>
    </row>
    <row r="66" spans="1:8" x14ac:dyDescent="0.2">
      <c r="A66" s="139"/>
      <c r="B66" s="139"/>
      <c r="C66" s="139"/>
      <c r="D66" s="140"/>
      <c r="E66" s="137"/>
      <c r="F66" s="218"/>
      <c r="G66" s="137"/>
    </row>
    <row r="67" spans="1:8" x14ac:dyDescent="0.2">
      <c r="A67" s="31" t="s">
        <v>89</v>
      </c>
      <c r="B67" s="96">
        <f t="shared" ref="B67:G67" si="1">B8</f>
        <v>4865.1021109504518</v>
      </c>
      <c r="C67" s="96">
        <f t="shared" si="1"/>
        <v>5620.3158330641027</v>
      </c>
      <c r="D67" s="97">
        <f t="shared" si="1"/>
        <v>10835.321417357809</v>
      </c>
      <c r="E67" s="96">
        <f t="shared" si="1"/>
        <v>5223.7949603772886</v>
      </c>
      <c r="F67" s="206">
        <f t="shared" si="1"/>
        <v>2623.9694613747834</v>
      </c>
      <c r="G67" s="96">
        <f t="shared" si="1"/>
        <v>3798.1774931465288</v>
      </c>
    </row>
    <row r="68" spans="1:8" x14ac:dyDescent="0.2">
      <c r="A68" s="4"/>
      <c r="B68" s="206"/>
      <c r="C68" s="206"/>
      <c r="D68" s="207"/>
      <c r="E68" s="92"/>
      <c r="F68" s="92"/>
      <c r="G68" s="92"/>
      <c r="H68" s="123"/>
    </row>
    <row r="69" spans="1:8" x14ac:dyDescent="0.2">
      <c r="A69" s="17" t="s">
        <v>22</v>
      </c>
      <c r="B69" s="206"/>
      <c r="C69" s="206"/>
      <c r="D69" s="92"/>
      <c r="E69" s="206"/>
      <c r="F69" s="206"/>
      <c r="G69" s="206"/>
      <c r="H69" s="123"/>
    </row>
    <row r="70" spans="1:8" x14ac:dyDescent="0.2">
      <c r="A70" s="109" t="s">
        <v>73</v>
      </c>
      <c r="B70" s="207">
        <f>[1]MercLab!C300</f>
        <v>2955.9255209922312</v>
      </c>
      <c r="C70" s="207">
        <f t="shared" ref="C70:C94" si="2">AVERAGE(D70:G70)</f>
        <v>1417.8934527805575</v>
      </c>
      <c r="D70" s="207">
        <f>[1]MercLab!D300</f>
        <v>0</v>
      </c>
      <c r="E70" s="207">
        <f>[1]MercLab!E300</f>
        <v>2509.1707338983347</v>
      </c>
      <c r="F70" s="207">
        <f>[1]MercLab!F300</f>
        <v>0</v>
      </c>
      <c r="G70" s="207">
        <f>[1]MercLab!G300</f>
        <v>3162.4030772238953</v>
      </c>
      <c r="H70" s="123"/>
    </row>
    <row r="71" spans="1:8" x14ac:dyDescent="0.2">
      <c r="A71" s="109" t="s">
        <v>91</v>
      </c>
      <c r="B71" s="207">
        <f>[1]MercLab!C301</f>
        <v>3661.6504934782042</v>
      </c>
      <c r="C71" s="207">
        <f t="shared" si="2"/>
        <v>2050.8630007142697</v>
      </c>
      <c r="D71" s="207">
        <f>[1]MercLab!D301</f>
        <v>0</v>
      </c>
      <c r="E71" s="207">
        <f>[1]MercLab!E301</f>
        <v>2541.3835188498106</v>
      </c>
      <c r="F71" s="207">
        <f>[1]MercLab!F301</f>
        <v>0</v>
      </c>
      <c r="G71" s="207">
        <f>[1]MercLab!G301</f>
        <v>5662.0684840072681</v>
      </c>
      <c r="H71" s="123"/>
    </row>
    <row r="72" spans="1:8" x14ac:dyDescent="0.2">
      <c r="A72" s="109" t="s">
        <v>74</v>
      </c>
      <c r="B72" s="207">
        <f>[1]MercLab!C302</f>
        <v>4688.5453601294885</v>
      </c>
      <c r="C72" s="207">
        <f t="shared" si="2"/>
        <v>2276.2929456634683</v>
      </c>
      <c r="D72" s="207">
        <f>[1]MercLab!D302</f>
        <v>0</v>
      </c>
      <c r="E72" s="207">
        <f>[1]MercLab!E302</f>
        <v>6266.3747944918196</v>
      </c>
      <c r="F72" s="207">
        <f>[1]MercLab!F302</f>
        <v>0</v>
      </c>
      <c r="G72" s="207">
        <f>[1]MercLab!G302</f>
        <v>2838.7969881620534</v>
      </c>
      <c r="H72" s="123"/>
    </row>
    <row r="73" spans="1:8" x14ac:dyDescent="0.2">
      <c r="A73" s="109" t="s">
        <v>75</v>
      </c>
      <c r="B73" s="207">
        <f>[1]MercLab!C303</f>
        <v>14746.847612161788</v>
      </c>
      <c r="C73" s="207">
        <f t="shared" si="2"/>
        <v>7348.7833865802231</v>
      </c>
      <c r="D73" s="207">
        <f>[1]MercLab!D303</f>
        <v>14963.47970835354</v>
      </c>
      <c r="E73" s="207">
        <f>[1]MercLab!E303</f>
        <v>14431.653837967353</v>
      </c>
      <c r="F73" s="207">
        <f>[1]MercLab!F303</f>
        <v>0</v>
      </c>
      <c r="G73" s="207">
        <f>[1]MercLab!G303</f>
        <v>0</v>
      </c>
      <c r="H73" s="123"/>
    </row>
    <row r="74" spans="1:8" x14ac:dyDescent="0.2">
      <c r="A74" s="109" t="s">
        <v>92</v>
      </c>
      <c r="B74" s="207">
        <f>[1]MercLab!C304</f>
        <v>5175.1604030675207</v>
      </c>
      <c r="C74" s="207">
        <f t="shared" si="2"/>
        <v>5800.580755990356</v>
      </c>
      <c r="D74" s="207">
        <f>[1]MercLab!D304</f>
        <v>12670</v>
      </c>
      <c r="E74" s="207">
        <f>[1]MercLab!E304</f>
        <v>4818.6949558085416</v>
      </c>
      <c r="F74" s="207">
        <f>[1]MercLab!F304</f>
        <v>0</v>
      </c>
      <c r="G74" s="207">
        <f>[1]MercLab!G304</f>
        <v>5713.6280681528842</v>
      </c>
      <c r="H74" s="123"/>
    </row>
    <row r="75" spans="1:8" x14ac:dyDescent="0.2">
      <c r="A75" s="109" t="s">
        <v>110</v>
      </c>
      <c r="B75" s="207">
        <f>[1]MercLab!C305</f>
        <v>4938.1437281909994</v>
      </c>
      <c r="C75" s="207">
        <f t="shared" si="2"/>
        <v>4143.6253534257212</v>
      </c>
      <c r="D75" s="207">
        <f>[1]MercLab!D305</f>
        <v>6415.9897498209848</v>
      </c>
      <c r="E75" s="207">
        <f>[1]MercLab!E305</f>
        <v>5675.6374247922331</v>
      </c>
      <c r="F75" s="207">
        <f>[1]MercLab!F305</f>
        <v>0</v>
      </c>
      <c r="G75" s="207">
        <f>[1]MercLab!G305</f>
        <v>4482.8742390896678</v>
      </c>
      <c r="H75" s="123"/>
    </row>
    <row r="76" spans="1:8" x14ac:dyDescent="0.2">
      <c r="A76" s="109" t="s">
        <v>77</v>
      </c>
      <c r="B76" s="207">
        <f>[1]MercLab!C306</f>
        <v>7335.6169563144213</v>
      </c>
      <c r="C76" s="207">
        <f t="shared" si="2"/>
        <v>6734.404012092893</v>
      </c>
      <c r="D76" s="207">
        <f>[1]MercLab!D306</f>
        <v>13363.421461275762</v>
      </c>
      <c r="E76" s="207">
        <f>[1]MercLab!E306</f>
        <v>7408.7190222282079</v>
      </c>
      <c r="F76" s="207">
        <f>[1]MercLab!F306</f>
        <v>0</v>
      </c>
      <c r="G76" s="207">
        <f>[1]MercLab!G306</f>
        <v>6165.4755648676019</v>
      </c>
      <c r="H76" s="123"/>
    </row>
    <row r="77" spans="1:8" x14ac:dyDescent="0.2">
      <c r="A77" s="109" t="s">
        <v>76</v>
      </c>
      <c r="B77" s="207">
        <f>[1]MercLab!C307</f>
        <v>9157.2382331481567</v>
      </c>
      <c r="C77" s="207">
        <f t="shared" si="2"/>
        <v>7621.0621289322171</v>
      </c>
      <c r="D77" s="207">
        <f>[1]MercLab!D307</f>
        <v>8626.0897418964705</v>
      </c>
      <c r="E77" s="207">
        <f>[1]MercLab!E307</f>
        <v>8223.459239934622</v>
      </c>
      <c r="F77" s="207">
        <f>[1]MercLab!F307</f>
        <v>0</v>
      </c>
      <c r="G77" s="207">
        <f>[1]MercLab!G307</f>
        <v>13634.699533897778</v>
      </c>
      <c r="H77" s="123"/>
    </row>
    <row r="78" spans="1:8" x14ac:dyDescent="0.2">
      <c r="A78" s="109" t="s">
        <v>78</v>
      </c>
      <c r="B78" s="207">
        <f>[1]MercLab!C308</f>
        <v>6981.7039921202659</v>
      </c>
      <c r="C78" s="207">
        <f t="shared" si="2"/>
        <v>5680.0891215648016</v>
      </c>
      <c r="D78" s="207">
        <f>[1]MercLab!D308</f>
        <v>10580.146466794848</v>
      </c>
      <c r="E78" s="207">
        <f>[1]MercLab!E308</f>
        <v>6588.801023196791</v>
      </c>
      <c r="F78" s="207">
        <f>[1]MercLab!F308</f>
        <v>2623.9694613747834</v>
      </c>
      <c r="G78" s="207">
        <f>[1]MercLab!G308</f>
        <v>2927.4395348927819</v>
      </c>
      <c r="H78" s="123"/>
    </row>
    <row r="79" spans="1:8" x14ac:dyDescent="0.2">
      <c r="A79" s="109" t="s">
        <v>79</v>
      </c>
      <c r="B79" s="207">
        <f>[1]MercLab!C309</f>
        <v>9426.504277244032</v>
      </c>
      <c r="C79" s="207">
        <f t="shared" si="2"/>
        <v>4278.7685517952905</v>
      </c>
      <c r="D79" s="207">
        <f>[1]MercLab!D309</f>
        <v>0</v>
      </c>
      <c r="E79" s="207">
        <f>[1]MercLab!E309</f>
        <v>10180.171171007176</v>
      </c>
      <c r="F79" s="207">
        <f>[1]MercLab!F309</f>
        <v>0</v>
      </c>
      <c r="G79" s="207">
        <f>[1]MercLab!G309</f>
        <v>6934.9030361739851</v>
      </c>
      <c r="H79" s="123"/>
    </row>
    <row r="80" spans="1:8" x14ac:dyDescent="0.2">
      <c r="A80" s="109" t="s">
        <v>122</v>
      </c>
      <c r="B80" s="207">
        <f>[1]MercLab!C310</f>
        <v>0</v>
      </c>
      <c r="C80" s="207">
        <f t="shared" si="2"/>
        <v>0</v>
      </c>
      <c r="D80" s="207">
        <f>[1]MercLab!D310</f>
        <v>0</v>
      </c>
      <c r="E80" s="207">
        <f>[1]MercLab!E310</f>
        <v>0</v>
      </c>
      <c r="F80" s="207">
        <f>[1]MercLab!F310</f>
        <v>0</v>
      </c>
      <c r="G80" s="207">
        <f>[1]MercLab!G310</f>
        <v>0</v>
      </c>
      <c r="H80" s="123"/>
    </row>
    <row r="81" spans="1:8" x14ac:dyDescent="0.2">
      <c r="A81" s="10"/>
      <c r="B81" s="123"/>
      <c r="C81" s="123"/>
      <c r="D81" s="123"/>
      <c r="E81" s="123"/>
      <c r="F81" s="123"/>
      <c r="G81" s="123"/>
      <c r="H81" s="123"/>
    </row>
    <row r="82" spans="1:8" x14ac:dyDescent="0.2">
      <c r="A82" s="18" t="s">
        <v>19</v>
      </c>
      <c r="B82" s="105"/>
      <c r="C82" s="105"/>
      <c r="D82" s="105"/>
      <c r="E82" s="105"/>
      <c r="F82" s="105"/>
      <c r="G82" s="105"/>
      <c r="H82" s="123"/>
    </row>
    <row r="83" spans="1:8" x14ac:dyDescent="0.2">
      <c r="A83" s="109" t="s">
        <v>93</v>
      </c>
      <c r="B83" s="208">
        <f>[1]MercLab!C312</f>
        <v>11040.716260573681</v>
      </c>
      <c r="C83" s="208">
        <f t="shared" si="2"/>
        <v>8775.284578849747</v>
      </c>
      <c r="D83" s="208">
        <f>[1]MercLab!D312</f>
        <v>11585.014018867061</v>
      </c>
      <c r="E83" s="208">
        <f>[1]MercLab!E312</f>
        <v>9584.9449470629352</v>
      </c>
      <c r="F83" s="208">
        <f>[1]MercLab!F312</f>
        <v>0</v>
      </c>
      <c r="G83" s="208">
        <f>[1]MercLab!G312</f>
        <v>13931.179349468988</v>
      </c>
      <c r="H83" s="123"/>
    </row>
    <row r="84" spans="1:8" x14ac:dyDescent="0.2">
      <c r="A84" s="109" t="s">
        <v>80</v>
      </c>
      <c r="B84" s="207">
        <f>[1]MercLab!C313</f>
        <v>12447.479596906594</v>
      </c>
      <c r="C84" s="207">
        <f t="shared" si="2"/>
        <v>9418.7857700972108</v>
      </c>
      <c r="D84" s="207">
        <f>[1]MercLab!D313</f>
        <v>13080.951535680924</v>
      </c>
      <c r="E84" s="207">
        <f>[1]MercLab!E313</f>
        <v>12495.419052400834</v>
      </c>
      <c r="F84" s="207">
        <f>[1]MercLab!F313</f>
        <v>0</v>
      </c>
      <c r="G84" s="207">
        <f>[1]MercLab!G313</f>
        <v>12098.772492307084</v>
      </c>
      <c r="H84" s="123"/>
    </row>
    <row r="85" spans="1:8" x14ac:dyDescent="0.2">
      <c r="A85" s="109" t="s">
        <v>81</v>
      </c>
      <c r="B85" s="207">
        <f>[1]MercLab!C314</f>
        <v>8006.7884205455457</v>
      </c>
      <c r="C85" s="207">
        <f t="shared" si="2"/>
        <v>5629.7972479580276</v>
      </c>
      <c r="D85" s="207">
        <f>[1]MercLab!D314</f>
        <v>11094.183249400392</v>
      </c>
      <c r="E85" s="207">
        <f>[1]MercLab!E314</f>
        <v>7260.1946920233668</v>
      </c>
      <c r="F85" s="207">
        <f>[1]MercLab!F314</f>
        <v>0</v>
      </c>
      <c r="G85" s="207">
        <f>[1]MercLab!G314</f>
        <v>4164.8110504083525</v>
      </c>
      <c r="H85" s="123"/>
    </row>
    <row r="86" spans="1:8" x14ac:dyDescent="0.2">
      <c r="A86" s="109" t="s">
        <v>82</v>
      </c>
      <c r="B86" s="207">
        <f>[1]MercLab!C315</f>
        <v>4353.135079689845</v>
      </c>
      <c r="C86" s="207">
        <f t="shared" si="2"/>
        <v>6169.6835878514948</v>
      </c>
      <c r="D86" s="207">
        <f>[1]MercLab!D315</f>
        <v>15100</v>
      </c>
      <c r="E86" s="207">
        <f>[1]MercLab!E315</f>
        <v>5744.112023412481</v>
      </c>
      <c r="F86" s="207">
        <f>[1]MercLab!F315</f>
        <v>0</v>
      </c>
      <c r="G86" s="207">
        <f>[1]MercLab!G315</f>
        <v>3834.6223279934952</v>
      </c>
      <c r="H86" s="123"/>
    </row>
    <row r="87" spans="1:8" x14ac:dyDescent="0.2">
      <c r="A87" s="109" t="s">
        <v>83</v>
      </c>
      <c r="B87" s="207">
        <f>[1]MercLab!C316</f>
        <v>2881.6021546054417</v>
      </c>
      <c r="C87" s="207">
        <f t="shared" si="2"/>
        <v>1353.1850443806588</v>
      </c>
      <c r="D87" s="207">
        <f>[1]MercLab!D316</f>
        <v>0</v>
      </c>
      <c r="E87" s="207">
        <f>[1]MercLab!E316</f>
        <v>2265.0173347413097</v>
      </c>
      <c r="F87" s="207">
        <f>[1]MercLab!F316</f>
        <v>0</v>
      </c>
      <c r="G87" s="207">
        <f>[1]MercLab!G316</f>
        <v>3147.7228427813252</v>
      </c>
      <c r="H87" s="123"/>
    </row>
    <row r="88" spans="1:8" x14ac:dyDescent="0.2">
      <c r="A88" s="55" t="s">
        <v>84</v>
      </c>
      <c r="B88" s="207">
        <f>[1]MercLab!C317</f>
        <v>6235.4579162459586</v>
      </c>
      <c r="C88" s="207">
        <f t="shared" si="2"/>
        <v>5114.8420383941266</v>
      </c>
      <c r="D88" s="207">
        <f>[1]MercLab!D317</f>
        <v>8281.427435793119</v>
      </c>
      <c r="E88" s="207">
        <f>[1]MercLab!E317</f>
        <v>6924.7876039804114</v>
      </c>
      <c r="F88" s="207">
        <f>[1]MercLab!F317</f>
        <v>0</v>
      </c>
      <c r="G88" s="207">
        <f>[1]MercLab!G317</f>
        <v>5253.153113802975</v>
      </c>
      <c r="H88" s="123"/>
    </row>
    <row r="89" spans="1:8" x14ac:dyDescent="0.2">
      <c r="A89" s="109" t="s">
        <v>95</v>
      </c>
      <c r="B89" s="140">
        <f>[1]MercLab!C318</f>
        <v>4458.5398044957419</v>
      </c>
      <c r="C89" s="140">
        <f t="shared" si="2"/>
        <v>4365.4591640019271</v>
      </c>
      <c r="D89" s="140">
        <f>[1]MercLab!D318</f>
        <v>8814.3155225560058</v>
      </c>
      <c r="E89" s="140">
        <f>[1]MercLab!E318</f>
        <v>4626.6698173219493</v>
      </c>
      <c r="F89" s="140">
        <f>[1]MercLab!F318</f>
        <v>0</v>
      </c>
      <c r="G89" s="140">
        <f>[1]MercLab!G318</f>
        <v>4020.8513161297515</v>
      </c>
    </row>
    <row r="90" spans="1:8" x14ac:dyDescent="0.2">
      <c r="A90" s="109" t="s">
        <v>85</v>
      </c>
      <c r="B90" s="140">
        <f>[1]MercLab!C319</f>
        <v>3104.9581144943554</v>
      </c>
      <c r="C90" s="140">
        <f t="shared" si="2"/>
        <v>1673.067926978787</v>
      </c>
      <c r="D90" s="140">
        <f>[1]MercLab!D319</f>
        <v>0</v>
      </c>
      <c r="E90" s="140">
        <f>[1]MercLab!E319</f>
        <v>3891.368307708593</v>
      </c>
      <c r="F90" s="140">
        <f>[1]MercLab!F319</f>
        <v>0</v>
      </c>
      <c r="G90" s="140">
        <f>[1]MercLab!G319</f>
        <v>2800.903400206555</v>
      </c>
    </row>
    <row r="91" spans="1:8" x14ac:dyDescent="0.2">
      <c r="A91" s="109" t="s">
        <v>86</v>
      </c>
      <c r="B91" s="140">
        <f>[1]MercLab!C320</f>
        <v>4181.2620151986157</v>
      </c>
      <c r="C91" s="140">
        <f t="shared" si="2"/>
        <v>2802.714405151723</v>
      </c>
      <c r="D91" s="140">
        <f>[1]MercLab!D320</f>
        <v>4258.6244699766112</v>
      </c>
      <c r="E91" s="140">
        <f>[1]MercLab!E320</f>
        <v>5051.1229886963583</v>
      </c>
      <c r="F91" s="140">
        <f>[1]MercLab!F320</f>
        <v>0</v>
      </c>
      <c r="G91" s="140">
        <f>[1]MercLab!G320</f>
        <v>1901.1101619339229</v>
      </c>
    </row>
    <row r="92" spans="1:8" x14ac:dyDescent="0.2">
      <c r="A92" s="109" t="s">
        <v>94</v>
      </c>
      <c r="B92" s="140">
        <f>[1]MercLab!C321</f>
        <v>3750.5223167774202</v>
      </c>
      <c r="C92" s="140">
        <f t="shared" si="2"/>
        <v>4337.577986743835</v>
      </c>
      <c r="D92" s="140">
        <f>[1]MercLab!D321</f>
        <v>7811.9576279632001</v>
      </c>
      <c r="E92" s="140">
        <f>[1]MercLab!E321</f>
        <v>4789.4572945814471</v>
      </c>
      <c r="F92" s="140">
        <f>[1]MercLab!F321</f>
        <v>2623.9694613747834</v>
      </c>
      <c r="G92" s="140">
        <f>[1]MercLab!G321</f>
        <v>2124.9275630559086</v>
      </c>
    </row>
    <row r="93" spans="1:8" x14ac:dyDescent="0.2">
      <c r="A93" s="109" t="s">
        <v>79</v>
      </c>
      <c r="B93" s="140">
        <f>[1]MercLab!C322</f>
        <v>4945.5065257970637</v>
      </c>
      <c r="C93" s="140">
        <f t="shared" si="2"/>
        <v>4675.4165128079376</v>
      </c>
      <c r="D93" s="140">
        <f>[1]MercLab!D322</f>
        <v>9289.9539772090011</v>
      </c>
      <c r="E93" s="140">
        <f>[1]MercLab!E322</f>
        <v>4933.6661660507698</v>
      </c>
      <c r="F93" s="140">
        <f>[1]MercLab!F322</f>
        <v>0</v>
      </c>
      <c r="G93" s="140">
        <f>[1]MercLab!G322</f>
        <v>4478.0459079719794</v>
      </c>
    </row>
    <row r="94" spans="1:8" x14ac:dyDescent="0.2">
      <c r="A94" s="109" t="s">
        <v>122</v>
      </c>
      <c r="B94" s="140">
        <f>[1]MercLab!C323</f>
        <v>0</v>
      </c>
      <c r="C94" s="140">
        <f t="shared" si="2"/>
        <v>0</v>
      </c>
      <c r="D94" s="140">
        <f>[1]MercLab!D323</f>
        <v>0</v>
      </c>
      <c r="E94" s="140">
        <f>[1]MercLab!E323</f>
        <v>0</v>
      </c>
      <c r="F94" s="140">
        <f>[1]MercLab!F323</f>
        <v>0</v>
      </c>
      <c r="G94" s="140">
        <f>[1]MercLab!G323</f>
        <v>0</v>
      </c>
    </row>
    <row r="95" spans="1:8" x14ac:dyDescent="0.2">
      <c r="A95" s="195"/>
      <c r="B95" s="202"/>
      <c r="C95" s="202"/>
      <c r="D95" s="202"/>
      <c r="E95" s="202"/>
      <c r="F95" s="202"/>
      <c r="G95" s="202"/>
    </row>
    <row r="96" spans="1:8" x14ac:dyDescent="0.2">
      <c r="A96" s="14" t="str">
        <f>'C01'!$A$46</f>
        <v>Fuente: Instituto Nacional de Estadística (INE). XLIII Encuesta Permanente de Hogares de Propósitos Múltiples, mayo 2012.</v>
      </c>
      <c r="E96" s="135"/>
      <c r="F96" s="135"/>
      <c r="G96" s="135"/>
    </row>
    <row r="97" spans="1:7" x14ac:dyDescent="0.2">
      <c r="A97" s="14" t="str">
        <f>'C02'!$A$46</f>
        <v>(Promedio de salarios mínimos por rama)</v>
      </c>
      <c r="E97" s="135"/>
      <c r="F97" s="135"/>
      <c r="G97" s="135"/>
    </row>
  </sheetData>
  <mergeCells count="16">
    <mergeCell ref="B64:B65"/>
    <mergeCell ref="A4:A6"/>
    <mergeCell ref="B4:G4"/>
    <mergeCell ref="C64:F64"/>
    <mergeCell ref="A63:A65"/>
    <mergeCell ref="G64:G65"/>
    <mergeCell ref="B63:G63"/>
    <mergeCell ref="A1:G1"/>
    <mergeCell ref="A2:G2"/>
    <mergeCell ref="A3:G3"/>
    <mergeCell ref="A61:G61"/>
    <mergeCell ref="A59:G59"/>
    <mergeCell ref="A60:G60"/>
    <mergeCell ref="G5:G6"/>
    <mergeCell ref="B5:B6"/>
    <mergeCell ref="C5:F5"/>
  </mergeCells>
  <phoneticPr fontId="2" type="noConversion"/>
  <printOptions horizontalCentered="1"/>
  <pageMargins left="0.9237007874015748" right="0.39370078740157483" top="0.39370078740157483" bottom="0.39370078740157483" header="0" footer="0.19685039370078741"/>
  <pageSetup paperSize="9" scale="85" firstPageNumber="20" orientation="landscape" useFirstPageNumber="1" r:id="rId1"/>
  <headerFooter alignWithMargins="0">
    <oddFooter>&amp;L&amp;Z&amp;F+&amp;F+&amp;A&amp;C&amp;P&amp;R&amp;D+&amp;T</oddFooter>
  </headerFooter>
  <rowBreaks count="1" manualBreakCount="1">
    <brk id="58" max="16383" man="1"/>
  </rowBreaks>
  <ignoredErrors>
    <ignoredError sqref="C11 C40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K122"/>
  <sheetViews>
    <sheetView view="pageBreakPreview" zoomScaleSheetLayoutView="100" workbookViewId="0">
      <selection activeCell="A36" sqref="A36"/>
    </sheetView>
  </sheetViews>
  <sheetFormatPr baseColWidth="10" defaultColWidth="11.83203125" defaultRowHeight="11.25" x14ac:dyDescent="0.2"/>
  <cols>
    <col min="1" max="1" width="45.83203125" style="135" customWidth="1"/>
    <col min="2" max="6" width="10.33203125" style="135" customWidth="1"/>
    <col min="7" max="7" width="20.5" style="135" customWidth="1"/>
    <col min="8" max="8" width="10.33203125" style="135" hidden="1" customWidth="1"/>
    <col min="9" max="9" width="5" style="135" hidden="1" customWidth="1"/>
    <col min="10" max="16384" width="11.83203125" style="135"/>
  </cols>
  <sheetData>
    <row r="1" spans="1:11" ht="27.75" customHeight="1" x14ac:dyDescent="0.2">
      <c r="A1" s="268" t="s">
        <v>152</v>
      </c>
      <c r="B1" s="268"/>
      <c r="C1" s="268"/>
      <c r="D1" s="268"/>
      <c r="E1" s="268"/>
      <c r="F1" s="268"/>
      <c r="G1" s="268"/>
      <c r="H1" s="268"/>
      <c r="I1" s="268"/>
    </row>
    <row r="2" spans="1:11" x14ac:dyDescent="0.2">
      <c r="A2" s="272" t="s">
        <v>41</v>
      </c>
      <c r="B2" s="272"/>
      <c r="C2" s="272"/>
      <c r="D2" s="272"/>
      <c r="E2" s="272"/>
      <c r="F2" s="272"/>
      <c r="G2" s="272"/>
      <c r="H2" s="272"/>
      <c r="I2" s="272"/>
    </row>
    <row r="3" spans="1:11" ht="12" customHeight="1" x14ac:dyDescent="0.2">
      <c r="A3" s="270" t="s">
        <v>39</v>
      </c>
      <c r="B3" s="270" t="s">
        <v>35</v>
      </c>
      <c r="C3" s="273" t="s">
        <v>8</v>
      </c>
      <c r="D3" s="273"/>
      <c r="E3" s="273"/>
      <c r="F3" s="273"/>
      <c r="G3" s="270" t="s">
        <v>36</v>
      </c>
      <c r="H3" s="270" t="s">
        <v>44</v>
      </c>
      <c r="I3" s="270" t="s">
        <v>37</v>
      </c>
    </row>
    <row r="4" spans="1:11" ht="20.25" customHeight="1" x14ac:dyDescent="0.2">
      <c r="A4" s="271"/>
      <c r="B4" s="271"/>
      <c r="C4" s="41" t="s">
        <v>0</v>
      </c>
      <c r="D4" s="41" t="s">
        <v>140</v>
      </c>
      <c r="E4" s="41" t="s">
        <v>12</v>
      </c>
      <c r="F4" s="41" t="s">
        <v>141</v>
      </c>
      <c r="G4" s="271"/>
      <c r="H4" s="271"/>
      <c r="I4" s="271"/>
    </row>
    <row r="5" spans="1:11" x14ac:dyDescent="0.2">
      <c r="A5" s="141"/>
      <c r="B5" s="15"/>
      <c r="C5" s="15"/>
      <c r="D5" s="15"/>
      <c r="E5" s="15"/>
      <c r="F5" s="15"/>
      <c r="G5" s="15"/>
      <c r="H5" s="15"/>
      <c r="I5" s="15"/>
    </row>
    <row r="6" spans="1:11" x14ac:dyDescent="0.2">
      <c r="A6" s="34" t="s">
        <v>89</v>
      </c>
      <c r="B6" s="99">
        <f>[1]MercLab!C335</f>
        <v>7.345342074752045</v>
      </c>
      <c r="C6" s="99">
        <f>AVERAGE(D6:F6)</f>
        <v>8.8054216341966551</v>
      </c>
      <c r="D6" s="99">
        <f>[1]MercLab!D335</f>
        <v>12.15236445578582</v>
      </c>
      <c r="E6" s="99">
        <f>[1]MercLab!E335</f>
        <v>7.9521341071801119</v>
      </c>
      <c r="F6" s="99">
        <f>[1]MercLab!F335</f>
        <v>6.3117663396240316</v>
      </c>
      <c r="G6" s="99">
        <f>[1]MercLab!G335</f>
        <v>6.006950176595673</v>
      </c>
      <c r="H6" s="99">
        <f>[1]MercLab!H335</f>
        <v>0</v>
      </c>
      <c r="I6" s="99">
        <f>[1]MercLab!I335</f>
        <v>0</v>
      </c>
      <c r="J6" s="16"/>
      <c r="K6" s="16"/>
    </row>
    <row r="7" spans="1:11" ht="12.75" customHeight="1" x14ac:dyDescent="0.2">
      <c r="A7" s="142"/>
      <c r="B7" s="143"/>
      <c r="C7" s="143"/>
      <c r="D7" s="143"/>
      <c r="E7" s="143"/>
      <c r="F7" s="143"/>
      <c r="G7" s="143"/>
      <c r="H7" s="143"/>
      <c r="I7" s="143"/>
    </row>
    <row r="8" spans="1:11" ht="12.75" customHeight="1" x14ac:dyDescent="0.2">
      <c r="A8" s="112" t="s">
        <v>13</v>
      </c>
      <c r="B8" s="209"/>
      <c r="C8" s="209"/>
      <c r="D8" s="209"/>
      <c r="E8" s="209"/>
      <c r="F8" s="209"/>
      <c r="G8" s="209"/>
      <c r="H8" s="118"/>
      <c r="I8" s="118"/>
    </row>
    <row r="9" spans="1:11" x14ac:dyDescent="0.2">
      <c r="A9" s="144" t="s">
        <v>87</v>
      </c>
      <c r="B9" s="100">
        <f>AVERAGE(B10:B12)</f>
        <v>9.1007084001261234</v>
      </c>
      <c r="C9" s="100">
        <f t="shared" ref="C9:I9" si="0">AVERAGE(C10:C12)</f>
        <v>9.4993140536153273</v>
      </c>
      <c r="D9" s="100">
        <f t="shared" si="0"/>
        <v>12.594656098460758</v>
      </c>
      <c r="E9" s="100">
        <f t="shared" si="0"/>
        <v>9.3690820204099623</v>
      </c>
      <c r="F9" s="100">
        <f t="shared" si="0"/>
        <v>6.5342040419752569</v>
      </c>
      <c r="G9" s="100">
        <f t="shared" si="0"/>
        <v>7.8459373381792039</v>
      </c>
      <c r="H9" s="100">
        <f t="shared" si="0"/>
        <v>0</v>
      </c>
      <c r="I9" s="100">
        <f t="shared" si="0"/>
        <v>0</v>
      </c>
    </row>
    <row r="10" spans="1:11" x14ac:dyDescent="0.2">
      <c r="A10" s="145" t="s">
        <v>69</v>
      </c>
      <c r="B10" s="100">
        <f>[1]MercLab!C337</f>
        <v>9.9818812644564456</v>
      </c>
      <c r="C10" s="215">
        <f>AVERAGE(D10:F10)</f>
        <v>9.74191685387345</v>
      </c>
      <c r="D10" s="100">
        <f>[1]MercLab!D337</f>
        <v>12.603703703703708</v>
      </c>
      <c r="E10" s="100">
        <f>[1]MercLab!E337</f>
        <v>10.237091105704248</v>
      </c>
      <c r="F10" s="100">
        <f>[1]MercLab!F337</f>
        <v>6.3849557522123908</v>
      </c>
      <c r="G10" s="100">
        <f>[1]MercLab!G337</f>
        <v>8.5177502991623406</v>
      </c>
      <c r="H10" s="100">
        <f>[1]MercLab!H337</f>
        <v>0</v>
      </c>
      <c r="I10" s="100">
        <f>[1]MercLab!I337</f>
        <v>0</v>
      </c>
    </row>
    <row r="11" spans="1:11" x14ac:dyDescent="0.2">
      <c r="A11" s="145" t="s">
        <v>70</v>
      </c>
      <c r="B11" s="100">
        <f>[1]MercLab!C338</f>
        <v>9.1112759643916874</v>
      </c>
      <c r="C11" s="215">
        <f t="shared" ref="C11:C13" si="1">AVERAGE(D11:F11)</f>
        <v>9.6245046583074672</v>
      </c>
      <c r="D11" s="100">
        <f>[1]MercLab!D338</f>
        <v>12.77027027027027</v>
      </c>
      <c r="E11" s="100">
        <f>[1]MercLab!E338</f>
        <v>9.469910371318802</v>
      </c>
      <c r="F11" s="100">
        <f>[1]MercLab!F338</f>
        <v>6.633333333333332</v>
      </c>
      <c r="G11" s="100">
        <f>[1]MercLab!G338</f>
        <v>8.0820734341252685</v>
      </c>
      <c r="H11" s="100">
        <f>[1]MercLab!H338</f>
        <v>0</v>
      </c>
      <c r="I11" s="100">
        <f>[1]MercLab!I338</f>
        <v>0</v>
      </c>
    </row>
    <row r="12" spans="1:11" x14ac:dyDescent="0.2">
      <c r="A12" s="145" t="s">
        <v>120</v>
      </c>
      <c r="B12" s="100">
        <f>[1]MercLab!C339</f>
        <v>8.2089679715302353</v>
      </c>
      <c r="C12" s="215">
        <f t="shared" si="1"/>
        <v>9.1315206486650613</v>
      </c>
      <c r="D12" s="100">
        <f>[1]MercLab!D339</f>
        <v>12.409994321408295</v>
      </c>
      <c r="E12" s="100">
        <f>[1]MercLab!E339</f>
        <v>8.4002445842068401</v>
      </c>
      <c r="F12" s="100">
        <f>[1]MercLab!F339</f>
        <v>6.5843230403800463</v>
      </c>
      <c r="G12" s="100">
        <f>[1]MercLab!G339</f>
        <v>6.9379882812500036</v>
      </c>
      <c r="H12" s="100">
        <f>[1]MercLab!H339</f>
        <v>0</v>
      </c>
      <c r="I12" s="100">
        <f>[1]MercLab!I339</f>
        <v>0</v>
      </c>
    </row>
    <row r="13" spans="1:11" x14ac:dyDescent="0.2">
      <c r="A13" s="144" t="s">
        <v>71</v>
      </c>
      <c r="B13" s="100">
        <f>[1]MercLab!C340</f>
        <v>5.5987092255353259</v>
      </c>
      <c r="C13" s="215">
        <f t="shared" si="1"/>
        <v>7.6713453480924478</v>
      </c>
      <c r="D13" s="100">
        <f>[1]MercLab!D340</f>
        <v>10.884146341463413</v>
      </c>
      <c r="E13" s="100">
        <f>[1]MercLab!E340</f>
        <v>6.1413575927221871</v>
      </c>
      <c r="F13" s="100">
        <f>[1]MercLab!F340</f>
        <v>5.9885321100917439</v>
      </c>
      <c r="G13" s="100">
        <f>[1]MercLab!G340</f>
        <v>4.8753775783205207</v>
      </c>
      <c r="H13" s="100">
        <f>[1]MercLab!H340</f>
        <v>0</v>
      </c>
      <c r="I13" s="100">
        <f>[1]MercLab!I340</f>
        <v>0</v>
      </c>
    </row>
    <row r="14" spans="1:11" x14ac:dyDescent="0.2">
      <c r="A14" s="146"/>
      <c r="B14" s="114"/>
      <c r="C14" s="114"/>
      <c r="D14" s="114"/>
      <c r="E14" s="114"/>
      <c r="F14" s="114"/>
      <c r="G14" s="114"/>
      <c r="H14" s="114"/>
      <c r="I14" s="114"/>
    </row>
    <row r="15" spans="1:11" x14ac:dyDescent="0.2">
      <c r="A15" s="112" t="s">
        <v>14</v>
      </c>
      <c r="B15" s="209"/>
      <c r="C15" s="209"/>
      <c r="D15" s="209"/>
      <c r="E15" s="209"/>
      <c r="F15" s="209"/>
      <c r="G15" s="209"/>
      <c r="H15" s="118">
        <f>[1]MercLab!H341</f>
        <v>0</v>
      </c>
      <c r="I15" s="118">
        <f>[1]MercLab!I341</f>
        <v>0</v>
      </c>
    </row>
    <row r="16" spans="1:11" x14ac:dyDescent="0.2">
      <c r="A16" s="144" t="s">
        <v>45</v>
      </c>
      <c r="B16" s="94">
        <f>[1]MercLab!C342</f>
        <v>0</v>
      </c>
      <c r="C16" s="215">
        <f t="shared" ref="C16:C20" si="2">AVERAGE(D16:F16)</f>
        <v>0</v>
      </c>
      <c r="D16" s="94">
        <f>[1]MercLab!D342</f>
        <v>0</v>
      </c>
      <c r="E16" s="94">
        <f>[1]MercLab!E342</f>
        <v>0</v>
      </c>
      <c r="F16" s="94">
        <f>[1]MercLab!F342</f>
        <v>0</v>
      </c>
      <c r="G16" s="94">
        <f>[1]MercLab!G342</f>
        <v>0</v>
      </c>
      <c r="H16" s="100">
        <f>[1]MercLab!H342</f>
        <v>0</v>
      </c>
      <c r="I16" s="100">
        <f>[1]MercLab!I342</f>
        <v>0</v>
      </c>
    </row>
    <row r="17" spans="1:9" ht="12.75" customHeight="1" x14ac:dyDescent="0.2">
      <c r="A17" s="144" t="s">
        <v>46</v>
      </c>
      <c r="B17" s="94">
        <f>[1]MercLab!C343</f>
        <v>4.5918268954727681</v>
      </c>
      <c r="C17" s="215">
        <f t="shared" si="2"/>
        <v>5.063545557210559</v>
      </c>
      <c r="D17" s="94">
        <f>[1]MercLab!D343</f>
        <v>5.4079009052934186</v>
      </c>
      <c r="E17" s="94">
        <f>[1]MercLab!E343</f>
        <v>4.8777459445433751</v>
      </c>
      <c r="F17" s="94">
        <f>[1]MercLab!F343</f>
        <v>4.9049898217948824</v>
      </c>
      <c r="G17" s="94">
        <f>[1]MercLab!G343</f>
        <v>4.3743847735953114</v>
      </c>
      <c r="H17" s="100">
        <f>[1]MercLab!H343</f>
        <v>0</v>
      </c>
      <c r="I17" s="100">
        <f>[1]MercLab!I343</f>
        <v>0</v>
      </c>
    </row>
    <row r="18" spans="1:9" x14ac:dyDescent="0.2">
      <c r="A18" s="144" t="s">
        <v>47</v>
      </c>
      <c r="B18" s="94">
        <f>[1]MercLab!C344</f>
        <v>10.281341080757523</v>
      </c>
      <c r="C18" s="215">
        <f t="shared" si="2"/>
        <v>10.223709188456729</v>
      </c>
      <c r="D18" s="94">
        <f>[1]MercLab!D344</f>
        <v>11.163468552599891</v>
      </c>
      <c r="E18" s="94">
        <f>[1]MercLab!E344</f>
        <v>10.206159718285011</v>
      </c>
      <c r="F18" s="94">
        <f>[1]MercLab!F344</f>
        <v>9.3014992944852857</v>
      </c>
      <c r="G18" s="94">
        <f>[1]MercLab!G344</f>
        <v>10.128958014068658</v>
      </c>
      <c r="H18" s="100">
        <f>[1]MercLab!H344</f>
        <v>0</v>
      </c>
      <c r="I18" s="100">
        <f>[1]MercLab!I344</f>
        <v>0</v>
      </c>
    </row>
    <row r="19" spans="1:9" ht="12.75" customHeight="1" x14ac:dyDescent="0.2">
      <c r="A19" s="144" t="s">
        <v>48</v>
      </c>
      <c r="B19" s="94">
        <f>[1]MercLab!C345</f>
        <v>15.335099299828906</v>
      </c>
      <c r="C19" s="215">
        <f t="shared" si="2"/>
        <v>14.551224614565854</v>
      </c>
      <c r="D19" s="94">
        <f>[1]MercLab!D345</f>
        <v>15.760153329092729</v>
      </c>
      <c r="E19" s="94">
        <f>[1]MercLab!E345</f>
        <v>14.891959356574887</v>
      </c>
      <c r="F19" s="94">
        <f>[1]MercLab!F345</f>
        <v>13.001561158029947</v>
      </c>
      <c r="G19" s="94">
        <f>[1]MercLab!G345</f>
        <v>15.749170476855443</v>
      </c>
      <c r="H19" s="100">
        <f>[1]MercLab!H345</f>
        <v>0</v>
      </c>
      <c r="I19" s="100">
        <f>[1]MercLab!I345</f>
        <v>0</v>
      </c>
    </row>
    <row r="20" spans="1:9" x14ac:dyDescent="0.2">
      <c r="A20" s="144" t="s">
        <v>64</v>
      </c>
      <c r="B20" s="94">
        <f>[1]MercLab!C346</f>
        <v>0</v>
      </c>
      <c r="C20" s="215">
        <f t="shared" si="2"/>
        <v>0</v>
      </c>
      <c r="D20" s="94">
        <f>[1]MercLab!D346</f>
        <v>0</v>
      </c>
      <c r="E20" s="94">
        <f>[1]MercLab!E346</f>
        <v>0</v>
      </c>
      <c r="F20" s="94">
        <f>[1]MercLab!F346</f>
        <v>0</v>
      </c>
      <c r="G20" s="94">
        <f>[1]MercLab!G346</f>
        <v>0</v>
      </c>
      <c r="H20" s="100">
        <f>[1]MercLab!H346</f>
        <v>0</v>
      </c>
      <c r="I20" s="100">
        <f>[1]MercLab!I346</f>
        <v>0</v>
      </c>
    </row>
    <row r="21" spans="1:9" ht="12.75" customHeight="1" x14ac:dyDescent="0.2">
      <c r="A21" s="144"/>
      <c r="B21" s="108"/>
      <c r="C21" s="108"/>
      <c r="D21" s="108"/>
      <c r="E21" s="108"/>
      <c r="F21" s="108"/>
      <c r="G21" s="108"/>
      <c r="H21" s="114"/>
      <c r="I21" s="114"/>
    </row>
    <row r="22" spans="1:9" x14ac:dyDescent="0.2">
      <c r="A22" s="112" t="s">
        <v>20</v>
      </c>
      <c r="B22" s="209"/>
      <c r="C22" s="209"/>
      <c r="D22" s="209"/>
      <c r="E22" s="209"/>
      <c r="F22" s="209"/>
      <c r="G22" s="209"/>
      <c r="H22" s="118">
        <f>[1]MercLab!H347</f>
        <v>0</v>
      </c>
      <c r="I22" s="118">
        <f>[1]MercLab!I347</f>
        <v>0</v>
      </c>
    </row>
    <row r="23" spans="1:9" x14ac:dyDescent="0.2">
      <c r="A23" s="144" t="s">
        <v>49</v>
      </c>
      <c r="B23" s="94">
        <f>[1]MercLab!C348</f>
        <v>4</v>
      </c>
      <c r="C23" s="215">
        <f t="shared" ref="C23:C31" si="3">AVERAGE(D23:F23)</f>
        <v>1.1111111111111112</v>
      </c>
      <c r="D23" s="94">
        <f>[1]MercLab!D348</f>
        <v>0</v>
      </c>
      <c r="E23" s="94">
        <f>[1]MercLab!E348</f>
        <v>3.3333333333333335</v>
      </c>
      <c r="F23" s="94">
        <f>[1]MercLab!F348</f>
        <v>0</v>
      </c>
      <c r="G23" s="94">
        <f>[1]MercLab!G348</f>
        <v>6</v>
      </c>
      <c r="H23" s="100">
        <f>[1]MercLab!H348</f>
        <v>0</v>
      </c>
      <c r="I23" s="100">
        <f>[1]MercLab!I348</f>
        <v>0</v>
      </c>
    </row>
    <row r="24" spans="1:9" x14ac:dyDescent="0.2">
      <c r="A24" s="144" t="s">
        <v>50</v>
      </c>
      <c r="B24" s="94">
        <f>[1]MercLab!C349</f>
        <v>5.2361855994629067</v>
      </c>
      <c r="C24" s="215">
        <f t="shared" si="3"/>
        <v>3.3672053632596857</v>
      </c>
      <c r="D24" s="94">
        <f>[1]MercLab!D349</f>
        <v>0</v>
      </c>
      <c r="E24" s="94">
        <f>[1]MercLab!E349</f>
        <v>5.2934805793899065</v>
      </c>
      <c r="F24" s="94">
        <f>[1]MercLab!F349</f>
        <v>4.8081355103891497</v>
      </c>
      <c r="G24" s="94">
        <f>[1]MercLab!G349</f>
        <v>5.1702066793759061</v>
      </c>
      <c r="H24" s="100">
        <f>[1]MercLab!H349</f>
        <v>0</v>
      </c>
      <c r="I24" s="100">
        <f>[1]MercLab!I349</f>
        <v>0</v>
      </c>
    </row>
    <row r="25" spans="1:9" x14ac:dyDescent="0.2">
      <c r="A25" s="144" t="s">
        <v>51</v>
      </c>
      <c r="B25" s="94">
        <f>[1]MercLab!C350</f>
        <v>6.4642012914793163</v>
      </c>
      <c r="C25" s="215">
        <f t="shared" si="3"/>
        <v>6.8709772889783798</v>
      </c>
      <c r="D25" s="94">
        <f>[1]MercLab!D350</f>
        <v>7.5512529386381235</v>
      </c>
      <c r="E25" s="94">
        <f>[1]MercLab!E350</f>
        <v>6.5256925878670993</v>
      </c>
      <c r="F25" s="94">
        <f>[1]MercLab!F350</f>
        <v>6.5359863404299157</v>
      </c>
      <c r="G25" s="94">
        <f>[1]MercLab!G350</f>
        <v>6.2481692885734743</v>
      </c>
      <c r="H25" s="100">
        <f>[1]MercLab!H350</f>
        <v>0</v>
      </c>
      <c r="I25" s="100">
        <f>[1]MercLab!I350</f>
        <v>0</v>
      </c>
    </row>
    <row r="26" spans="1:9" x14ac:dyDescent="0.2">
      <c r="A26" s="144" t="s">
        <v>52</v>
      </c>
      <c r="B26" s="94">
        <f>[1]MercLab!C351</f>
        <v>8.4538936422209066</v>
      </c>
      <c r="C26" s="215">
        <f t="shared" si="3"/>
        <v>9.260000699106639</v>
      </c>
      <c r="D26" s="94">
        <f>[1]MercLab!D351</f>
        <v>11.820535591053767</v>
      </c>
      <c r="E26" s="94">
        <f>[1]MercLab!E351</f>
        <v>8.7024217090920644</v>
      </c>
      <c r="F26" s="94">
        <f>[1]MercLab!F351</f>
        <v>7.2570447971740837</v>
      </c>
      <c r="G26" s="94">
        <f>[1]MercLab!G351</f>
        <v>7.1858669744878627</v>
      </c>
      <c r="H26" s="100">
        <f>[1]MercLab!H351</f>
        <v>0</v>
      </c>
      <c r="I26" s="100">
        <f>[1]MercLab!I351</f>
        <v>0</v>
      </c>
    </row>
    <row r="27" spans="1:9" x14ac:dyDescent="0.2">
      <c r="A27" s="144" t="s">
        <v>53</v>
      </c>
      <c r="B27" s="94">
        <f>[1]MercLab!C352</f>
        <v>8.4489585169588199</v>
      </c>
      <c r="C27" s="215">
        <f t="shared" si="3"/>
        <v>9.5302649895400346</v>
      </c>
      <c r="D27" s="94">
        <f>[1]MercLab!D352</f>
        <v>12.684843423499265</v>
      </c>
      <c r="E27" s="94">
        <f>[1]MercLab!E352</f>
        <v>8.684212734259571</v>
      </c>
      <c r="F27" s="94">
        <f>[1]MercLab!F352</f>
        <v>7.221738810861269</v>
      </c>
      <c r="G27" s="94">
        <f>[1]MercLab!G352</f>
        <v>6.9561485087944437</v>
      </c>
      <c r="H27" s="100">
        <f>[1]MercLab!H352</f>
        <v>0</v>
      </c>
      <c r="I27" s="100">
        <f>[1]MercLab!I352</f>
        <v>0</v>
      </c>
    </row>
    <row r="28" spans="1:9" x14ac:dyDescent="0.2">
      <c r="A28" s="144" t="s">
        <v>65</v>
      </c>
      <c r="B28" s="94">
        <f>[1]MercLab!C353</f>
        <v>7.8543402250441803</v>
      </c>
      <c r="C28" s="215">
        <f t="shared" si="3"/>
        <v>9.2096164526074507</v>
      </c>
      <c r="D28" s="94">
        <f>[1]MercLab!D353</f>
        <v>12.837007253742224</v>
      </c>
      <c r="E28" s="94">
        <f>[1]MercLab!E353</f>
        <v>8.2818117083510199</v>
      </c>
      <c r="F28" s="94">
        <f>[1]MercLab!F353</f>
        <v>6.5100303957291104</v>
      </c>
      <c r="G28" s="94">
        <f>[1]MercLab!G353</f>
        <v>6.5394366516078213</v>
      </c>
      <c r="H28" s="100">
        <f>[1]MercLab!H353</f>
        <v>0</v>
      </c>
      <c r="I28" s="100">
        <f>[1]MercLab!I353</f>
        <v>0</v>
      </c>
    </row>
    <row r="29" spans="1:9" ht="12.75" customHeight="1" x14ac:dyDescent="0.2">
      <c r="A29" s="144" t="s">
        <v>66</v>
      </c>
      <c r="B29" s="94">
        <f>[1]MercLab!C354</f>
        <v>7.3136314129887721</v>
      </c>
      <c r="C29" s="215">
        <f t="shared" si="3"/>
        <v>8.685987217774187</v>
      </c>
      <c r="D29" s="94">
        <f>[1]MercLab!D354</f>
        <v>12.759406170857419</v>
      </c>
      <c r="E29" s="94">
        <f>[1]MercLab!E354</f>
        <v>7.4811210174643845</v>
      </c>
      <c r="F29" s="94">
        <f>[1]MercLab!F354</f>
        <v>5.8174344650007583</v>
      </c>
      <c r="G29" s="94">
        <f>[1]MercLab!G354</f>
        <v>6.1681018869633704</v>
      </c>
      <c r="H29" s="100">
        <f>[1]MercLab!H354</f>
        <v>0</v>
      </c>
      <c r="I29" s="100">
        <f>[1]MercLab!I354</f>
        <v>0</v>
      </c>
    </row>
    <row r="30" spans="1:9" x14ac:dyDescent="0.2">
      <c r="A30" s="144" t="s">
        <v>67</v>
      </c>
      <c r="B30" s="94">
        <f>[1]MercLab!C355</f>
        <v>6.717377352285987</v>
      </c>
      <c r="C30" s="215">
        <f t="shared" si="3"/>
        <v>7.9175660990732295</v>
      </c>
      <c r="D30" s="94">
        <f>[1]MercLab!D355</f>
        <v>11.768855489570699</v>
      </c>
      <c r="E30" s="94">
        <f>[1]MercLab!E355</f>
        <v>7.2656064693595059</v>
      </c>
      <c r="F30" s="94">
        <f>[1]MercLab!F355</f>
        <v>4.7182363382894836</v>
      </c>
      <c r="G30" s="94">
        <f>[1]MercLab!G355</f>
        <v>5.6885072098352447</v>
      </c>
      <c r="H30" s="100">
        <f>[1]MercLab!H355</f>
        <v>0</v>
      </c>
      <c r="I30" s="100">
        <f>[1]MercLab!I355</f>
        <v>0</v>
      </c>
    </row>
    <row r="31" spans="1:9" ht="12.75" customHeight="1" x14ac:dyDescent="0.2">
      <c r="A31" s="144" t="s">
        <v>121</v>
      </c>
      <c r="B31" s="94">
        <f>[1]MercLab!C356</f>
        <v>5.012098024990606</v>
      </c>
      <c r="C31" s="215">
        <f t="shared" si="3"/>
        <v>6.4412107793375108</v>
      </c>
      <c r="D31" s="94">
        <f>[1]MercLab!D356</f>
        <v>9.5941558900052328</v>
      </c>
      <c r="E31" s="94">
        <f>[1]MercLab!E356</f>
        <v>6.7294764480073006</v>
      </c>
      <c r="F31" s="94">
        <f>[1]MercLab!F356</f>
        <v>3</v>
      </c>
      <c r="G31" s="94">
        <f>[1]MercLab!G356</f>
        <v>4.4221011748268806</v>
      </c>
      <c r="H31" s="100">
        <f>[1]MercLab!H356</f>
        <v>0</v>
      </c>
      <c r="I31" s="100">
        <f>[1]MercLab!I356</f>
        <v>0</v>
      </c>
    </row>
    <row r="32" spans="1:9" x14ac:dyDescent="0.2">
      <c r="A32" s="144"/>
      <c r="B32" s="108"/>
      <c r="C32" s="108"/>
      <c r="D32" s="108"/>
      <c r="E32" s="108"/>
      <c r="F32" s="108"/>
      <c r="G32" s="108"/>
      <c r="H32" s="114"/>
      <c r="I32" s="114"/>
    </row>
    <row r="33" spans="1:9" x14ac:dyDescent="0.2">
      <c r="A33" s="112" t="s">
        <v>15</v>
      </c>
      <c r="B33" s="209"/>
      <c r="C33" s="209"/>
      <c r="D33" s="209"/>
      <c r="E33" s="209"/>
      <c r="F33" s="209"/>
      <c r="G33" s="209"/>
      <c r="H33" s="118">
        <f>[1]MercLab!H357</f>
        <v>0</v>
      </c>
      <c r="I33" s="118">
        <f>[1]MercLab!I357</f>
        <v>0</v>
      </c>
    </row>
    <row r="34" spans="1:9" x14ac:dyDescent="0.2">
      <c r="A34" s="144" t="s">
        <v>3</v>
      </c>
      <c r="B34" s="94">
        <f>[1]MercLab!C358</f>
        <v>6.8488973758210312</v>
      </c>
      <c r="C34" s="215">
        <f t="shared" ref="C34:C35" si="4">AVERAGE(D34:F34)</f>
        <v>8.4095302882264544</v>
      </c>
      <c r="D34" s="94">
        <f>[1]MercLab!D358</f>
        <v>11.618060730767686</v>
      </c>
      <c r="E34" s="94">
        <f>[1]MercLab!E358</f>
        <v>7.300272174589054</v>
      </c>
      <c r="F34" s="94">
        <f>[1]MercLab!F358</f>
        <v>6.3102579593226178</v>
      </c>
      <c r="G34" s="94">
        <f>[1]MercLab!G358</f>
        <v>5.764479085328329</v>
      </c>
      <c r="H34" s="100">
        <f>[1]MercLab!H358</f>
        <v>0</v>
      </c>
      <c r="I34" s="100">
        <f>[1]MercLab!I358</f>
        <v>0</v>
      </c>
    </row>
    <row r="35" spans="1:9" x14ac:dyDescent="0.2">
      <c r="A35" s="144" t="s">
        <v>4</v>
      </c>
      <c r="B35" s="94">
        <f>[1]MercLab!C359</f>
        <v>8.2252735536632677</v>
      </c>
      <c r="C35" s="215">
        <f t="shared" si="4"/>
        <v>9.5326351733041506</v>
      </c>
      <c r="D35" s="94">
        <f>[1]MercLab!D359</f>
        <v>12.615769706787724</v>
      </c>
      <c r="E35" s="94">
        <f>[1]MercLab!E359</f>
        <v>9.6702952960040935</v>
      </c>
      <c r="F35" s="94">
        <f>[1]MercLab!F359</f>
        <v>6.311840517120638</v>
      </c>
      <c r="G35" s="94">
        <f>[1]MercLab!G359</f>
        <v>6.4172601151093813</v>
      </c>
      <c r="H35" s="100">
        <f>[1]MercLab!H359</f>
        <v>0</v>
      </c>
      <c r="I35" s="100">
        <f>[1]MercLab!I359</f>
        <v>0</v>
      </c>
    </row>
    <row r="36" spans="1:9" x14ac:dyDescent="0.2">
      <c r="A36" s="147"/>
      <c r="B36" s="108"/>
      <c r="C36" s="108"/>
      <c r="D36" s="108"/>
      <c r="E36" s="108"/>
      <c r="F36" s="108"/>
      <c r="G36" s="108"/>
      <c r="H36" s="114"/>
      <c r="I36" s="114"/>
    </row>
    <row r="37" spans="1:9" x14ac:dyDescent="0.2">
      <c r="A37" s="35" t="s">
        <v>134</v>
      </c>
      <c r="B37" s="209"/>
      <c r="C37" s="209"/>
      <c r="D37" s="209"/>
      <c r="E37" s="209"/>
      <c r="F37" s="209"/>
      <c r="G37" s="209"/>
      <c r="H37" s="117">
        <f>[1]MercLab!H360</f>
        <v>0</v>
      </c>
      <c r="I37" s="117">
        <f>[1]MercLab!I360</f>
        <v>0</v>
      </c>
    </row>
    <row r="38" spans="1:9" x14ac:dyDescent="0.2">
      <c r="A38" s="36" t="s">
        <v>126</v>
      </c>
      <c r="B38" s="94">
        <f>AVERAGE(B39:B41)</f>
        <v>6.0087807118453398</v>
      </c>
      <c r="C38" s="215">
        <f t="shared" ref="C38:C45" si="5">AVERAGE(D38:F38)</f>
        <v>5.6058099060444109</v>
      </c>
      <c r="D38" s="94">
        <f t="shared" ref="D38:I38" si="6">AVERAGE(D39:D41)</f>
        <v>6.628457021133717</v>
      </c>
      <c r="E38" s="94">
        <f t="shared" si="6"/>
        <v>5.9571095264361515</v>
      </c>
      <c r="F38" s="94">
        <f t="shared" si="6"/>
        <v>4.231863170563364</v>
      </c>
      <c r="G38" s="94">
        <f t="shared" si="6"/>
        <v>5.6741881722050138</v>
      </c>
      <c r="H38" s="100">
        <f t="shared" si="6"/>
        <v>0</v>
      </c>
      <c r="I38" s="100">
        <f t="shared" si="6"/>
        <v>0</v>
      </c>
    </row>
    <row r="39" spans="1:9" x14ac:dyDescent="0.2">
      <c r="A39" s="37" t="s">
        <v>136</v>
      </c>
      <c r="B39" s="94">
        <f>[1]MercLab!C361</f>
        <v>6.0597564974663829</v>
      </c>
      <c r="C39" s="215">
        <f t="shared" si="5"/>
        <v>7.8964147480356575</v>
      </c>
      <c r="D39" s="94">
        <f>[1]MercLab!D361</f>
        <v>10.49911118706574</v>
      </c>
      <c r="E39" s="94">
        <f>[1]MercLab!E361</f>
        <v>6.7974174334405655</v>
      </c>
      <c r="F39" s="94">
        <f>[1]MercLab!F361</f>
        <v>6.392715623600667</v>
      </c>
      <c r="G39" s="94">
        <f>[1]MercLab!G361</f>
        <v>5.5989321750918064</v>
      </c>
      <c r="H39" s="100">
        <f>[1]MercLab!H361</f>
        <v>0</v>
      </c>
      <c r="I39" s="100">
        <f>[1]MercLab!I361</f>
        <v>0</v>
      </c>
    </row>
    <row r="40" spans="1:9" x14ac:dyDescent="0.2">
      <c r="A40" s="37" t="s">
        <v>137</v>
      </c>
      <c r="B40" s="94">
        <f>[1]MercLab!C362</f>
        <v>6.4908231919885591</v>
      </c>
      <c r="C40" s="215">
        <f t="shared" si="5"/>
        <v>7.5876816367642412</v>
      </c>
      <c r="D40" s="94">
        <f>[1]MercLab!D362</f>
        <v>9.3862598763354139</v>
      </c>
      <c r="E40" s="94">
        <f>[1]MercLab!E362</f>
        <v>7.0739111458678874</v>
      </c>
      <c r="F40" s="94">
        <f>[1]MercLab!F362</f>
        <v>6.3028738880894233</v>
      </c>
      <c r="G40" s="94">
        <f>[1]MercLab!G362</f>
        <v>5.6561855903138314</v>
      </c>
      <c r="H40" s="100">
        <f>[1]MercLab!H362</f>
        <v>0</v>
      </c>
      <c r="I40" s="100">
        <f>[1]MercLab!I362</f>
        <v>0</v>
      </c>
    </row>
    <row r="41" spans="1:9" x14ac:dyDescent="0.2">
      <c r="A41" s="37" t="s">
        <v>138</v>
      </c>
      <c r="B41" s="94">
        <f>[1]MercLab!C363</f>
        <v>5.4757624460810774</v>
      </c>
      <c r="C41" s="215">
        <f t="shared" si="5"/>
        <v>1.3333333333333333</v>
      </c>
      <c r="D41" s="94">
        <f>[1]MercLab!D363</f>
        <v>0</v>
      </c>
      <c r="E41" s="94">
        <f>[1]MercLab!E363</f>
        <v>4</v>
      </c>
      <c r="F41" s="94">
        <f>[1]MercLab!F363</f>
        <v>0</v>
      </c>
      <c r="G41" s="94">
        <f>[1]MercLab!G363</f>
        <v>5.7674467512094036</v>
      </c>
      <c r="H41" s="100">
        <f>[1]MercLab!H363</f>
        <v>0</v>
      </c>
      <c r="I41" s="100">
        <f>[1]MercLab!I363</f>
        <v>0</v>
      </c>
    </row>
    <row r="42" spans="1:9" x14ac:dyDescent="0.2">
      <c r="A42" s="36" t="s">
        <v>127</v>
      </c>
      <c r="B42" s="94">
        <f>[1]MercLab!C364</f>
        <v>9.8116818672145882</v>
      </c>
      <c r="C42" s="215">
        <f t="shared" si="5"/>
        <v>9.2733659983367378</v>
      </c>
      <c r="D42" s="94">
        <f>[1]MercLab!D364</f>
        <v>12.130946266598649</v>
      </c>
      <c r="E42" s="94">
        <f>[1]MercLab!E364</f>
        <v>9.8009369572942209</v>
      </c>
      <c r="F42" s="94">
        <f>[1]MercLab!F364</f>
        <v>5.8882147711173438</v>
      </c>
      <c r="G42" s="94">
        <f>[1]MercLab!G364</f>
        <v>7.5403206151431847</v>
      </c>
      <c r="H42" s="100">
        <f>[1]MercLab!H364</f>
        <v>0</v>
      </c>
      <c r="I42" s="100">
        <f>[1]MercLab!I364</f>
        <v>0</v>
      </c>
    </row>
    <row r="43" spans="1:9" x14ac:dyDescent="0.2">
      <c r="A43" s="36" t="s">
        <v>128</v>
      </c>
      <c r="B43" s="94">
        <f>[1]MercLab!C365</f>
        <v>11.944720052769579</v>
      </c>
      <c r="C43" s="215">
        <f t="shared" si="5"/>
        <v>9.0575568662436794</v>
      </c>
      <c r="D43" s="94">
        <f>[1]MercLab!D365</f>
        <v>14.27669184906574</v>
      </c>
      <c r="E43" s="94">
        <f>[1]MercLab!E365</f>
        <v>12.8959787496653</v>
      </c>
      <c r="F43" s="94">
        <f>[1]MercLab!F365</f>
        <v>0</v>
      </c>
      <c r="G43" s="94">
        <f>[1]MercLab!G365</f>
        <v>8.0477869974872416</v>
      </c>
      <c r="H43" s="100">
        <f>[1]MercLab!H365</f>
        <v>0</v>
      </c>
      <c r="I43" s="100">
        <f>[1]MercLab!I365</f>
        <v>0</v>
      </c>
    </row>
    <row r="44" spans="1:9" x14ac:dyDescent="0.2">
      <c r="A44" s="36" t="s">
        <v>129</v>
      </c>
      <c r="B44" s="94">
        <f>[1]MercLab!C366</f>
        <v>12.59529027273552</v>
      </c>
      <c r="C44" s="215">
        <f t="shared" si="5"/>
        <v>10.090401040695502</v>
      </c>
      <c r="D44" s="94">
        <f>[1]MercLab!D366</f>
        <v>15.14241294746974</v>
      </c>
      <c r="E44" s="94">
        <f>[1]MercLab!E366</f>
        <v>15.128790174616768</v>
      </c>
      <c r="F44" s="94">
        <f>[1]MercLab!F366</f>
        <v>0</v>
      </c>
      <c r="G44" s="94">
        <f>[1]MercLab!G366</f>
        <v>10.440587317364077</v>
      </c>
      <c r="H44" s="100">
        <f>[1]MercLab!H366</f>
        <v>0</v>
      </c>
      <c r="I44" s="100">
        <f>[1]MercLab!I366</f>
        <v>0</v>
      </c>
    </row>
    <row r="45" spans="1:9" x14ac:dyDescent="0.2">
      <c r="A45" s="36" t="s">
        <v>130</v>
      </c>
      <c r="B45" s="94">
        <f>[1]MercLab!C367</f>
        <v>12.012682845442644</v>
      </c>
      <c r="C45" s="215">
        <f t="shared" si="5"/>
        <v>10.68572087902451</v>
      </c>
      <c r="D45" s="94">
        <f>[1]MercLab!D367</f>
        <v>16.90276570064858</v>
      </c>
      <c r="E45" s="94">
        <f>[1]MercLab!E367</f>
        <v>15.154396936424952</v>
      </c>
      <c r="F45" s="94">
        <f>[1]MercLab!F367</f>
        <v>0</v>
      </c>
      <c r="G45" s="94">
        <f>[1]MercLab!G367</f>
        <v>8.8816231736725957</v>
      </c>
      <c r="H45" s="100">
        <f>[1]MercLab!H367</f>
        <v>0</v>
      </c>
      <c r="I45" s="100">
        <f>[1]MercLab!I367</f>
        <v>0</v>
      </c>
    </row>
    <row r="46" spans="1:9" x14ac:dyDescent="0.2">
      <c r="A46" s="146"/>
      <c r="B46" s="108"/>
      <c r="C46" s="108"/>
      <c r="D46" s="108"/>
      <c r="E46" s="108"/>
      <c r="F46" s="108"/>
      <c r="G46" s="108"/>
      <c r="H46" s="114"/>
      <c r="I46" s="114"/>
    </row>
    <row r="47" spans="1:9" x14ac:dyDescent="0.2">
      <c r="A47" s="112" t="s">
        <v>16</v>
      </c>
      <c r="B47" s="209"/>
      <c r="C47" s="209"/>
      <c r="D47" s="209"/>
      <c r="E47" s="209"/>
      <c r="F47" s="209"/>
      <c r="G47" s="209"/>
      <c r="H47" s="118">
        <f>[1]MercLab!H368</f>
        <v>0</v>
      </c>
      <c r="I47" s="118">
        <f>[1]MercLab!I368</f>
        <v>0</v>
      </c>
    </row>
    <row r="48" spans="1:9" x14ac:dyDescent="0.2">
      <c r="A48" s="144" t="s">
        <v>46</v>
      </c>
      <c r="B48" s="94">
        <f>[1]MercLab!C369</f>
        <v>4.8449322857520229</v>
      </c>
      <c r="C48" s="215">
        <f t="shared" ref="C48:C51" si="7">AVERAGE(D48:F48)</f>
        <v>1.7966265385576687</v>
      </c>
      <c r="D48" s="94">
        <f>[1]MercLab!D369</f>
        <v>0</v>
      </c>
      <c r="E48" s="94">
        <f>[1]MercLab!E369</f>
        <v>5.3898796156730064</v>
      </c>
      <c r="F48" s="94">
        <f>[1]MercLab!F369</f>
        <v>0</v>
      </c>
      <c r="G48" s="94">
        <f>[1]MercLab!G369</f>
        <v>4.555760875675837</v>
      </c>
      <c r="H48" s="100">
        <f>[1]MercLab!H369</f>
        <v>0</v>
      </c>
      <c r="I48" s="100">
        <f>[1]MercLab!I369</f>
        <v>0</v>
      </c>
    </row>
    <row r="49" spans="1:9" x14ac:dyDescent="0.2">
      <c r="A49" s="144" t="s">
        <v>47</v>
      </c>
      <c r="B49" s="94">
        <f>[1]MercLab!C370</f>
        <v>7.5130664632950106</v>
      </c>
      <c r="C49" s="215">
        <f t="shared" si="7"/>
        <v>2.8322599522105616</v>
      </c>
      <c r="D49" s="94">
        <f>[1]MercLab!D370</f>
        <v>0</v>
      </c>
      <c r="E49" s="94">
        <f>[1]MercLab!E370</f>
        <v>8.4967798566316848</v>
      </c>
      <c r="F49" s="94">
        <f>[1]MercLab!F370</f>
        <v>0</v>
      </c>
      <c r="G49" s="94">
        <f>[1]MercLab!G370</f>
        <v>6.1980058508530114</v>
      </c>
      <c r="H49" s="100">
        <f>[1]MercLab!H370</f>
        <v>0</v>
      </c>
      <c r="I49" s="100">
        <f>[1]MercLab!I370</f>
        <v>0</v>
      </c>
    </row>
    <row r="50" spans="1:9" x14ac:dyDescent="0.2">
      <c r="A50" s="144" t="s">
        <v>68</v>
      </c>
      <c r="B50" s="100">
        <f>[1]MercLab!C371</f>
        <v>8.6134492941161298</v>
      </c>
      <c r="C50" s="215">
        <f t="shared" si="7"/>
        <v>9.1192422584956869</v>
      </c>
      <c r="D50" s="100">
        <f>[1]MercLab!D371</f>
        <v>12.15236445578582</v>
      </c>
      <c r="E50" s="100">
        <f>[1]MercLab!E371</f>
        <v>8.8935959800772082</v>
      </c>
      <c r="F50" s="100">
        <f>[1]MercLab!F371</f>
        <v>6.3117663396240316</v>
      </c>
      <c r="G50" s="100">
        <f>[1]MercLab!G371</f>
        <v>7.2119097814261499</v>
      </c>
      <c r="H50" s="100">
        <f>[1]MercLab!H371</f>
        <v>0</v>
      </c>
      <c r="I50" s="100">
        <f>[1]MercLab!I371</f>
        <v>0</v>
      </c>
    </row>
    <row r="51" spans="1:9" x14ac:dyDescent="0.2">
      <c r="A51" s="144" t="s">
        <v>64</v>
      </c>
      <c r="B51" s="100">
        <f>[1]MercLab!C372</f>
        <v>13.69896639822541</v>
      </c>
      <c r="C51" s="215">
        <f t="shared" si="7"/>
        <v>5.0655220084408095</v>
      </c>
      <c r="D51" s="100">
        <f>[1]MercLab!D372</f>
        <v>0</v>
      </c>
      <c r="E51" s="100">
        <f>[1]MercLab!E372</f>
        <v>15.196566025322428</v>
      </c>
      <c r="F51" s="100">
        <f>[1]MercLab!F372</f>
        <v>0</v>
      </c>
      <c r="G51" s="100">
        <f>[1]MercLab!G372</f>
        <v>8.7479447726508006</v>
      </c>
      <c r="H51" s="100">
        <f>[1]MercLab!H372</f>
        <v>0</v>
      </c>
      <c r="I51" s="100">
        <f>[1]MercLab!I372</f>
        <v>0</v>
      </c>
    </row>
    <row r="52" spans="1:9" x14ac:dyDescent="0.2">
      <c r="A52" s="201"/>
      <c r="B52" s="200"/>
      <c r="C52" s="200"/>
      <c r="D52" s="200"/>
      <c r="E52" s="200"/>
      <c r="F52" s="200"/>
      <c r="G52" s="200"/>
      <c r="H52" s="200"/>
      <c r="I52" s="200"/>
    </row>
    <row r="53" spans="1:9" x14ac:dyDescent="0.2">
      <c r="A53" s="14" t="str">
        <f>'C01'!$A$46</f>
        <v>Fuente: Instituto Nacional de Estadística (INE). XLIII Encuesta Permanente de Hogares de Propósitos Múltiples, mayo 2012.</v>
      </c>
      <c r="B53" s="148"/>
      <c r="C53" s="148"/>
      <c r="D53" s="148"/>
      <c r="E53" s="148"/>
      <c r="F53" s="148"/>
      <c r="G53" s="148"/>
      <c r="H53" s="148"/>
      <c r="I53" s="148"/>
    </row>
    <row r="54" spans="1:9" x14ac:dyDescent="0.2">
      <c r="A54" s="38" t="str">
        <f>'C02'!$A$46</f>
        <v>(Promedio de salarios mínimos por rama)</v>
      </c>
      <c r="B54" s="148"/>
      <c r="C54" s="148"/>
      <c r="D54" s="148"/>
      <c r="E54" s="148"/>
      <c r="F54" s="148"/>
      <c r="G54" s="148"/>
      <c r="H54" s="148"/>
      <c r="I54" s="148"/>
    </row>
    <row r="55" spans="1:9" x14ac:dyDescent="0.2">
      <c r="A55" s="38" t="s">
        <v>135</v>
      </c>
      <c r="B55" s="148"/>
      <c r="C55" s="148"/>
      <c r="D55" s="148"/>
      <c r="E55" s="148"/>
      <c r="F55" s="148"/>
      <c r="G55" s="148"/>
      <c r="H55" s="148"/>
      <c r="I55" s="148"/>
    </row>
    <row r="56" spans="1:9" x14ac:dyDescent="0.2">
      <c r="A56" s="148"/>
      <c r="B56" s="148"/>
      <c r="C56" s="148"/>
      <c r="D56" s="39"/>
      <c r="E56" s="148"/>
      <c r="F56" s="148"/>
      <c r="G56" s="148"/>
      <c r="H56" s="148"/>
      <c r="I56" s="148"/>
    </row>
    <row r="57" spans="1:9" x14ac:dyDescent="0.2">
      <c r="A57" s="269" t="s">
        <v>107</v>
      </c>
      <c r="B57" s="269"/>
      <c r="C57" s="269"/>
      <c r="D57" s="269"/>
      <c r="E57" s="269"/>
      <c r="F57" s="269"/>
      <c r="G57" s="269"/>
      <c r="H57" s="269"/>
      <c r="I57" s="269"/>
    </row>
    <row r="58" spans="1:9" x14ac:dyDescent="0.2">
      <c r="A58" s="269" t="s">
        <v>106</v>
      </c>
      <c r="B58" s="269"/>
      <c r="C58" s="269"/>
      <c r="D58" s="269"/>
      <c r="E58" s="269"/>
      <c r="F58" s="269"/>
      <c r="G58" s="269"/>
      <c r="H58" s="269"/>
      <c r="I58" s="269"/>
    </row>
    <row r="59" spans="1:9" x14ac:dyDescent="0.2">
      <c r="A59" s="269" t="s">
        <v>41</v>
      </c>
      <c r="B59" s="269"/>
      <c r="C59" s="269"/>
      <c r="D59" s="269"/>
      <c r="E59" s="269"/>
      <c r="F59" s="269"/>
      <c r="G59" s="269"/>
      <c r="H59" s="269"/>
      <c r="I59" s="269"/>
    </row>
    <row r="60" spans="1:9" x14ac:dyDescent="0.2">
      <c r="A60" s="148" t="s">
        <v>21</v>
      </c>
      <c r="B60" s="148"/>
      <c r="C60" s="148"/>
      <c r="D60" s="148"/>
      <c r="E60" s="148"/>
      <c r="F60" s="148"/>
      <c r="G60" s="148"/>
      <c r="H60" s="148"/>
      <c r="I60" s="148"/>
    </row>
    <row r="61" spans="1:9" x14ac:dyDescent="0.2">
      <c r="A61" s="270" t="s">
        <v>39</v>
      </c>
      <c r="B61" s="270" t="s">
        <v>35</v>
      </c>
      <c r="C61" s="273" t="s">
        <v>8</v>
      </c>
      <c r="D61" s="273"/>
      <c r="E61" s="273"/>
      <c r="F61" s="273"/>
      <c r="G61" s="270" t="s">
        <v>36</v>
      </c>
      <c r="H61" s="270" t="s">
        <v>44</v>
      </c>
      <c r="I61" s="270" t="s">
        <v>37</v>
      </c>
    </row>
    <row r="62" spans="1:9" ht="24" customHeight="1" x14ac:dyDescent="0.2">
      <c r="A62" s="271"/>
      <c r="B62" s="271"/>
      <c r="C62" s="41" t="s">
        <v>0</v>
      </c>
      <c r="D62" s="41" t="s">
        <v>140</v>
      </c>
      <c r="E62" s="41" t="s">
        <v>12</v>
      </c>
      <c r="F62" s="41" t="s">
        <v>141</v>
      </c>
      <c r="G62" s="271"/>
      <c r="H62" s="271"/>
      <c r="I62" s="271" t="s">
        <v>38</v>
      </c>
    </row>
    <row r="63" spans="1:9" x14ac:dyDescent="0.2">
      <c r="A63" s="40"/>
      <c r="B63" s="40"/>
      <c r="C63" s="42"/>
      <c r="D63" s="40"/>
      <c r="E63" s="40"/>
      <c r="F63" s="40"/>
      <c r="G63" s="40"/>
      <c r="H63" s="40"/>
      <c r="I63" s="40"/>
    </row>
    <row r="64" spans="1:9" x14ac:dyDescent="0.2">
      <c r="A64" s="113" t="s">
        <v>89</v>
      </c>
      <c r="B64" s="99">
        <f>B6</f>
        <v>7.345342074752045</v>
      </c>
      <c r="C64" s="99">
        <f t="shared" ref="C64:I64" si="8">C6</f>
        <v>8.8054216341966551</v>
      </c>
      <c r="D64" s="99">
        <f t="shared" si="8"/>
        <v>12.15236445578582</v>
      </c>
      <c r="E64" s="99">
        <f t="shared" si="8"/>
        <v>7.9521341071801119</v>
      </c>
      <c r="F64" s="99">
        <f t="shared" si="8"/>
        <v>6.3117663396240316</v>
      </c>
      <c r="G64" s="99">
        <f t="shared" si="8"/>
        <v>6.006950176595673</v>
      </c>
      <c r="H64" s="99">
        <f t="shared" si="8"/>
        <v>0</v>
      </c>
      <c r="I64" s="99">
        <f t="shared" si="8"/>
        <v>0</v>
      </c>
    </row>
    <row r="65" spans="1:9" x14ac:dyDescent="0.2">
      <c r="A65" s="43"/>
      <c r="B65" s="149"/>
      <c r="C65" s="149"/>
      <c r="D65" s="149"/>
      <c r="E65" s="149"/>
      <c r="F65" s="149"/>
      <c r="G65" s="149"/>
      <c r="H65" s="149"/>
      <c r="I65" s="149"/>
    </row>
    <row r="66" spans="1:9" x14ac:dyDescent="0.2">
      <c r="A66" s="44" t="s">
        <v>17</v>
      </c>
      <c r="B66" s="91"/>
      <c r="C66" s="91"/>
      <c r="D66" s="91"/>
      <c r="E66" s="91"/>
      <c r="F66" s="91"/>
      <c r="G66" s="91"/>
      <c r="H66" s="116">
        <f>[1]MercLab!H374</f>
        <v>0</v>
      </c>
      <c r="I66" s="116">
        <f>[1]MercLab!I374</f>
        <v>0</v>
      </c>
    </row>
    <row r="67" spans="1:9" x14ac:dyDescent="0.2">
      <c r="A67" s="45" t="s">
        <v>73</v>
      </c>
      <c r="B67" s="100">
        <f>[1]MercLab!C375</f>
        <v>4.8353808376789678</v>
      </c>
      <c r="C67" s="215">
        <f t="shared" ref="C67:C76" si="9">AVERAGE(D67:F67)</f>
        <v>1.7913763945239241</v>
      </c>
      <c r="D67" s="100">
        <f>[1]MercLab!D375</f>
        <v>0</v>
      </c>
      <c r="E67" s="100">
        <f>[1]MercLab!E375</f>
        <v>5.3741291835717719</v>
      </c>
      <c r="F67" s="100">
        <f>[1]MercLab!F375</f>
        <v>0</v>
      </c>
      <c r="G67" s="100">
        <f>[1]MercLab!G375</f>
        <v>4.5538591224240683</v>
      </c>
      <c r="H67" s="100">
        <f>[1]MercLab!H375</f>
        <v>0</v>
      </c>
      <c r="I67" s="100">
        <f>[1]MercLab!I375</f>
        <v>0</v>
      </c>
    </row>
    <row r="68" spans="1:9" x14ac:dyDescent="0.2">
      <c r="A68" s="45" t="s">
        <v>91</v>
      </c>
      <c r="B68" s="100">
        <f>[1]MercLab!C376</f>
        <v>5.6661560188852871</v>
      </c>
      <c r="C68" s="215">
        <f t="shared" si="9"/>
        <v>2.0367187963581741</v>
      </c>
      <c r="D68" s="100">
        <f>[1]MercLab!D376</f>
        <v>0</v>
      </c>
      <c r="E68" s="100">
        <f>[1]MercLab!E376</f>
        <v>6.1101563890745227</v>
      </c>
      <c r="F68" s="100">
        <f>[1]MercLab!F376</f>
        <v>0</v>
      </c>
      <c r="G68" s="100">
        <f>[1]MercLab!G376</f>
        <v>4.8585049213874649</v>
      </c>
      <c r="H68" s="100">
        <f>[1]MercLab!H376</f>
        <v>0</v>
      </c>
      <c r="I68" s="100">
        <f>[1]MercLab!I376</f>
        <v>0</v>
      </c>
    </row>
    <row r="69" spans="1:9" x14ac:dyDescent="0.2">
      <c r="A69" s="45" t="s">
        <v>74</v>
      </c>
      <c r="B69" s="100">
        <f>[1]MercLab!C377</f>
        <v>7.5130664632950106</v>
      </c>
      <c r="C69" s="215">
        <f t="shared" si="9"/>
        <v>2.8322599522105616</v>
      </c>
      <c r="D69" s="100">
        <f>[1]MercLab!D377</f>
        <v>0</v>
      </c>
      <c r="E69" s="100">
        <f>[1]MercLab!E377</f>
        <v>8.4967798566316848</v>
      </c>
      <c r="F69" s="100">
        <f>[1]MercLab!F377</f>
        <v>0</v>
      </c>
      <c r="G69" s="100">
        <f>[1]MercLab!G377</f>
        <v>6.1980058508530114</v>
      </c>
      <c r="H69" s="100">
        <f>[1]MercLab!H377</f>
        <v>0</v>
      </c>
      <c r="I69" s="100">
        <f>[1]MercLab!I377</f>
        <v>0</v>
      </c>
    </row>
    <row r="70" spans="1:9" x14ac:dyDescent="0.2">
      <c r="A70" s="45" t="s">
        <v>75</v>
      </c>
      <c r="B70" s="100">
        <f>[1]MercLab!C378</f>
        <v>10.858254517811304</v>
      </c>
      <c r="C70" s="215">
        <f t="shared" si="9"/>
        <v>7.048367769725445</v>
      </c>
      <c r="D70" s="100">
        <f>[1]MercLab!D378</f>
        <v>12.114166783150971</v>
      </c>
      <c r="E70" s="100">
        <f>[1]MercLab!E378</f>
        <v>9.0309365260253625</v>
      </c>
      <c r="F70" s="100">
        <f>[1]MercLab!F378</f>
        <v>0</v>
      </c>
      <c r="G70" s="100">
        <f>[1]MercLab!G378</f>
        <v>0</v>
      </c>
      <c r="H70" s="100">
        <f>[1]MercLab!H378</f>
        <v>0</v>
      </c>
      <c r="I70" s="100">
        <f>[1]MercLab!I378</f>
        <v>0</v>
      </c>
    </row>
    <row r="71" spans="1:9" x14ac:dyDescent="0.2">
      <c r="A71" s="45" t="s">
        <v>92</v>
      </c>
      <c r="B71" s="100">
        <f>[1]MercLab!C379</f>
        <v>6.7040751315646787</v>
      </c>
      <c r="C71" s="215">
        <f t="shared" si="9"/>
        <v>5.2220072589809368</v>
      </c>
      <c r="D71" s="100">
        <f>[1]MercLab!D379</f>
        <v>9</v>
      </c>
      <c r="E71" s="100">
        <f>[1]MercLab!E379</f>
        <v>6.6660217769428112</v>
      </c>
      <c r="F71" s="100">
        <f>[1]MercLab!F379</f>
        <v>0</v>
      </c>
      <c r="G71" s="100">
        <f>[1]MercLab!G379</f>
        <v>6.7547115784634082</v>
      </c>
      <c r="H71" s="100">
        <f>[1]MercLab!H379</f>
        <v>0</v>
      </c>
      <c r="I71" s="100">
        <f>[1]MercLab!I379</f>
        <v>0</v>
      </c>
    </row>
    <row r="72" spans="1:9" x14ac:dyDescent="0.2">
      <c r="A72" s="45" t="s">
        <v>110</v>
      </c>
      <c r="B72" s="100">
        <f>[1]MercLab!C380</f>
        <v>7.7080889740888638</v>
      </c>
      <c r="C72" s="215">
        <f t="shared" si="9"/>
        <v>5.4521805008815791</v>
      </c>
      <c r="D72" s="100">
        <f>[1]MercLab!D380</f>
        <v>7.4956410324141141</v>
      </c>
      <c r="E72" s="100">
        <f>[1]MercLab!E380</f>
        <v>8.8609004702306251</v>
      </c>
      <c r="F72" s="100">
        <f>[1]MercLab!F380</f>
        <v>0</v>
      </c>
      <c r="G72" s="100">
        <f>[1]MercLab!G380</f>
        <v>6.955589336316403</v>
      </c>
      <c r="H72" s="100">
        <f>[1]MercLab!H380</f>
        <v>0</v>
      </c>
      <c r="I72" s="100">
        <f>[1]MercLab!I380</f>
        <v>0</v>
      </c>
    </row>
    <row r="73" spans="1:9" x14ac:dyDescent="0.2">
      <c r="A73" s="45" t="s">
        <v>77</v>
      </c>
      <c r="B73" s="100">
        <f>[1]MercLab!C381</f>
        <v>8.4771060678589087</v>
      </c>
      <c r="C73" s="215">
        <f t="shared" si="9"/>
        <v>6.4019614067655448</v>
      </c>
      <c r="D73" s="100">
        <f>[1]MercLab!D381</f>
        <v>10.230116122141482</v>
      </c>
      <c r="E73" s="100">
        <f>[1]MercLab!E381</f>
        <v>8.9757680981551538</v>
      </c>
      <c r="F73" s="100">
        <f>[1]MercLab!F381</f>
        <v>0</v>
      </c>
      <c r="G73" s="100">
        <f>[1]MercLab!G381</f>
        <v>7.5514102951174786</v>
      </c>
      <c r="H73" s="100">
        <f>[1]MercLab!H381</f>
        <v>0</v>
      </c>
      <c r="I73" s="100">
        <f>[1]MercLab!I381</f>
        <v>0</v>
      </c>
    </row>
    <row r="74" spans="1:9" x14ac:dyDescent="0.2">
      <c r="A74" s="45" t="s">
        <v>76</v>
      </c>
      <c r="B74" s="100">
        <f>[1]MercLab!C382</f>
        <v>11.146713130615558</v>
      </c>
      <c r="C74" s="215">
        <f t="shared" si="9"/>
        <v>7.2535096311371463</v>
      </c>
      <c r="D74" s="100">
        <f>[1]MercLab!D382</f>
        <v>11.243461548621172</v>
      </c>
      <c r="E74" s="100">
        <f>[1]MercLab!E382</f>
        <v>10.517067344790268</v>
      </c>
      <c r="F74" s="100">
        <f>[1]MercLab!F382</f>
        <v>0</v>
      </c>
      <c r="G74" s="100">
        <f>[1]MercLab!G382</f>
        <v>14.213065963676627</v>
      </c>
      <c r="H74" s="100">
        <f>[1]MercLab!H382</f>
        <v>0</v>
      </c>
      <c r="I74" s="100">
        <f>[1]MercLab!I382</f>
        <v>0</v>
      </c>
    </row>
    <row r="75" spans="1:9" x14ac:dyDescent="0.2">
      <c r="A75" s="45" t="s">
        <v>78</v>
      </c>
      <c r="B75" s="100">
        <f>[1]MercLab!C383</f>
        <v>9.9707055608127373</v>
      </c>
      <c r="C75" s="215">
        <f t="shared" si="9"/>
        <v>9.5144303127404406</v>
      </c>
      <c r="D75" s="100">
        <f>[1]MercLab!D383</f>
        <v>12.255222771579213</v>
      </c>
      <c r="E75" s="100">
        <f>[1]MercLab!E383</f>
        <v>9.9763018270180766</v>
      </c>
      <c r="F75" s="100">
        <f>[1]MercLab!F383</f>
        <v>6.3117663396240316</v>
      </c>
      <c r="G75" s="100">
        <f>[1]MercLab!G383</f>
        <v>7.1532289106471882</v>
      </c>
      <c r="H75" s="100">
        <f>[1]MercLab!H383</f>
        <v>0</v>
      </c>
      <c r="I75" s="100">
        <f>[1]MercLab!I383</f>
        <v>0</v>
      </c>
    </row>
    <row r="76" spans="1:9" x14ac:dyDescent="0.2">
      <c r="A76" s="45" t="s">
        <v>79</v>
      </c>
      <c r="B76" s="100">
        <f>[1]MercLab!C384</f>
        <v>13.69896639822541</v>
      </c>
      <c r="C76" s="215">
        <f t="shared" si="9"/>
        <v>5.0655220084408095</v>
      </c>
      <c r="D76" s="100">
        <f>[1]MercLab!D384</f>
        <v>0</v>
      </c>
      <c r="E76" s="100">
        <f>[1]MercLab!E384</f>
        <v>15.196566025322428</v>
      </c>
      <c r="F76" s="100">
        <f>[1]MercLab!F384</f>
        <v>0</v>
      </c>
      <c r="G76" s="100">
        <f>[1]MercLab!G384</f>
        <v>8.7479447726508006</v>
      </c>
      <c r="H76" s="100">
        <f>[1]MercLab!H384</f>
        <v>0</v>
      </c>
      <c r="I76" s="100">
        <f>[1]MercLab!I384</f>
        <v>0</v>
      </c>
    </row>
    <row r="77" spans="1:9" x14ac:dyDescent="0.2">
      <c r="A77" s="10"/>
      <c r="B77" s="114"/>
      <c r="C77" s="114"/>
      <c r="D77" s="114"/>
      <c r="E77" s="114"/>
      <c r="F77" s="114"/>
      <c r="G77" s="114"/>
      <c r="H77" s="114"/>
      <c r="I77" s="114"/>
    </row>
    <row r="78" spans="1:9" x14ac:dyDescent="0.2">
      <c r="A78" s="44" t="s">
        <v>18</v>
      </c>
      <c r="B78" s="209"/>
      <c r="C78" s="209"/>
      <c r="D78" s="209"/>
      <c r="E78" s="209"/>
      <c r="F78" s="209"/>
      <c r="G78" s="209"/>
      <c r="H78" s="118">
        <f>[1]MercLab!H386</f>
        <v>0</v>
      </c>
      <c r="I78" s="118">
        <f>[1]MercLab!I386</f>
        <v>0</v>
      </c>
    </row>
    <row r="79" spans="1:9" x14ac:dyDescent="0.2">
      <c r="A79" s="45" t="s">
        <v>93</v>
      </c>
      <c r="B79" s="100">
        <f>[1]MercLab!C387</f>
        <v>13.101708476409888</v>
      </c>
      <c r="C79" s="215">
        <f t="shared" ref="C79:C89" si="10">AVERAGE(D79:F79)</f>
        <v>8.7463051182053135</v>
      </c>
      <c r="D79" s="100">
        <f>[1]MercLab!D387</f>
        <v>13.434372764948865</v>
      </c>
      <c r="E79" s="100">
        <f>[1]MercLab!E387</f>
        <v>12.804542589667076</v>
      </c>
      <c r="F79" s="100">
        <f>[1]MercLab!F387</f>
        <v>0</v>
      </c>
      <c r="G79" s="100">
        <f>[1]MercLab!G387</f>
        <v>12.589859316810211</v>
      </c>
      <c r="H79" s="100">
        <f>[1]MercLab!H387</f>
        <v>0</v>
      </c>
      <c r="I79" s="100">
        <f>[1]MercLab!I387</f>
        <v>0</v>
      </c>
    </row>
    <row r="80" spans="1:9" x14ac:dyDescent="0.2">
      <c r="A80" s="45" t="s">
        <v>80</v>
      </c>
      <c r="B80" s="100">
        <f>[1]MercLab!C388</f>
        <v>11.475801771435531</v>
      </c>
      <c r="C80" s="215">
        <f t="shared" si="10"/>
        <v>8.3758278404348481</v>
      </c>
      <c r="D80" s="100">
        <f>[1]MercLab!D388</f>
        <v>12.881745002006284</v>
      </c>
      <c r="E80" s="100">
        <f>[1]MercLab!E388</f>
        <v>12.245738519298261</v>
      </c>
      <c r="F80" s="100">
        <f>[1]MercLab!F388</f>
        <v>0</v>
      </c>
      <c r="G80" s="100">
        <f>[1]MercLab!G388</f>
        <v>9.8335369656540195</v>
      </c>
      <c r="H80" s="100">
        <f>[1]MercLab!H388</f>
        <v>0</v>
      </c>
      <c r="I80" s="100">
        <f>[1]MercLab!I388</f>
        <v>0</v>
      </c>
    </row>
    <row r="81" spans="1:9" x14ac:dyDescent="0.2">
      <c r="A81" s="45" t="s">
        <v>81</v>
      </c>
      <c r="B81" s="100">
        <f>[1]MercLab!C389</f>
        <v>11.883763389268729</v>
      </c>
      <c r="C81" s="215">
        <f t="shared" si="10"/>
        <v>8.0343066335096314</v>
      </c>
      <c r="D81" s="100">
        <f>[1]MercLab!D389</f>
        <v>12.215421257389448</v>
      </c>
      <c r="E81" s="100">
        <f>[1]MercLab!E389</f>
        <v>11.887498643139445</v>
      </c>
      <c r="F81" s="100">
        <f>[1]MercLab!F389</f>
        <v>0</v>
      </c>
      <c r="G81" s="100">
        <f>[1]MercLab!G389</f>
        <v>9.2397185183981119</v>
      </c>
      <c r="H81" s="100">
        <f>[1]MercLab!H389</f>
        <v>0</v>
      </c>
      <c r="I81" s="100">
        <f>[1]MercLab!I389</f>
        <v>0</v>
      </c>
    </row>
    <row r="82" spans="1:9" x14ac:dyDescent="0.2">
      <c r="A82" s="45" t="s">
        <v>82</v>
      </c>
      <c r="B82" s="100">
        <f>[1]MercLab!C390</f>
        <v>7.3796041317994385</v>
      </c>
      <c r="C82" s="215">
        <f t="shared" si="10"/>
        <v>7.8800684988551524</v>
      </c>
      <c r="D82" s="100">
        <f>[1]MercLab!D390</f>
        <v>14.333333333333334</v>
      </c>
      <c r="E82" s="100">
        <f>[1]MercLab!E390</f>
        <v>9.3068721632321214</v>
      </c>
      <c r="F82" s="100">
        <f>[1]MercLab!F390</f>
        <v>0</v>
      </c>
      <c r="G82" s="100">
        <f>[1]MercLab!G390</f>
        <v>6.6093523924188045</v>
      </c>
      <c r="H82" s="100">
        <f>[1]MercLab!H390</f>
        <v>0</v>
      </c>
      <c r="I82" s="100">
        <f>[1]MercLab!I390</f>
        <v>0</v>
      </c>
    </row>
    <row r="83" spans="1:9" x14ac:dyDescent="0.2">
      <c r="A83" s="45" t="s">
        <v>83</v>
      </c>
      <c r="B83" s="100">
        <f>[1]MercLab!C391</f>
        <v>4.7806561562091821</v>
      </c>
      <c r="C83" s="215">
        <f t="shared" si="10"/>
        <v>1.7534770086807461</v>
      </c>
      <c r="D83" s="100">
        <f>[1]MercLab!D391</f>
        <v>0</v>
      </c>
      <c r="E83" s="100">
        <f>[1]MercLab!E391</f>
        <v>5.2604310260422382</v>
      </c>
      <c r="F83" s="100">
        <f>[1]MercLab!F391</f>
        <v>0</v>
      </c>
      <c r="G83" s="100">
        <f>[1]MercLab!G391</f>
        <v>4.5477461296821637</v>
      </c>
      <c r="H83" s="100">
        <f>[1]MercLab!H391</f>
        <v>0</v>
      </c>
      <c r="I83" s="100">
        <f>[1]MercLab!I391</f>
        <v>0</v>
      </c>
    </row>
    <row r="84" spans="1:9" x14ac:dyDescent="0.2">
      <c r="A84" s="45" t="s">
        <v>84</v>
      </c>
      <c r="B84" s="100">
        <f>[1]MercLab!C392</f>
        <v>7.0395361692985823</v>
      </c>
      <c r="C84" s="215">
        <f t="shared" si="10"/>
        <v>4.9056749595117468</v>
      </c>
      <c r="D84" s="100">
        <f>[1]MercLab!D392</f>
        <v>8.1093364340186476</v>
      </c>
      <c r="E84" s="100">
        <f>[1]MercLab!E392</f>
        <v>6.6076884445165938</v>
      </c>
      <c r="F84" s="100">
        <f>[1]MercLab!F392</f>
        <v>0</v>
      </c>
      <c r="G84" s="100">
        <f>[1]MercLab!G392</f>
        <v>7.3855397082048073</v>
      </c>
      <c r="H84" s="100">
        <f>[1]MercLab!H392</f>
        <v>0</v>
      </c>
      <c r="I84" s="100">
        <f>[1]MercLab!I392</f>
        <v>0</v>
      </c>
    </row>
    <row r="85" spans="1:9" x14ac:dyDescent="0.2">
      <c r="A85" s="45" t="s">
        <v>95</v>
      </c>
      <c r="B85" s="100">
        <f>[1]MercLab!C393</f>
        <v>6.94524383955945</v>
      </c>
      <c r="C85" s="215">
        <f t="shared" si="10"/>
        <v>5.1975001281335045</v>
      </c>
      <c r="D85" s="100">
        <f>[1]MercLab!D393</f>
        <v>8.5570001596234455</v>
      </c>
      <c r="E85" s="100">
        <f>[1]MercLab!E393</f>
        <v>7.035500224777067</v>
      </c>
      <c r="F85" s="100">
        <f>[1]MercLab!F393</f>
        <v>0</v>
      </c>
      <c r="G85" s="100">
        <f>[1]MercLab!G393</f>
        <v>6.7438162434194355</v>
      </c>
      <c r="H85" s="100">
        <f>[1]MercLab!H393</f>
        <v>0</v>
      </c>
      <c r="I85" s="100">
        <f>[1]MercLab!I393</f>
        <v>0</v>
      </c>
    </row>
    <row r="86" spans="1:9" x14ac:dyDescent="0.2">
      <c r="A86" s="45" t="s">
        <v>85</v>
      </c>
      <c r="B86" s="100">
        <f>[1]MercLab!C394</f>
        <v>5.8318338077565572</v>
      </c>
      <c r="C86" s="215">
        <f t="shared" si="10"/>
        <v>2.2635651816430689</v>
      </c>
      <c r="D86" s="100">
        <f>[1]MercLab!D394</f>
        <v>0</v>
      </c>
      <c r="E86" s="100">
        <f>[1]MercLab!E394</f>
        <v>6.7906955449292061</v>
      </c>
      <c r="F86" s="100">
        <f>[1]MercLab!F394</f>
        <v>0</v>
      </c>
      <c r="G86" s="100">
        <f>[1]MercLab!G394</f>
        <v>5.3791345775624055</v>
      </c>
      <c r="H86" s="100">
        <f>[1]MercLab!H394</f>
        <v>0</v>
      </c>
      <c r="I86" s="100">
        <f>[1]MercLab!I394</f>
        <v>0</v>
      </c>
    </row>
    <row r="87" spans="1:9" x14ac:dyDescent="0.2">
      <c r="A87" s="45" t="s">
        <v>86</v>
      </c>
      <c r="B87" s="100">
        <f>[1]MercLab!C395</f>
        <v>7.1631523415676392</v>
      </c>
      <c r="C87" s="215">
        <f t="shared" si="10"/>
        <v>4.2784828911916124</v>
      </c>
      <c r="D87" s="100">
        <f>[1]MercLab!D395</f>
        <v>5.2549104818998398</v>
      </c>
      <c r="E87" s="100">
        <f>[1]MercLab!E395</f>
        <v>7.5805381916749983</v>
      </c>
      <c r="F87" s="100">
        <f>[1]MercLab!F395</f>
        <v>0</v>
      </c>
      <c r="G87" s="100">
        <f>[1]MercLab!G395</f>
        <v>6.2908485077827399</v>
      </c>
      <c r="H87" s="100">
        <f>[1]MercLab!H395</f>
        <v>0</v>
      </c>
      <c r="I87" s="100">
        <f>[1]MercLab!I395</f>
        <v>0</v>
      </c>
    </row>
    <row r="88" spans="1:9" x14ac:dyDescent="0.2">
      <c r="A88" s="45" t="s">
        <v>94</v>
      </c>
      <c r="B88" s="100">
        <f>[1]MercLab!C396</f>
        <v>6.7203946578199112</v>
      </c>
      <c r="C88" s="215">
        <f t="shared" si="10"/>
        <v>7.0282765069802347</v>
      </c>
      <c r="D88" s="100">
        <f>[1]MercLab!D396</f>
        <v>8.0737771688502811</v>
      </c>
      <c r="E88" s="100">
        <f>[1]MercLab!E396</f>
        <v>6.6992860124663922</v>
      </c>
      <c r="F88" s="100">
        <f>[1]MercLab!F396</f>
        <v>6.3117663396240316</v>
      </c>
      <c r="G88" s="100">
        <f>[1]MercLab!G396</f>
        <v>6.5930609580700352</v>
      </c>
      <c r="H88" s="100">
        <f>[1]MercLab!H396</f>
        <v>0</v>
      </c>
      <c r="I88" s="100">
        <f>[1]MercLab!I396</f>
        <v>0</v>
      </c>
    </row>
    <row r="89" spans="1:9" x14ac:dyDescent="0.2">
      <c r="A89" s="45" t="s">
        <v>79</v>
      </c>
      <c r="B89" s="100">
        <f>[1]MercLab!C397</f>
        <v>7.3755250631005005</v>
      </c>
      <c r="C89" s="215">
        <f t="shared" si="10"/>
        <v>5.2878349116919559</v>
      </c>
      <c r="D89" s="100">
        <f>[1]MercLab!D397</f>
        <v>8.7479447726508006</v>
      </c>
      <c r="E89" s="100">
        <f>[1]MercLab!E397</f>
        <v>7.1155599624250678</v>
      </c>
      <c r="F89" s="100">
        <f>[1]MercLab!F397</f>
        <v>0</v>
      </c>
      <c r="G89" s="100">
        <f>[1]MercLab!G397</f>
        <v>8.5952703131849546</v>
      </c>
      <c r="H89" s="100">
        <f>[1]MercLab!H397</f>
        <v>0</v>
      </c>
      <c r="I89" s="100">
        <f>[1]MercLab!I397</f>
        <v>0</v>
      </c>
    </row>
    <row r="90" spans="1:9" x14ac:dyDescent="0.2">
      <c r="A90" s="195"/>
      <c r="B90" s="199"/>
      <c r="C90" s="199"/>
      <c r="D90" s="199"/>
      <c r="E90" s="199"/>
      <c r="F90" s="199"/>
      <c r="G90" s="199"/>
      <c r="H90" s="199"/>
      <c r="I90" s="199"/>
    </row>
    <row r="91" spans="1:9" x14ac:dyDescent="0.2">
      <c r="A91" s="14" t="str">
        <f>'C01'!$A$46</f>
        <v>Fuente: Instituto Nacional de Estadística (INE). XLIII Encuesta Permanente de Hogares de Propósitos Múltiples, mayo 2012.</v>
      </c>
      <c r="B91" s="148"/>
      <c r="C91" s="148"/>
      <c r="D91" s="148"/>
      <c r="E91" s="148"/>
      <c r="F91" s="148"/>
      <c r="G91" s="148"/>
      <c r="H91" s="148"/>
      <c r="I91" s="148"/>
    </row>
    <row r="92" spans="1:9" x14ac:dyDescent="0.2">
      <c r="A92" s="38" t="str">
        <f>'C02'!$A$46</f>
        <v>(Promedio de salarios mínimos por rama)</v>
      </c>
      <c r="B92" s="148"/>
      <c r="C92" s="148"/>
      <c r="D92" s="148"/>
      <c r="E92" s="148"/>
      <c r="F92" s="148"/>
      <c r="G92" s="148"/>
      <c r="H92" s="148"/>
      <c r="I92" s="148"/>
    </row>
    <row r="93" spans="1:9" x14ac:dyDescent="0.2">
      <c r="A93" s="38"/>
      <c r="B93" s="148"/>
      <c r="C93" s="148"/>
      <c r="D93" s="148"/>
      <c r="E93" s="148"/>
      <c r="F93" s="148"/>
      <c r="G93" s="148"/>
      <c r="H93" s="148"/>
      <c r="I93" s="148"/>
    </row>
    <row r="94" spans="1:9" x14ac:dyDescent="0.2">
      <c r="A94" s="148"/>
      <c r="B94" s="148"/>
      <c r="C94" s="148"/>
      <c r="D94" s="148"/>
      <c r="E94" s="148"/>
      <c r="F94" s="148"/>
      <c r="G94" s="148"/>
      <c r="H94" s="148"/>
      <c r="I94" s="148"/>
    </row>
    <row r="95" spans="1:9" x14ac:dyDescent="0.2">
      <c r="A95" s="148"/>
      <c r="B95" s="148"/>
      <c r="C95" s="148"/>
      <c r="D95" s="148"/>
      <c r="E95" s="148"/>
      <c r="F95" s="148"/>
      <c r="G95" s="148"/>
      <c r="H95" s="148"/>
      <c r="I95" s="148"/>
    </row>
    <row r="96" spans="1:9" x14ac:dyDescent="0.2">
      <c r="A96" s="148"/>
      <c r="B96" s="148"/>
      <c r="C96" s="148"/>
      <c r="D96" s="148"/>
      <c r="E96" s="148"/>
      <c r="F96" s="148"/>
      <c r="G96" s="148"/>
      <c r="H96" s="148"/>
      <c r="I96" s="148"/>
    </row>
    <row r="97" spans="1:9" x14ac:dyDescent="0.2">
      <c r="A97" s="148"/>
      <c r="B97" s="148"/>
      <c r="C97" s="148"/>
      <c r="D97" s="148"/>
      <c r="E97" s="148"/>
      <c r="F97" s="148"/>
      <c r="G97" s="148"/>
      <c r="H97" s="148"/>
      <c r="I97" s="148"/>
    </row>
    <row r="98" spans="1:9" x14ac:dyDescent="0.2">
      <c r="A98" s="148"/>
      <c r="B98" s="148"/>
      <c r="C98" s="148"/>
      <c r="D98" s="148"/>
      <c r="E98" s="148"/>
      <c r="F98" s="148"/>
      <c r="G98" s="148"/>
      <c r="H98" s="148"/>
      <c r="I98" s="148"/>
    </row>
    <row r="99" spans="1:9" x14ac:dyDescent="0.2">
      <c r="A99" s="148"/>
      <c r="B99" s="148"/>
      <c r="C99" s="148"/>
      <c r="D99" s="148"/>
      <c r="E99" s="148"/>
      <c r="F99" s="148"/>
      <c r="G99" s="148"/>
      <c r="H99" s="148"/>
      <c r="I99" s="148"/>
    </row>
    <row r="100" spans="1:9" x14ac:dyDescent="0.2">
      <c r="A100" s="148"/>
      <c r="B100" s="148"/>
      <c r="C100" s="148"/>
      <c r="D100" s="148"/>
      <c r="E100" s="148"/>
      <c r="F100" s="148"/>
      <c r="G100" s="148"/>
      <c r="H100" s="148"/>
      <c r="I100" s="148"/>
    </row>
    <row r="101" spans="1:9" x14ac:dyDescent="0.2">
      <c r="A101" s="148"/>
      <c r="B101" s="148"/>
      <c r="C101" s="148"/>
      <c r="D101" s="148"/>
      <c r="E101" s="148"/>
      <c r="F101" s="148"/>
      <c r="G101" s="148"/>
      <c r="H101" s="148"/>
      <c r="I101" s="148"/>
    </row>
    <row r="102" spans="1:9" x14ac:dyDescent="0.2">
      <c r="A102" s="148"/>
      <c r="B102" s="148"/>
      <c r="C102" s="148"/>
      <c r="D102" s="148"/>
      <c r="E102" s="148"/>
      <c r="F102" s="148"/>
      <c r="G102" s="148"/>
      <c r="H102" s="148"/>
      <c r="I102" s="148"/>
    </row>
    <row r="103" spans="1:9" x14ac:dyDescent="0.2">
      <c r="A103" s="148"/>
      <c r="B103" s="148"/>
      <c r="C103" s="148"/>
      <c r="D103" s="148"/>
      <c r="E103" s="148"/>
      <c r="F103" s="148"/>
      <c r="G103" s="148"/>
      <c r="H103" s="148"/>
      <c r="I103" s="148"/>
    </row>
    <row r="104" spans="1:9" x14ac:dyDescent="0.2">
      <c r="A104" s="148"/>
      <c r="B104" s="148"/>
      <c r="C104" s="148"/>
      <c r="D104" s="148"/>
      <c r="E104" s="148"/>
      <c r="F104" s="148"/>
      <c r="G104" s="148"/>
      <c r="H104" s="148"/>
      <c r="I104" s="148"/>
    </row>
    <row r="105" spans="1:9" x14ac:dyDescent="0.2">
      <c r="A105" s="148"/>
      <c r="B105" s="148"/>
      <c r="C105" s="148"/>
      <c r="D105" s="148"/>
      <c r="E105" s="148"/>
      <c r="F105" s="148"/>
      <c r="G105" s="148"/>
      <c r="H105" s="148"/>
      <c r="I105" s="148"/>
    </row>
    <row r="106" spans="1:9" x14ac:dyDescent="0.2">
      <c r="A106" s="148"/>
      <c r="B106" s="148"/>
      <c r="C106" s="148"/>
      <c r="D106" s="148"/>
      <c r="E106" s="148"/>
      <c r="F106" s="148"/>
      <c r="G106" s="148"/>
      <c r="H106" s="148"/>
      <c r="I106" s="148"/>
    </row>
    <row r="107" spans="1:9" x14ac:dyDescent="0.2">
      <c r="A107" s="148"/>
      <c r="B107" s="148"/>
      <c r="C107" s="148"/>
      <c r="D107" s="148"/>
      <c r="E107" s="148"/>
      <c r="F107" s="148"/>
      <c r="G107" s="148"/>
      <c r="H107" s="148"/>
      <c r="I107" s="148"/>
    </row>
    <row r="108" spans="1:9" x14ac:dyDescent="0.2">
      <c r="A108" s="148"/>
      <c r="B108" s="148"/>
      <c r="C108" s="148"/>
      <c r="D108" s="148"/>
      <c r="E108" s="148"/>
      <c r="F108" s="148"/>
      <c r="G108" s="148"/>
      <c r="H108" s="148"/>
      <c r="I108" s="148"/>
    </row>
    <row r="109" spans="1:9" x14ac:dyDescent="0.2">
      <c r="A109" s="148"/>
      <c r="B109" s="148"/>
      <c r="C109" s="148"/>
      <c r="D109" s="148"/>
      <c r="E109" s="148"/>
      <c r="F109" s="148"/>
      <c r="G109" s="148"/>
      <c r="H109" s="148"/>
      <c r="I109" s="148"/>
    </row>
    <row r="110" spans="1:9" x14ac:dyDescent="0.2">
      <c r="A110" s="148"/>
      <c r="B110" s="148"/>
      <c r="C110" s="148"/>
      <c r="D110" s="148"/>
      <c r="E110" s="148"/>
      <c r="F110" s="148"/>
      <c r="G110" s="148"/>
      <c r="H110" s="148"/>
      <c r="I110" s="148"/>
    </row>
    <row r="111" spans="1:9" x14ac:dyDescent="0.2">
      <c r="A111" s="148"/>
      <c r="B111" s="148"/>
      <c r="C111" s="148"/>
      <c r="D111" s="148"/>
      <c r="E111" s="148"/>
      <c r="F111" s="148"/>
      <c r="G111" s="148"/>
      <c r="H111" s="148"/>
      <c r="I111" s="148"/>
    </row>
    <row r="112" spans="1:9" x14ac:dyDescent="0.2">
      <c r="A112" s="148"/>
      <c r="B112" s="148"/>
      <c r="C112" s="148"/>
      <c r="D112" s="148"/>
      <c r="E112" s="148"/>
      <c r="F112" s="148"/>
      <c r="G112" s="148"/>
      <c r="H112" s="148"/>
      <c r="I112" s="148"/>
    </row>
    <row r="113" spans="1:9" x14ac:dyDescent="0.2">
      <c r="A113" s="148"/>
      <c r="B113" s="148"/>
      <c r="C113" s="148"/>
      <c r="D113" s="148"/>
      <c r="E113" s="148"/>
      <c r="F113" s="148"/>
      <c r="G113" s="148"/>
      <c r="H113" s="148"/>
      <c r="I113" s="148"/>
    </row>
    <row r="114" spans="1:9" x14ac:dyDescent="0.2">
      <c r="A114" s="148"/>
      <c r="B114" s="148"/>
      <c r="C114" s="148"/>
      <c r="D114" s="148"/>
      <c r="E114" s="148"/>
      <c r="F114" s="148"/>
      <c r="G114" s="148"/>
      <c r="H114" s="148"/>
      <c r="I114" s="148"/>
    </row>
    <row r="115" spans="1:9" x14ac:dyDescent="0.2">
      <c r="A115" s="148"/>
      <c r="B115" s="148"/>
      <c r="C115" s="148"/>
      <c r="D115" s="148"/>
      <c r="E115" s="148"/>
      <c r="F115" s="148"/>
      <c r="G115" s="148"/>
      <c r="H115" s="148"/>
      <c r="I115" s="148"/>
    </row>
    <row r="116" spans="1:9" x14ac:dyDescent="0.2">
      <c r="A116" s="148"/>
      <c r="B116" s="148"/>
      <c r="C116" s="148"/>
      <c r="D116" s="148"/>
      <c r="E116" s="148"/>
      <c r="F116" s="148"/>
      <c r="G116" s="148"/>
      <c r="H116" s="148"/>
      <c r="I116" s="148"/>
    </row>
    <row r="117" spans="1:9" x14ac:dyDescent="0.2">
      <c r="A117" s="148"/>
      <c r="B117" s="148"/>
      <c r="C117" s="148"/>
      <c r="D117" s="148"/>
      <c r="E117" s="148"/>
      <c r="F117" s="148"/>
      <c r="G117" s="148"/>
      <c r="H117" s="148"/>
      <c r="I117" s="148"/>
    </row>
    <row r="118" spans="1:9" x14ac:dyDescent="0.2">
      <c r="A118" s="148"/>
      <c r="B118" s="148"/>
      <c r="C118" s="148"/>
      <c r="D118" s="148"/>
      <c r="E118" s="148"/>
      <c r="F118" s="148"/>
      <c r="G118" s="148"/>
      <c r="H118" s="148"/>
      <c r="I118" s="148"/>
    </row>
    <row r="119" spans="1:9" x14ac:dyDescent="0.2">
      <c r="A119" s="148"/>
      <c r="B119" s="148"/>
      <c r="C119" s="148"/>
      <c r="D119" s="148"/>
      <c r="E119" s="148"/>
      <c r="F119" s="148"/>
      <c r="G119" s="148"/>
      <c r="H119" s="148"/>
      <c r="I119" s="148"/>
    </row>
    <row r="120" spans="1:9" x14ac:dyDescent="0.2">
      <c r="A120" s="148"/>
      <c r="B120" s="148"/>
      <c r="C120" s="148"/>
      <c r="D120" s="148"/>
      <c r="E120" s="148"/>
      <c r="F120" s="148"/>
      <c r="G120" s="148"/>
      <c r="H120" s="148"/>
      <c r="I120" s="148"/>
    </row>
    <row r="121" spans="1:9" x14ac:dyDescent="0.2">
      <c r="A121" s="148"/>
      <c r="B121" s="148"/>
      <c r="C121" s="148"/>
      <c r="D121" s="148"/>
      <c r="E121" s="148"/>
      <c r="F121" s="148"/>
      <c r="G121" s="148"/>
      <c r="H121" s="148"/>
      <c r="I121" s="148"/>
    </row>
    <row r="122" spans="1:9" x14ac:dyDescent="0.2">
      <c r="A122" s="148"/>
      <c r="B122" s="148"/>
      <c r="C122" s="148"/>
      <c r="D122" s="148"/>
      <c r="E122" s="148"/>
      <c r="F122" s="148"/>
      <c r="G122" s="148"/>
      <c r="H122" s="148"/>
      <c r="I122" s="148"/>
    </row>
  </sheetData>
  <mergeCells count="17">
    <mergeCell ref="A61:A62"/>
    <mergeCell ref="B61:B62"/>
    <mergeCell ref="C61:F61"/>
    <mergeCell ref="G61:G62"/>
    <mergeCell ref="B3:B4"/>
    <mergeCell ref="C3:F3"/>
    <mergeCell ref="G3:G4"/>
    <mergeCell ref="A59:I59"/>
    <mergeCell ref="H61:H62"/>
    <mergeCell ref="I61:I62"/>
    <mergeCell ref="A1:I1"/>
    <mergeCell ref="A57:I57"/>
    <mergeCell ref="A58:I58"/>
    <mergeCell ref="A3:A4"/>
    <mergeCell ref="H3:H4"/>
    <mergeCell ref="I3:I4"/>
    <mergeCell ref="A2:I2"/>
  </mergeCells>
  <phoneticPr fontId="2" type="noConversion"/>
  <printOptions horizontalCentered="1"/>
  <pageMargins left="1.577992125984252" right="0.59055118110236227" top="0.27559055118110237" bottom="0.39370078740157483" header="0" footer="0.19685039370078741"/>
  <pageSetup paperSize="9" scale="86" firstPageNumber="22" orientation="landscape" useFirstPageNumber="1" r:id="rId1"/>
  <headerFooter alignWithMargins="0">
    <oddFooter>&amp;L&amp;Z&amp;F+&amp;F+&amp;A&amp;C&amp;P&amp;R&amp;D+&amp;T</oddFooter>
  </headerFooter>
  <rowBreaks count="1" manualBreakCount="1">
    <brk id="56" max="16383" man="1"/>
  </rowBreaks>
  <ignoredErrors>
    <ignoredError sqref="C38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Portada</vt:lpstr>
      <vt:lpstr>C01</vt:lpstr>
      <vt:lpstr>C02</vt:lpstr>
      <vt:lpstr>C03</vt:lpstr>
      <vt:lpstr>C04</vt:lpstr>
      <vt:lpstr>C05</vt:lpstr>
      <vt:lpstr>C06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CAPACITACION</cp:lastModifiedBy>
  <cp:lastPrinted>2011-01-20T20:18:25Z</cp:lastPrinted>
  <dcterms:created xsi:type="dcterms:W3CDTF">2001-09-12T22:45:56Z</dcterms:created>
  <dcterms:modified xsi:type="dcterms:W3CDTF">2018-03-21T22:25:20Z</dcterms:modified>
</cp:coreProperties>
</file>