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6\JUNIO 2016\publicacion final\"/>
    </mc:Choice>
  </mc:AlternateContent>
  <bookViews>
    <workbookView xWindow="120" yWindow="120" windowWidth="11220" windowHeight="8310" tabRatio="893"/>
  </bookViews>
  <sheets>
    <sheet name="Portada" sheetId="16" r:id="rId1"/>
    <sheet name="Cuadro01" sheetId="15" r:id="rId2"/>
    <sheet name="Cuadro02" sheetId="8" r:id="rId3"/>
    <sheet name="Cuadro03 " sheetId="18" r:id="rId4"/>
    <sheet name="Cuadro04" sheetId="13" r:id="rId5"/>
    <sheet name="Cuadro 05" sheetId="17" r:id="rId6"/>
    <sheet name="Cuadro  06" sheetId="19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3">'Cuadro03 '!$A$1:$K$51</definedName>
  </definedNames>
  <calcPr calcId="152511"/>
</workbook>
</file>

<file path=xl/calcChain.xml><?xml version="1.0" encoding="utf-8"?>
<calcChain xmlns="http://schemas.openxmlformats.org/spreadsheetml/2006/main">
  <c r="B21" i="19" l="1"/>
  <c r="A26" i="17"/>
  <c r="A24" i="18"/>
  <c r="C46" i="18" l="1"/>
  <c r="B46" i="18"/>
  <c r="G45" i="18"/>
  <c r="F45" i="18"/>
  <c r="D45" i="18"/>
  <c r="C45" i="18"/>
  <c r="B45" i="18"/>
  <c r="J19" i="18"/>
  <c r="I19" i="18"/>
  <c r="G19" i="18"/>
  <c r="F19" i="18"/>
  <c r="D19" i="18"/>
  <c r="C19" i="18"/>
  <c r="B19" i="18"/>
  <c r="J18" i="18"/>
  <c r="I18" i="18"/>
  <c r="G18" i="18"/>
  <c r="F18" i="18"/>
  <c r="D18" i="18"/>
  <c r="C18" i="18"/>
  <c r="B18" i="18"/>
  <c r="G17" i="18"/>
  <c r="F17" i="18"/>
  <c r="D17" i="18"/>
  <c r="C17" i="18"/>
  <c r="B17" i="18"/>
  <c r="A51" i="18" l="1"/>
  <c r="A17" i="15" l="1"/>
  <c r="A16" i="13" s="1"/>
  <c r="E14" i="13"/>
  <c r="C14" i="13"/>
  <c r="B14" i="13"/>
  <c r="E13" i="13"/>
  <c r="C13" i="13"/>
  <c r="B13" i="13"/>
  <c r="E12" i="13"/>
  <c r="C12" i="13"/>
  <c r="B12" i="13"/>
  <c r="E11" i="13"/>
  <c r="C11" i="13"/>
  <c r="B11" i="13"/>
  <c r="F15" i="8"/>
  <c r="E15" i="8"/>
  <c r="D15" i="8"/>
  <c r="C15" i="8"/>
  <c r="B15" i="8"/>
  <c r="F14" i="8"/>
  <c r="E14" i="8"/>
  <c r="D14" i="8"/>
  <c r="C14" i="8"/>
  <c r="B14" i="8"/>
  <c r="F13" i="8"/>
  <c r="E13" i="8"/>
  <c r="D13" i="8"/>
  <c r="C13" i="8"/>
  <c r="B13" i="8"/>
  <c r="F12" i="8"/>
  <c r="E12" i="8"/>
  <c r="D12" i="8"/>
  <c r="C12" i="8"/>
  <c r="B12" i="8"/>
  <c r="F15" i="15"/>
  <c r="E15" i="15"/>
  <c r="D15" i="15"/>
  <c r="C15" i="15"/>
  <c r="B15" i="15"/>
  <c r="F14" i="15"/>
  <c r="E14" i="15"/>
  <c r="D14" i="15"/>
  <c r="C14" i="15"/>
  <c r="B14" i="15"/>
  <c r="F13" i="15"/>
  <c r="E13" i="15"/>
  <c r="D13" i="15"/>
  <c r="C13" i="15"/>
  <c r="B13" i="15"/>
  <c r="F12" i="15"/>
  <c r="E12" i="15"/>
  <c r="D12" i="15"/>
  <c r="C12" i="15"/>
  <c r="B12" i="15"/>
  <c r="F30" i="8" l="1"/>
  <c r="F30" i="15"/>
  <c r="F32" i="15"/>
  <c r="F11" i="13"/>
  <c r="F13" i="13"/>
  <c r="F32" i="8"/>
  <c r="F12" i="13"/>
  <c r="F14" i="13"/>
  <c r="D30" i="15"/>
  <c r="D32" i="15"/>
  <c r="D30" i="8"/>
  <c r="D32" i="8"/>
  <c r="C10" i="13"/>
  <c r="C8" i="13" s="1"/>
  <c r="D14" i="13"/>
  <c r="D31" i="8"/>
  <c r="D12" i="13"/>
  <c r="B11" i="15"/>
  <c r="B9" i="15" s="1"/>
  <c r="F11" i="15"/>
  <c r="F9" i="15" s="1"/>
  <c r="C30" i="15"/>
  <c r="E30" i="15"/>
  <c r="C31" i="15"/>
  <c r="C32" i="15"/>
  <c r="E32" i="15"/>
  <c r="E29" i="8"/>
  <c r="D11" i="8"/>
  <c r="D9" i="8" s="1"/>
  <c r="F11" i="8"/>
  <c r="F9" i="8" s="1"/>
  <c r="C30" i="8"/>
  <c r="E30" i="8"/>
  <c r="E31" i="8"/>
  <c r="C32" i="8"/>
  <c r="E32" i="8"/>
  <c r="D11" i="13"/>
  <c r="E10" i="13"/>
  <c r="E8" i="13" s="1"/>
  <c r="D13" i="13"/>
  <c r="A17" i="8"/>
  <c r="A34" i="8" s="1"/>
  <c r="E11" i="8"/>
  <c r="E9" i="8" s="1"/>
  <c r="A34" i="15"/>
  <c r="F31" i="8"/>
  <c r="C29" i="15"/>
  <c r="E31" i="15"/>
  <c r="D29" i="8"/>
  <c r="F29" i="15"/>
  <c r="D31" i="15"/>
  <c r="D29" i="15"/>
  <c r="F31" i="15"/>
  <c r="E11" i="15"/>
  <c r="E9" i="15" s="1"/>
  <c r="E29" i="15"/>
  <c r="C11" i="8"/>
  <c r="C9" i="8" s="1"/>
  <c r="B11" i="8"/>
  <c r="B9" i="8" s="1"/>
  <c r="F29" i="8"/>
  <c r="B10" i="13"/>
  <c r="B8" i="13" s="1"/>
  <c r="C11" i="15"/>
  <c r="C9" i="15" s="1"/>
  <c r="D11" i="15"/>
  <c r="D9" i="15" s="1"/>
  <c r="C29" i="8"/>
  <c r="C31" i="8"/>
  <c r="D8" i="13" l="1"/>
  <c r="E26" i="15"/>
  <c r="C26" i="8"/>
  <c r="E28" i="15"/>
  <c r="E26" i="8"/>
  <c r="D26" i="15"/>
  <c r="F26" i="15"/>
  <c r="F8" i="13"/>
  <c r="D26" i="8"/>
  <c r="F26" i="8"/>
  <c r="C28" i="15"/>
  <c r="F28" i="15"/>
  <c r="C26" i="15"/>
  <c r="F28" i="8"/>
  <c r="F10" i="13"/>
  <c r="D28" i="8"/>
  <c r="C28" i="8"/>
  <c r="E28" i="8"/>
  <c r="D10" i="13"/>
  <c r="D28" i="15"/>
</calcChain>
</file>

<file path=xl/sharedStrings.xml><?xml version="1.0" encoding="utf-8"?>
<sst xmlns="http://schemas.openxmlformats.org/spreadsheetml/2006/main" count="144" uniqueCount="65">
  <si>
    <t>Total</t>
  </si>
  <si>
    <t>Pobres</t>
  </si>
  <si>
    <t>No pobres</t>
  </si>
  <si>
    <t>Dominio</t>
  </si>
  <si>
    <t>Pobreza</t>
  </si>
  <si>
    <t>Relativa</t>
  </si>
  <si>
    <t>Extrema</t>
  </si>
  <si>
    <t>Total Nacional</t>
  </si>
  <si>
    <t>Urbano</t>
  </si>
  <si>
    <t>San Pedro Sula</t>
  </si>
  <si>
    <t>Rural</t>
  </si>
  <si>
    <t>Distrito Central</t>
  </si>
  <si>
    <t>(Valor Absoluto)</t>
  </si>
  <si>
    <t>(Porcentaje)</t>
  </si>
  <si>
    <t xml:space="preserve">Relativa </t>
  </si>
  <si>
    <t xml:space="preserve">Extrema </t>
  </si>
  <si>
    <t>%</t>
  </si>
  <si>
    <t>6. Canasta Básica: Además de los alimentos básicos, satisface necesidades básicas como ser vivienda, educación, salud, transporte etc.</t>
  </si>
  <si>
    <t>Cuadro 2.  Personas que viven en hogares por nivel de pobreza según dominio</t>
  </si>
  <si>
    <t>Hogares por nivel de pobreza según dominio</t>
  </si>
  <si>
    <t>Resto urbano</t>
  </si>
  <si>
    <t>1. Pobreza medida por el Método de la Línea de Pobreza, definida como el costo de la Canasta Básica.</t>
  </si>
  <si>
    <t>2. Pobres: Hogares cuyos ingresos percápita, se encuentran por debajo de la Línea de Pobreza.</t>
  </si>
  <si>
    <t>4. Pobreza extrema: Hogares que tienen un ingreso percápita inferior al costo de la Canasta Básica de Alimentos.</t>
  </si>
  <si>
    <t>5. Canasta Básica de Alimentos: Es la canasta de alimentos observada, ajustada para satisfacer  los requerimientos nutricionales necesarios para desarrollar  un nivel de actividad medio.</t>
  </si>
  <si>
    <t>Pobres 2/</t>
  </si>
  <si>
    <r>
      <t>Relativa</t>
    </r>
    <r>
      <rPr>
        <b/>
        <sz val="5"/>
        <rFont val="Arial"/>
        <family val="2"/>
      </rPr>
      <t xml:space="preserve"> 3/</t>
    </r>
  </si>
  <si>
    <t>Extrema 4/</t>
  </si>
  <si>
    <t>Vive con mas de 1 Dolar por dia</t>
  </si>
  <si>
    <t>Vive con 1 dolar o menos por dia</t>
  </si>
  <si>
    <t>No</t>
  </si>
  <si>
    <t>Resto Urbano</t>
  </si>
  <si>
    <t>Personas que viven en hogares por nivel de pobreza según dominio</t>
  </si>
  <si>
    <t>Cuadro 1.  Hogares por nivel de pobreza según dominio 1/</t>
  </si>
  <si>
    <t>3. Pobreza relativa: Hogares cuyo ingreso es menor que el costo de la Canasta Básica 6/  y mayor que el costo da la Canasta Básica de Alimentos 5/.</t>
  </si>
  <si>
    <t>Alimentos          (Lps/mes/persona) 5/</t>
  </si>
  <si>
    <t>Básica         (Lps/mes/persona) 6/</t>
  </si>
  <si>
    <t>Cuadro 3. Personas que viven en Hogares con ingreso
percapita, de un dolar o menos por dia.</t>
  </si>
  <si>
    <t>Tasa de cambio: 22.9008911363636 lempiras por un dólar Americano. Dato correspondiente al promedio de las subastas realizadas por el BCH del mes de Junio 2016</t>
  </si>
  <si>
    <t>Indicador</t>
  </si>
  <si>
    <t>Hogares</t>
  </si>
  <si>
    <t xml:space="preserve">Incidencia </t>
  </si>
  <si>
    <t>Brecha</t>
  </si>
  <si>
    <t>Intensidad</t>
  </si>
  <si>
    <t>Severidad</t>
  </si>
  <si>
    <t>Gini</t>
  </si>
  <si>
    <t>Cuadro 3. Hogares por nivel de pobreza</t>
  </si>
  <si>
    <t>Período</t>
  </si>
  <si>
    <t>Número de Hogares</t>
  </si>
  <si>
    <r>
      <t>Canasta Básica (</t>
    </r>
    <r>
      <rPr>
        <b/>
        <u val="singleAccounting"/>
        <sz val="7"/>
        <rFont val="Arial"/>
        <family val="2"/>
      </rPr>
      <t>Lps/mes/hogar)</t>
    </r>
  </si>
  <si>
    <t>* Año 2000: Encuesta no realizada debido al cierre de la Dirección General de Estadística y Censo.</t>
  </si>
  <si>
    <t xml:space="preserve"> Nota: Solo incluye los hogares que declaran ingreso</t>
  </si>
  <si>
    <t xml:space="preserve"> Hogares por nivel de pobreza </t>
  </si>
  <si>
    <t xml:space="preserve">                                                                        (Porcentaje)</t>
  </si>
  <si>
    <t>Año</t>
  </si>
  <si>
    <t>Coeficiente de GINI</t>
  </si>
  <si>
    <t>Ingreso Percapita de los Hogares( Lempiras)</t>
  </si>
  <si>
    <t>Ingreso percapita del Quintil I ( Lempiras)</t>
  </si>
  <si>
    <t>Ingreso percapita del Quintil V( Lempiras)</t>
  </si>
  <si>
    <t xml:space="preserve"> Periodo 2001- 2016</t>
  </si>
  <si>
    <t xml:space="preserve">Cuadro No. 5 Indicadores de Pobreza Serie 2001 -2016 </t>
  </si>
  <si>
    <t>Costo canasta básica</t>
  </si>
  <si>
    <t xml:space="preserve">Alimentos          (Lps/mes/persona) </t>
  </si>
  <si>
    <t>Básica         (Lps/mes/persona)</t>
  </si>
  <si>
    <t>Cuadro No. 6  Indicadores de Ingreso y Desigualdad. Serie 2001-2016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</si>
</sst>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_-;\-* #,##0_-;_-* &quot;-&quot;_-;_-@_-"/>
    <numFmt numFmtId="165" formatCode="_-* #,##0.00_-;\-* #,##0.00_-;_-* &quot;-&quot;??_-;_-@_-"/>
    <numFmt numFmtId="166" formatCode="&quot;L.&quot;\ #,##0_);\(&quot;L.&quot;\ #,##0\)"/>
    <numFmt numFmtId="167" formatCode="_-* #,##0.0_-;\-* #,##0.0_-;_-* &quot;-&quot;??_-;_-@_-"/>
    <numFmt numFmtId="168" formatCode="_-* #,##0.0_-;\-* #,##0.0_-;_-* &quot;-&quot;?_-;_-@_-"/>
    <numFmt numFmtId="169" formatCode="_-* #,##0_-;\-* #,##0_-;_-* &quot;-&quot;??_-;_-@_-"/>
    <numFmt numFmtId="170" formatCode="0.0"/>
    <numFmt numFmtId="171" formatCode="#,##0.0"/>
    <numFmt numFmtId="172" formatCode="_(* #,##0.0_);_(* \(#,##0.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u val="singleAccounting"/>
      <sz val="7"/>
      <name val="Arial"/>
      <family val="2"/>
    </font>
    <font>
      <sz val="6"/>
      <color rgb="FFFF000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</cellStyleXfs>
  <cellXfs count="169">
    <xf numFmtId="0" fontId="0" fillId="0" borderId="0" xfId="0"/>
    <xf numFmtId="167" fontId="3" fillId="0" borderId="0" xfId="1" applyNumberFormat="1" applyFont="1"/>
    <xf numFmtId="169" fontId="3" fillId="0" borderId="0" xfId="1" applyNumberFormat="1" applyFont="1"/>
    <xf numFmtId="0" fontId="5" fillId="0" borderId="0" xfId="10" applyFont="1" applyFill="1" applyBorder="1" applyAlignment="1">
      <alignment horizontal="center"/>
    </xf>
    <xf numFmtId="0" fontId="3" fillId="0" borderId="0" xfId="10"/>
    <xf numFmtId="164" fontId="5" fillId="0" borderId="1" xfId="10" applyNumberFormat="1" applyFont="1" applyBorder="1" applyAlignment="1">
      <alignment horizontal="center"/>
    </xf>
    <xf numFmtId="164" fontId="5" fillId="0" borderId="0" xfId="10" applyNumberFormat="1" applyFont="1" applyBorder="1" applyAlignment="1">
      <alignment horizontal="center"/>
    </xf>
    <xf numFmtId="0" fontId="4" fillId="0" borderId="0" xfId="10" applyFont="1" applyBorder="1"/>
    <xf numFmtId="164" fontId="4" fillId="0" borderId="0" xfId="10" applyNumberFormat="1" applyFont="1" applyBorder="1"/>
    <xf numFmtId="0" fontId="5" fillId="0" borderId="0" xfId="10" applyFont="1" applyBorder="1"/>
    <xf numFmtId="164" fontId="5" fillId="0" borderId="0" xfId="10" applyNumberFormat="1" applyFont="1" applyBorder="1"/>
    <xf numFmtId="0" fontId="3" fillId="0" borderId="0" xfId="10" applyBorder="1"/>
    <xf numFmtId="164" fontId="3" fillId="0" borderId="0" xfId="10" applyNumberFormat="1" applyBorder="1"/>
    <xf numFmtId="0" fontId="3" fillId="0" borderId="0" xfId="10" applyBorder="1" applyAlignment="1">
      <alignment horizontal="left" indent="2"/>
    </xf>
    <xf numFmtId="168" fontId="5" fillId="0" borderId="0" xfId="10" applyNumberFormat="1" applyFont="1" applyBorder="1"/>
    <xf numFmtId="170" fontId="3" fillId="0" borderId="0" xfId="10" applyNumberFormat="1" applyBorder="1"/>
    <xf numFmtId="168" fontId="3" fillId="0" borderId="0" xfId="10" applyNumberFormat="1" applyBorder="1"/>
    <xf numFmtId="169" fontId="3" fillId="0" borderId="0" xfId="1" applyNumberFormat="1" applyFont="1" applyBorder="1"/>
    <xf numFmtId="169" fontId="4" fillId="0" borderId="0" xfId="1" applyNumberFormat="1" applyFont="1" applyBorder="1"/>
    <xf numFmtId="0" fontId="7" fillId="0" borderId="0" xfId="10" applyFont="1" applyFill="1" applyBorder="1" applyAlignment="1"/>
    <xf numFmtId="0" fontId="7" fillId="0" borderId="0" xfId="10" applyFont="1" applyFill="1" applyBorder="1" applyAlignment="1">
      <alignment horizontal="left" indent="1"/>
    </xf>
    <xf numFmtId="165" fontId="3" fillId="0" borderId="0" xfId="10" applyNumberFormat="1"/>
    <xf numFmtId="167" fontId="3" fillId="0" borderId="0" xfId="1" applyNumberFormat="1" applyFont="1" applyBorder="1"/>
    <xf numFmtId="167" fontId="3" fillId="0" borderId="0" xfId="10" applyNumberFormat="1"/>
    <xf numFmtId="0" fontId="3" fillId="0" borderId="0" xfId="11"/>
    <xf numFmtId="0" fontId="8" fillId="0" borderId="0" xfId="10" applyFont="1" applyBorder="1" applyAlignment="1">
      <alignment horizontal="left" indent="1"/>
    </xf>
    <xf numFmtId="0" fontId="3" fillId="0" borderId="0" xfId="10" applyFont="1" applyBorder="1" applyAlignment="1">
      <alignment horizontal="left" indent="2"/>
    </xf>
    <xf numFmtId="0" fontId="5" fillId="0" borderId="1" xfId="10" applyFont="1" applyBorder="1" applyAlignment="1">
      <alignment horizontal="center"/>
    </xf>
    <xf numFmtId="164" fontId="5" fillId="0" borderId="2" xfId="10" applyNumberFormat="1" applyFont="1" applyBorder="1" applyAlignment="1">
      <alignment horizontal="center"/>
    </xf>
    <xf numFmtId="49" fontId="5" fillId="0" borderId="0" xfId="10" applyNumberFormat="1" applyFont="1" applyFill="1" applyBorder="1" applyAlignment="1">
      <alignment horizontal="center"/>
    </xf>
    <xf numFmtId="0" fontId="3" fillId="0" borderId="0" xfId="10" applyBorder="1" applyAlignment="1">
      <alignment vertical="center" wrapText="1"/>
    </xf>
    <xf numFmtId="0" fontId="3" fillId="0" borderId="1" xfId="10" applyBorder="1"/>
    <xf numFmtId="164" fontId="3" fillId="0" borderId="1" xfId="10" applyNumberFormat="1" applyBorder="1"/>
    <xf numFmtId="164" fontId="6" fillId="0" borderId="1" xfId="10" applyNumberFormat="1" applyFont="1" applyBorder="1" applyAlignment="1">
      <alignment horizontal="center"/>
    </xf>
    <xf numFmtId="0" fontId="3" fillId="0" borderId="2" xfId="10" applyBorder="1"/>
    <xf numFmtId="0" fontId="5" fillId="0" borderId="2" xfId="10" applyFont="1" applyBorder="1" applyAlignment="1">
      <alignment horizontal="center"/>
    </xf>
    <xf numFmtId="1" fontId="3" fillId="0" borderId="1" xfId="10" applyNumberFormat="1" applyBorder="1" applyAlignment="1">
      <alignment horizontal="center"/>
    </xf>
    <xf numFmtId="168" fontId="3" fillId="0" borderId="1" xfId="10" applyNumberFormat="1" applyBorder="1" applyAlignment="1">
      <alignment horizontal="right" vertical="justify" indent="2"/>
    </xf>
    <xf numFmtId="0" fontId="11" fillId="0" borderId="0" xfId="10" applyFont="1" applyFill="1" applyBorder="1" applyAlignment="1"/>
    <xf numFmtId="0" fontId="13" fillId="0" borderId="0" xfId="10" applyFont="1" applyAlignment="1">
      <alignment horizontal="left"/>
    </xf>
    <xf numFmtId="169" fontId="5" fillId="0" borderId="0" xfId="1" applyNumberFormat="1" applyFont="1" applyBorder="1"/>
    <xf numFmtId="165" fontId="3" fillId="0" borderId="1" xfId="10" applyNumberFormat="1" applyBorder="1"/>
    <xf numFmtId="0" fontId="9" fillId="0" borderId="0" xfId="10" applyFont="1" applyBorder="1" applyAlignment="1">
      <alignment horizontal="left"/>
    </xf>
    <xf numFmtId="164" fontId="5" fillId="0" borderId="1" xfId="10" applyNumberFormat="1" applyFont="1" applyBorder="1" applyAlignment="1"/>
    <xf numFmtId="49" fontId="5" fillId="0" borderId="1" xfId="10" applyNumberFormat="1" applyFont="1" applyFill="1" applyBorder="1" applyAlignment="1">
      <alignment horizontal="center"/>
    </xf>
    <xf numFmtId="0" fontId="3" fillId="0" borderId="0" xfId="10" applyBorder="1" applyAlignment="1">
      <alignment horizontal="left" indent="1"/>
    </xf>
    <xf numFmtId="0" fontId="4" fillId="0" borderId="0" xfId="0" applyFont="1"/>
    <xf numFmtId="0" fontId="5" fillId="0" borderId="0" xfId="10" applyFont="1" applyFill="1" applyBorder="1" applyAlignment="1">
      <alignment horizontal="left"/>
    </xf>
    <xf numFmtId="169" fontId="5" fillId="0" borderId="0" xfId="1" applyNumberFormat="1" applyFont="1"/>
    <xf numFmtId="169" fontId="4" fillId="0" borderId="0" xfId="1" applyNumberFormat="1" applyFont="1"/>
    <xf numFmtId="0" fontId="10" fillId="0" borderId="0" xfId="10" applyFont="1" applyBorder="1" applyAlignment="1">
      <alignment horizontal="left" indent="1"/>
    </xf>
    <xf numFmtId="0" fontId="13" fillId="0" borderId="0" xfId="10" applyFont="1"/>
    <xf numFmtId="165" fontId="3" fillId="0" borderId="0" xfId="10" applyNumberFormat="1" applyBorder="1"/>
    <xf numFmtId="0" fontId="9" fillId="0" borderId="0" xfId="10" applyFont="1"/>
    <xf numFmtId="167" fontId="5" fillId="0" borderId="0" xfId="1" applyNumberFormat="1" applyFont="1" applyBorder="1"/>
    <xf numFmtId="169" fontId="5" fillId="0" borderId="0" xfId="10" applyNumberFormat="1" applyFont="1" applyFill="1"/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/>
    <xf numFmtId="3" fontId="5" fillId="0" borderId="3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169" fontId="5" fillId="0" borderId="0" xfId="1" applyNumberFormat="1" applyFont="1" applyFill="1" applyBorder="1" applyAlignment="1">
      <alignment horizontal="right"/>
    </xf>
    <xf numFmtId="172" fontId="5" fillId="0" borderId="0" xfId="0" applyNumberFormat="1" applyFont="1"/>
    <xf numFmtId="172" fontId="5" fillId="0" borderId="0" xfId="1" applyNumberFormat="1" applyFont="1"/>
    <xf numFmtId="169" fontId="0" fillId="0" borderId="0" xfId="1" applyNumberFormat="1" applyFont="1" applyFill="1"/>
    <xf numFmtId="169" fontId="4" fillId="0" borderId="0" xfId="1" applyNumberFormat="1" applyFont="1" applyFill="1" applyBorder="1" applyAlignment="1">
      <alignment horizontal="right"/>
    </xf>
    <xf numFmtId="172" fontId="4" fillId="0" borderId="0" xfId="0" applyNumberFormat="1" applyFont="1"/>
    <xf numFmtId="172" fontId="4" fillId="0" borderId="0" xfId="1" applyNumberFormat="1" applyFont="1"/>
    <xf numFmtId="3" fontId="4" fillId="0" borderId="0" xfId="0" applyNumberFormat="1" applyFont="1" applyAlignment="1">
      <alignment horizontal="left" indent="1"/>
    </xf>
    <xf numFmtId="3" fontId="4" fillId="0" borderId="1" xfId="0" applyNumberFormat="1" applyFont="1" applyBorder="1"/>
    <xf numFmtId="0" fontId="8" fillId="0" borderId="0" xfId="10" applyFont="1" applyBorder="1" applyAlignment="1">
      <alignment horizontal="left"/>
    </xf>
    <xf numFmtId="171" fontId="5" fillId="0" borderId="1" xfId="10" applyNumberFormat="1" applyFont="1" applyBorder="1" applyAlignment="1">
      <alignment horizontal="center" vertical="center" wrapText="1"/>
    </xf>
    <xf numFmtId="0" fontId="3" fillId="0" borderId="0" xfId="10" applyFont="1" applyBorder="1"/>
    <xf numFmtId="164" fontId="3" fillId="0" borderId="0" xfId="10" applyNumberFormat="1" applyFont="1" applyBorder="1"/>
    <xf numFmtId="171" fontId="3" fillId="0" borderId="1" xfId="10" applyNumberFormat="1" applyBorder="1"/>
    <xf numFmtId="164" fontId="5" fillId="0" borderId="3" xfId="10" applyNumberFormat="1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164" fontId="5" fillId="0" borderId="1" xfId="10" applyNumberFormat="1" applyFont="1" applyBorder="1" applyAlignment="1">
      <alignment horizontal="center" vertical="center"/>
    </xf>
    <xf numFmtId="0" fontId="16" fillId="0" borderId="0" xfId="10" applyFont="1"/>
    <xf numFmtId="169" fontId="3" fillId="0" borderId="0" xfId="10" applyNumberFormat="1"/>
    <xf numFmtId="0" fontId="3" fillId="0" borderId="0" xfId="10" applyFill="1"/>
    <xf numFmtId="164" fontId="5" fillId="0" borderId="1" xfId="10" applyNumberFormat="1" applyFont="1" applyBorder="1" applyAlignment="1">
      <alignment horizontal="center" vertical="center" wrapText="1"/>
    </xf>
    <xf numFmtId="0" fontId="4" fillId="0" borderId="0" xfId="0" applyFont="1" applyFill="1"/>
    <xf numFmtId="169" fontId="5" fillId="0" borderId="0" xfId="1" applyNumberFormat="1" applyFont="1" applyFill="1"/>
    <xf numFmtId="0" fontId="3" fillId="0" borderId="1" xfId="10" applyFill="1" applyBorder="1"/>
    <xf numFmtId="171" fontId="3" fillId="0" borderId="1" xfId="10" applyNumberFormat="1" applyFill="1" applyBorder="1"/>
    <xf numFmtId="165" fontId="3" fillId="0" borderId="0" xfId="1" applyNumberFormat="1" applyFont="1" applyFill="1"/>
    <xf numFmtId="0" fontId="3" fillId="0" borderId="0" xfId="10" applyFont="1" applyFill="1"/>
    <xf numFmtId="0" fontId="16" fillId="0" borderId="0" xfId="10" applyFont="1" applyFill="1"/>
    <xf numFmtId="0" fontId="5" fillId="0" borderId="0" xfId="10" applyFont="1" applyFill="1" applyBorder="1" applyAlignment="1">
      <alignment horizontal="center"/>
    </xf>
    <xf numFmtId="167" fontId="3" fillId="0" borderId="0" xfId="1" applyNumberFormat="1" applyFont="1" applyFill="1"/>
    <xf numFmtId="0" fontId="1" fillId="0" borderId="0" xfId="12"/>
    <xf numFmtId="0" fontId="18" fillId="0" borderId="0" xfId="12" applyFont="1" applyBorder="1"/>
    <xf numFmtId="0" fontId="17" fillId="0" borderId="3" xfId="12" applyFont="1" applyFill="1" applyBorder="1" applyAlignment="1">
      <alignment horizontal="center"/>
    </xf>
    <xf numFmtId="0" fontId="17" fillId="0" borderId="3" xfId="12" applyFont="1" applyFill="1" applyBorder="1" applyAlignment="1">
      <alignment horizontal="center" vertical="center"/>
    </xf>
    <xf numFmtId="0" fontId="17" fillId="0" borderId="0" xfId="12" applyFont="1" applyBorder="1"/>
    <xf numFmtId="0" fontId="1" fillId="0" borderId="0" xfId="12" applyBorder="1"/>
    <xf numFmtId="0" fontId="17" fillId="0" borderId="0" xfId="12" applyFont="1" applyBorder="1" applyAlignment="1">
      <alignment horizontal="left" indent="1"/>
    </xf>
    <xf numFmtId="3" fontId="17" fillId="0" borderId="0" xfId="12" applyNumberFormat="1" applyFont="1" applyBorder="1" applyAlignment="1">
      <alignment horizontal="right"/>
    </xf>
    <xf numFmtId="169" fontId="17" fillId="0" borderId="0" xfId="1" applyNumberFormat="1" applyFont="1" applyBorder="1" applyAlignment="1">
      <alignment horizontal="right"/>
    </xf>
    <xf numFmtId="0" fontId="18" fillId="0" borderId="0" xfId="12" applyFont="1" applyBorder="1" applyAlignment="1">
      <alignment horizontal="left" indent="1"/>
    </xf>
    <xf numFmtId="165" fontId="18" fillId="0" borderId="0" xfId="1" applyNumberFormat="1" applyFont="1" applyBorder="1" applyAlignment="1">
      <alignment horizontal="right"/>
    </xf>
    <xf numFmtId="0" fontId="18" fillId="0" borderId="0" xfId="12" applyFont="1" applyBorder="1" applyAlignment="1">
      <alignment horizontal="right"/>
    </xf>
    <xf numFmtId="169" fontId="17" fillId="0" borderId="0" xfId="1" applyNumberFormat="1" applyFont="1" applyFill="1" applyBorder="1" applyAlignment="1">
      <alignment horizontal="right"/>
    </xf>
    <xf numFmtId="0" fontId="1" fillId="0" borderId="0" xfId="12" applyFill="1" applyBorder="1"/>
    <xf numFmtId="0" fontId="17" fillId="0" borderId="0" xfId="12" applyFont="1" applyBorder="1" applyAlignment="1">
      <alignment horizontal="right"/>
    </xf>
    <xf numFmtId="2" fontId="18" fillId="0" borderId="0" xfId="12" applyNumberFormat="1" applyFont="1" applyFill="1" applyBorder="1" applyAlignment="1">
      <alignment horizontal="right"/>
    </xf>
    <xf numFmtId="1" fontId="17" fillId="0" borderId="0" xfId="12" applyNumberFormat="1" applyFont="1" applyFill="1" applyBorder="1" applyAlignment="1">
      <alignment horizontal="right"/>
    </xf>
    <xf numFmtId="0" fontId="18" fillId="0" borderId="1" xfId="12" applyFont="1" applyBorder="1" applyAlignment="1">
      <alignment horizontal="left" indent="1"/>
    </xf>
    <xf numFmtId="0" fontId="18" fillId="0" borderId="1" xfId="12" applyFont="1" applyBorder="1"/>
    <xf numFmtId="0" fontId="1" fillId="0" borderId="1" xfId="12" applyBorder="1"/>
    <xf numFmtId="0" fontId="2" fillId="0" borderId="0" xfId="13"/>
    <xf numFmtId="169" fontId="3" fillId="0" borderId="0" xfId="14" applyNumberFormat="1" applyFont="1" applyBorder="1"/>
    <xf numFmtId="0" fontId="2" fillId="0" borderId="0" xfId="15"/>
    <xf numFmtId="164" fontId="6" fillId="0" borderId="2" xfId="10" applyNumberFormat="1" applyFont="1" applyBorder="1" applyAlignment="1">
      <alignment horizontal="center"/>
    </xf>
    <xf numFmtId="0" fontId="3" fillId="0" borderId="2" xfId="10" applyFont="1" applyBorder="1" applyAlignment="1">
      <alignment horizontal="center"/>
    </xf>
    <xf numFmtId="169" fontId="3" fillId="0" borderId="2" xfId="14" applyNumberFormat="1" applyFont="1" applyBorder="1" applyAlignment="1">
      <alignment horizontal="center" vertical="justify"/>
    </xf>
    <xf numFmtId="170" fontId="3" fillId="0" borderId="2" xfId="10" applyNumberFormat="1" applyFont="1" applyBorder="1" applyAlignment="1">
      <alignment horizontal="center" vertical="justify"/>
    </xf>
    <xf numFmtId="0" fontId="3" fillId="0" borderId="0" xfId="10" applyFont="1" applyBorder="1" applyAlignment="1">
      <alignment horizontal="center"/>
    </xf>
    <xf numFmtId="3" fontId="3" fillId="0" borderId="0" xfId="14" applyNumberFormat="1" applyFont="1" applyBorder="1" applyAlignment="1">
      <alignment horizontal="center"/>
    </xf>
    <xf numFmtId="3" fontId="3" fillId="0" borderId="0" xfId="10" applyNumberFormat="1" applyFont="1" applyBorder="1" applyAlignment="1">
      <alignment horizontal="center"/>
    </xf>
    <xf numFmtId="171" fontId="3" fillId="0" borderId="0" xfId="10" applyNumberFormat="1" applyFont="1" applyBorder="1" applyAlignment="1">
      <alignment horizontal="center"/>
    </xf>
    <xf numFmtId="0" fontId="3" fillId="0" borderId="1" xfId="10" applyFont="1" applyBorder="1" applyAlignment="1">
      <alignment horizontal="center"/>
    </xf>
    <xf numFmtId="3" fontId="3" fillId="0" borderId="1" xfId="14" applyNumberFormat="1" applyFont="1" applyBorder="1" applyAlignment="1">
      <alignment horizontal="center"/>
    </xf>
    <xf numFmtId="171" fontId="3" fillId="0" borderId="1" xfId="10" applyNumberFormat="1" applyFont="1" applyBorder="1" applyAlignment="1">
      <alignment horizontal="center"/>
    </xf>
    <xf numFmtId="3" fontId="3" fillId="0" borderId="0" xfId="10" applyNumberFormat="1"/>
    <xf numFmtId="3" fontId="3" fillId="0" borderId="0" xfId="14" applyNumberFormat="1" applyFont="1"/>
    <xf numFmtId="168" fontId="3" fillId="0" borderId="0" xfId="14" applyNumberFormat="1" applyFont="1" applyBorder="1"/>
    <xf numFmtId="0" fontId="11" fillId="0" borderId="0" xfId="10" applyFont="1"/>
    <xf numFmtId="0" fontId="20" fillId="0" borderId="0" xfId="10" applyFont="1"/>
    <xf numFmtId="0" fontId="5" fillId="0" borderId="0" xfId="10" applyFont="1" applyAlignment="1">
      <alignment horizontal="left"/>
    </xf>
    <xf numFmtId="0" fontId="5" fillId="0" borderId="0" xfId="10" applyFont="1" applyAlignment="1">
      <alignment horizontal="center"/>
    </xf>
    <xf numFmtId="0" fontId="5" fillId="0" borderId="0" xfId="10" applyFont="1" applyBorder="1" applyAlignment="1">
      <alignment horizontal="center"/>
    </xf>
    <xf numFmtId="0" fontId="3" fillId="0" borderId="2" xfId="10" applyBorder="1" applyAlignment="1">
      <alignment horizontal="center" vertical="center" wrapText="1"/>
    </xf>
    <xf numFmtId="1" fontId="3" fillId="0" borderId="0" xfId="10" applyNumberFormat="1" applyBorder="1" applyAlignment="1">
      <alignment horizontal="center"/>
    </xf>
    <xf numFmtId="170" fontId="3" fillId="0" borderId="0" xfId="10" applyNumberFormat="1" applyBorder="1" applyAlignment="1">
      <alignment horizontal="center"/>
    </xf>
    <xf numFmtId="0" fontId="2" fillId="0" borderId="0" xfId="13" applyBorder="1"/>
    <xf numFmtId="0" fontId="3" fillId="0" borderId="1" xfId="10" applyBorder="1" applyAlignment="1">
      <alignment horizontal="left" indent="2"/>
    </xf>
    <xf numFmtId="170" fontId="3" fillId="0" borderId="1" xfId="10" applyNumberFormat="1" applyBorder="1" applyAlignment="1">
      <alignment horizontal="center"/>
    </xf>
    <xf numFmtId="0" fontId="2" fillId="0" borderId="1" xfId="13" applyBorder="1"/>
    <xf numFmtId="171" fontId="3" fillId="0" borderId="0" xfId="10" applyNumberFormat="1" applyFont="1" applyFill="1" applyBorder="1" applyAlignment="1">
      <alignment horizontal="center"/>
    </xf>
    <xf numFmtId="0" fontId="8" fillId="0" borderId="0" xfId="10" applyFont="1"/>
    <xf numFmtId="0" fontId="17" fillId="0" borderId="0" xfId="12" applyFont="1" applyBorder="1" applyAlignment="1"/>
    <xf numFmtId="0" fontId="17" fillId="0" borderId="0" xfId="12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/>
    <xf numFmtId="165" fontId="3" fillId="0" borderId="2" xfId="1" applyNumberFormat="1" applyFont="1" applyBorder="1"/>
    <xf numFmtId="169" fontId="3" fillId="0" borderId="2" xfId="1" applyNumberFormat="1" applyFont="1" applyBorder="1"/>
    <xf numFmtId="0" fontId="3" fillId="0" borderId="0" xfId="0" applyFont="1" applyBorder="1"/>
    <xf numFmtId="165" fontId="3" fillId="0" borderId="0" xfId="1" applyNumberFormat="1" applyFont="1" applyBorder="1"/>
    <xf numFmtId="0" fontId="21" fillId="0" borderId="0" xfId="0" applyFont="1"/>
    <xf numFmtId="165" fontId="3" fillId="0" borderId="1" xfId="1" applyNumberFormat="1" applyFont="1" applyBorder="1"/>
    <xf numFmtId="169" fontId="3" fillId="0" borderId="1" xfId="1" applyNumberFormat="1" applyFont="1" applyBorder="1"/>
    <xf numFmtId="165" fontId="3" fillId="0" borderId="0" xfId="1" applyNumberFormat="1" applyFont="1"/>
    <xf numFmtId="164" fontId="5" fillId="0" borderId="3" xfId="10" applyNumberFormat="1" applyFont="1" applyBorder="1" applyAlignment="1">
      <alignment horizontal="center"/>
    </xf>
    <xf numFmtId="164" fontId="5" fillId="0" borderId="2" xfId="10" applyNumberFormat="1" applyFont="1" applyBorder="1" applyAlignment="1">
      <alignment horizontal="center" vertical="center" wrapText="1"/>
    </xf>
    <xf numFmtId="164" fontId="5" fillId="0" borderId="1" xfId="10" applyNumberFormat="1" applyFont="1" applyBorder="1" applyAlignment="1">
      <alignment horizontal="center" vertical="center" wrapText="1"/>
    </xf>
    <xf numFmtId="0" fontId="5" fillId="0" borderId="0" xfId="10" applyFont="1" applyFill="1" applyBorder="1" applyAlignment="1">
      <alignment horizontal="center"/>
    </xf>
    <xf numFmtId="0" fontId="5" fillId="0" borderId="2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49" fontId="5" fillId="0" borderId="0" xfId="10" applyNumberFormat="1" applyFont="1" applyFill="1" applyBorder="1" applyAlignment="1">
      <alignment horizontal="center"/>
    </xf>
    <xf numFmtId="0" fontId="5" fillId="0" borderId="0" xfId="10" applyFont="1" applyBorder="1" applyAlignment="1">
      <alignment horizontal="center"/>
    </xf>
    <xf numFmtId="0" fontId="5" fillId="0" borderId="0" xfId="10" applyFont="1" applyAlignment="1">
      <alignment horizontal="center"/>
    </xf>
    <xf numFmtId="0" fontId="3" fillId="0" borderId="1" xfId="10" applyBorder="1" applyAlignment="1">
      <alignment horizontal="center" vertical="center" wrapText="1"/>
    </xf>
    <xf numFmtId="164" fontId="6" fillId="0" borderId="2" xfId="1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17" fillId="0" borderId="0" xfId="12" applyFont="1" applyBorder="1" applyAlignment="1">
      <alignment horizontal="center"/>
    </xf>
    <xf numFmtId="0" fontId="3" fillId="0" borderId="1" xfId="0" applyFont="1" applyFill="1" applyBorder="1"/>
  </cellXfs>
  <cellStyles count="16">
    <cellStyle name="Millares" xfId="1" builtinId="3"/>
    <cellStyle name="Millares 2" xfId="2"/>
    <cellStyle name="Millares 3" xfId="3"/>
    <cellStyle name="Millares 4" xfId="4"/>
    <cellStyle name="Millares 5" xfId="5"/>
    <cellStyle name="Millares 6" xfId="6"/>
    <cellStyle name="Millares 7" xfId="7"/>
    <cellStyle name="Millares 8" xfId="8"/>
    <cellStyle name="Millares 8 2" xfId="14"/>
    <cellStyle name="Normal" xfId="0" builtinId="0"/>
    <cellStyle name="Normal 2" xfId="9"/>
    <cellStyle name="Normal 2 2" xfId="15"/>
    <cellStyle name="Normal 3" xfId="13"/>
    <cellStyle name="Normal 3 2 2 2" xfId="12"/>
    <cellStyle name="Normal_Calculo de la Pobreza" xfId="10"/>
    <cellStyle name="Normal_PP3 Calculo Final de Pobreza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5</xdr:row>
      <xdr:rowOff>47625</xdr:rowOff>
    </xdr:to>
    <xdr:sp macro="" textlink="">
      <xdr:nvSpPr>
        <xdr:cNvPr id="9217" name="Rectangle 1"/>
        <xdr:cNvSpPr>
          <a:spLocks noChangeArrowheads="1"/>
        </xdr:cNvSpPr>
      </xdr:nvSpPr>
      <xdr:spPr bwMode="auto">
        <a:xfrm>
          <a:off x="0" y="0"/>
          <a:ext cx="4800600" cy="7620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POBREZA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0</xdr:col>
      <xdr:colOff>504675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8575"/>
          <a:ext cx="3522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0</xdr:rowOff>
    </xdr:from>
    <xdr:to>
      <xdr:col>0</xdr:col>
      <xdr:colOff>403051</xdr:colOff>
      <xdr:row>1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1" y="0"/>
          <a:ext cx="288750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0</xdr:row>
      <xdr:rowOff>9525</xdr:rowOff>
    </xdr:from>
    <xdr:ext cx="314325" cy="438151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314325" cy="4381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7.%20Pobrez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davila\Escritorio\Quemar\CD%20DIA%20ESTADISTICA\1.%20Hogares%20Mayo%202010\AutoPlay\Docs\Cuadros%20de%20Pobrez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CUADROS%20EPHPM%202001-2011\2011\Mayo%2011\13.%20Cuadros%20de%20Pobrez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banegas\Mis%20documentos\a&#241;o%202012\hogares\XLIII%20EPHPM%20MAYO%202012\publicacion%20texto%20FINAL\XLIII%20EPHPM\XLIII%20EPHPM%20MAYO%202012\7.%20Cuadros%20de%20Pobrez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reza"/>
    </sheetNames>
    <sheetDataSet>
      <sheetData sheetId="0">
        <row r="7">
          <cell r="C7">
            <v>289260.97608318843</v>
          </cell>
          <cell r="D7">
            <v>1225406.0593246904</v>
          </cell>
          <cell r="E7">
            <v>144620.18011713831</v>
          </cell>
          <cell r="F7">
            <v>561802.49869880779</v>
          </cell>
          <cell r="G7">
            <v>144640.79596605038</v>
          </cell>
          <cell r="H7">
            <v>663603.56062588317</v>
          </cell>
          <cell r="I7">
            <v>88606.918623443838</v>
          </cell>
          <cell r="J7">
            <v>401596.73680425441</v>
          </cell>
          <cell r="K7">
            <v>56033.877342605883</v>
          </cell>
          <cell r="L7">
            <v>262006.82382162556</v>
          </cell>
        </row>
        <row r="8">
          <cell r="C8">
            <v>181083.63948330749</v>
          </cell>
          <cell r="D8">
            <v>722770.29826049355</v>
          </cell>
          <cell r="E8">
            <v>93690.921451241084</v>
          </cell>
          <cell r="F8">
            <v>349941.35468233778</v>
          </cell>
          <cell r="G8">
            <v>87392.71803206703</v>
          </cell>
          <cell r="H8">
            <v>372828.94357815897</v>
          </cell>
          <cell r="I8">
            <v>55695.877295048107</v>
          </cell>
          <cell r="J8">
            <v>239414.05938507017</v>
          </cell>
          <cell r="K8">
            <v>31696.840737019302</v>
          </cell>
          <cell r="L8">
            <v>133414.88419309029</v>
          </cell>
        </row>
        <row r="9">
          <cell r="C9">
            <v>651709.75667683722</v>
          </cell>
          <cell r="D9">
            <v>2739765.8671728973</v>
          </cell>
          <cell r="E9">
            <v>217116.24621396203</v>
          </cell>
          <cell r="F9">
            <v>752650.39924653794</v>
          </cell>
          <cell r="G9">
            <v>434593.51046287152</v>
          </cell>
          <cell r="H9">
            <v>1987115.4679263495</v>
          </cell>
          <cell r="I9">
            <v>211845.38290381234</v>
          </cell>
          <cell r="J9">
            <v>936408.57903188234</v>
          </cell>
          <cell r="K9">
            <v>222748.1275590533</v>
          </cell>
          <cell r="L9">
            <v>1050706.8888944369</v>
          </cell>
        </row>
        <row r="10">
          <cell r="C10">
            <v>861348.55865439714</v>
          </cell>
          <cell r="D10">
            <v>3992106.855114602</v>
          </cell>
          <cell r="E10">
            <v>319976.85017827718</v>
          </cell>
          <cell r="F10">
            <v>1315775.8414429221</v>
          </cell>
          <cell r="G10">
            <v>541371.70847609057</v>
          </cell>
          <cell r="H10">
            <v>2676331.0136715374</v>
          </cell>
          <cell r="I10">
            <v>90148.972900092122</v>
          </cell>
          <cell r="J10">
            <v>435818.42090521648</v>
          </cell>
          <cell r="K10">
            <v>451222.73557600076</v>
          </cell>
          <cell r="L10">
            <v>2240512.5927663324</v>
          </cell>
        </row>
        <row r="18">
          <cell r="C18">
            <v>1225406.0593246904</v>
          </cell>
          <cell r="D18">
            <v>1148117.2417538958</v>
          </cell>
          <cell r="E18">
            <v>77288.817570798215</v>
          </cell>
        </row>
        <row r="19">
          <cell r="C19">
            <v>722770.29826049355</v>
          </cell>
          <cell r="D19">
            <v>697680.39640437346</v>
          </cell>
          <cell r="E19">
            <v>25089.901856121116</v>
          </cell>
        </row>
        <row r="20">
          <cell r="C20">
            <v>2739765.8671728973</v>
          </cell>
          <cell r="D20">
            <v>2408243.0056858971</v>
          </cell>
          <cell r="E20">
            <v>331522.86148699647</v>
          </cell>
        </row>
        <row r="21">
          <cell r="C21">
            <v>3992106.855114602</v>
          </cell>
          <cell r="D21">
            <v>2684314.2716396456</v>
          </cell>
          <cell r="E21">
            <v>1307792.5834748615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LIV Encuesta Permanente de Hogares de Propósitos Múltiples, Junio 2016.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Cuadro05"/>
    </sheetNames>
    <sheetDataSet>
      <sheetData sheetId="0"/>
      <sheetData sheetId="1">
        <row r="7">
          <cell r="B7">
            <v>1732600.4706999375</v>
          </cell>
          <cell r="C7">
            <v>693737.4173022171</v>
          </cell>
          <cell r="D7">
            <v>1038863.053397667</v>
          </cell>
          <cell r="E7">
            <v>362130.19876417465</v>
          </cell>
          <cell r="F7">
            <v>676732.85463348264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"/>
      <sheetName val="Cuadro04"/>
      <sheetName val="indicadores"/>
    </sheetNames>
    <sheetDataSet>
      <sheetData sheetId="0"/>
      <sheetData sheetId="1">
        <row r="9">
          <cell r="B9">
            <v>1718337.7742994768</v>
          </cell>
          <cell r="C9">
            <v>654172.44936611713</v>
          </cell>
          <cell r="D9">
            <v>1064165.3249333166</v>
          </cell>
          <cell r="E9">
            <v>348678.92498876783</v>
          </cell>
          <cell r="F9">
            <v>715486.399944545</v>
          </cell>
        </row>
        <row r="11">
          <cell r="I11">
            <v>2725.08</v>
          </cell>
        </row>
        <row r="15">
          <cell r="I15">
            <v>1445.64</v>
          </cell>
        </row>
        <row r="26">
          <cell r="C26">
            <v>38.070073250458968</v>
          </cell>
          <cell r="D26">
            <v>61.929926749538524</v>
          </cell>
          <cell r="E26">
            <v>20.291640572873717</v>
          </cell>
          <cell r="F26">
            <v>41.638286176664593</v>
          </cell>
        </row>
      </sheetData>
      <sheetData sheetId="2">
        <row r="32">
          <cell r="B32">
            <v>100.00000000000566</v>
          </cell>
        </row>
      </sheetData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 04"/>
      <sheetName val="Cuadro 05"/>
    </sheetNames>
    <sheetDataSet>
      <sheetData sheetId="0" refreshError="1"/>
      <sheetData sheetId="1">
        <row r="9">
          <cell r="B9">
            <v>1814582.2909078798</v>
          </cell>
          <cell r="C9">
            <v>607884.56818755169</v>
          </cell>
          <cell r="D9">
            <v>1206697.7227203392</v>
          </cell>
          <cell r="E9">
            <v>371794.36112698045</v>
          </cell>
          <cell r="F9">
            <v>834903.36159336183</v>
          </cell>
        </row>
        <row r="11">
          <cell r="I11">
            <v>2806.6933420491278</v>
          </cell>
        </row>
        <row r="15">
          <cell r="I15">
            <v>1465.2059496791787</v>
          </cell>
        </row>
        <row r="26">
          <cell r="B26">
            <v>99.999999999974861</v>
          </cell>
        </row>
        <row r="32">
          <cell r="C32">
            <v>30.700474279460906</v>
          </cell>
        </row>
      </sheetData>
      <sheetData sheetId="2">
        <row r="17">
          <cell r="A17" t="str">
            <v>Fuente: Instituto Nacional de Estadística (INE). XLIII Encuesta Permanente de Hogares de Propósitos Múltiples, mayo 2012.</v>
          </cell>
        </row>
      </sheetData>
      <sheetData sheetId="3"/>
      <sheetData sheetId="4">
        <row r="16">
          <cell r="A16" t="str">
            <v>Fuente: Instituto Nacional de Estadística (INE). XLIII Encuesta Permanente de Hogares de Propósitos Múltiples, mayo 2012.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D18" sqref="D18"/>
    </sheetView>
  </sheetViews>
  <sheetFormatPr baseColWidth="10" defaultColWidth="10.28515625" defaultRowHeight="11.25" x14ac:dyDescent="0.2"/>
  <cols>
    <col min="1" max="16384" width="10.28515625" style="24"/>
  </cols>
  <sheetData/>
  <phoneticPr fontId="3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3:M46"/>
  <sheetViews>
    <sheetView topLeftCell="A10" workbookViewId="0">
      <selection activeCell="H20" sqref="H20"/>
    </sheetView>
  </sheetViews>
  <sheetFormatPr baseColWidth="10" defaultColWidth="10.28515625" defaultRowHeight="11.25" x14ac:dyDescent="0.2"/>
  <cols>
    <col min="1" max="1" width="17.7109375" style="4" customWidth="1"/>
    <col min="2" max="2" width="10.7109375" style="4" customWidth="1"/>
    <col min="3" max="3" width="10.42578125" style="4" customWidth="1"/>
    <col min="4" max="6" width="10.7109375" style="4" customWidth="1"/>
    <col min="7" max="7" width="1.5703125" style="4" customWidth="1"/>
    <col min="8" max="8" width="19.85546875" style="4" customWidth="1"/>
    <col min="9" max="9" width="22.28515625" style="4" customWidth="1"/>
    <col min="10" max="16384" width="10.28515625" style="4"/>
  </cols>
  <sheetData>
    <row r="3" spans="1:13" x14ac:dyDescent="0.2">
      <c r="A3" s="157" t="s">
        <v>33</v>
      </c>
      <c r="B3" s="157"/>
      <c r="C3" s="157"/>
      <c r="D3" s="157"/>
      <c r="E3" s="157"/>
      <c r="F3" s="157"/>
      <c r="G3" s="157"/>
      <c r="H3" s="3"/>
      <c r="I3" s="3"/>
    </row>
    <row r="4" spans="1:13" x14ac:dyDescent="0.2">
      <c r="A4" s="157" t="s">
        <v>12</v>
      </c>
      <c r="B4" s="157"/>
      <c r="C4" s="157"/>
      <c r="D4" s="157"/>
      <c r="E4" s="157"/>
      <c r="F4" s="157"/>
      <c r="G4" s="157"/>
      <c r="H4" s="3"/>
      <c r="I4" s="3"/>
    </row>
    <row r="5" spans="1:13" x14ac:dyDescent="0.2">
      <c r="A5" s="160"/>
      <c r="B5" s="160"/>
      <c r="C5" s="160"/>
      <c r="D5" s="160"/>
      <c r="E5" s="160"/>
      <c r="F5" s="160"/>
      <c r="G5" s="29"/>
      <c r="H5" s="3"/>
      <c r="I5" s="3"/>
    </row>
    <row r="6" spans="1:13" ht="13.5" customHeight="1" x14ac:dyDescent="0.2">
      <c r="A6" s="158" t="s">
        <v>3</v>
      </c>
      <c r="B6" s="155" t="s">
        <v>0</v>
      </c>
      <c r="C6" s="155" t="s">
        <v>2</v>
      </c>
      <c r="D6" s="154" t="s">
        <v>25</v>
      </c>
      <c r="E6" s="154"/>
      <c r="F6" s="154"/>
      <c r="G6" s="28"/>
      <c r="H6" s="154" t="s">
        <v>61</v>
      </c>
      <c r="I6" s="154"/>
    </row>
    <row r="7" spans="1:13" ht="22.5" customHeight="1" x14ac:dyDescent="0.35">
      <c r="A7" s="159"/>
      <c r="B7" s="156"/>
      <c r="C7" s="156"/>
      <c r="D7" s="75" t="s">
        <v>0</v>
      </c>
      <c r="E7" s="76" t="s">
        <v>26</v>
      </c>
      <c r="F7" s="76" t="s">
        <v>27</v>
      </c>
      <c r="G7" s="33"/>
      <c r="H7" s="70" t="s">
        <v>35</v>
      </c>
      <c r="I7" s="80" t="s">
        <v>36</v>
      </c>
    </row>
    <row r="8" spans="1:13" x14ac:dyDescent="0.2">
      <c r="A8" s="30"/>
      <c r="B8" s="8"/>
      <c r="C8" s="7"/>
      <c r="D8" s="8"/>
      <c r="E8" s="7"/>
      <c r="F8" s="8"/>
      <c r="G8" s="6"/>
      <c r="H8" s="71"/>
      <c r="I8" s="72"/>
    </row>
    <row r="9" spans="1:13" x14ac:dyDescent="0.2">
      <c r="A9" s="9" t="s">
        <v>7</v>
      </c>
      <c r="B9" s="48">
        <f>+B11+B15</f>
        <v>1983402.9308977304</v>
      </c>
      <c r="C9" s="48">
        <f>+C11+C15</f>
        <v>775404.19796061865</v>
      </c>
      <c r="D9" s="48">
        <f>+D11+D15</f>
        <v>1207998.7329370794</v>
      </c>
      <c r="E9" s="48">
        <f>+E11+E15</f>
        <v>446297.15172239643</v>
      </c>
      <c r="F9" s="48">
        <f>+F11+F15</f>
        <v>761701.58121467929</v>
      </c>
      <c r="G9" s="8"/>
      <c r="H9" s="82"/>
      <c r="I9" s="82"/>
      <c r="J9" s="79"/>
    </row>
    <row r="10" spans="1:13" x14ac:dyDescent="0.2">
      <c r="A10" s="11"/>
      <c r="B10" s="55"/>
      <c r="C10" s="55"/>
      <c r="D10" s="55"/>
      <c r="E10" s="55"/>
      <c r="F10" s="55"/>
      <c r="G10" s="10"/>
      <c r="H10" s="82"/>
      <c r="I10" s="82"/>
      <c r="J10" s="79"/>
    </row>
    <row r="11" spans="1:13" x14ac:dyDescent="0.2">
      <c r="A11" s="45" t="s">
        <v>8</v>
      </c>
      <c r="B11" s="49">
        <f>+B12+B13+B14</f>
        <v>1122054.3722433331</v>
      </c>
      <c r="C11" s="49">
        <f>+C12+C13+C14</f>
        <v>455427.34778234141</v>
      </c>
      <c r="D11" s="49">
        <f>+D12+D13+D14</f>
        <v>666627.02446098893</v>
      </c>
      <c r="E11" s="49">
        <f>+E12+E13+E14</f>
        <v>356148.1788223043</v>
      </c>
      <c r="F11" s="49">
        <f>+F12+F13+F14</f>
        <v>310478.84563867853</v>
      </c>
      <c r="G11" s="12"/>
      <c r="H11" s="85">
        <v>1649.0130427244446</v>
      </c>
      <c r="I11" s="85">
        <v>3298.0260854488893</v>
      </c>
      <c r="J11" s="79"/>
      <c r="K11" s="79"/>
      <c r="L11" s="79"/>
      <c r="M11" s="79"/>
    </row>
    <row r="12" spans="1:13" x14ac:dyDescent="0.2">
      <c r="A12" s="26" t="s">
        <v>11</v>
      </c>
      <c r="B12" s="49">
        <f>[1]Pobreza!C7</f>
        <v>289260.97608318843</v>
      </c>
      <c r="C12" s="49">
        <f>[1]Pobreza!E7</f>
        <v>144620.18011713831</v>
      </c>
      <c r="D12" s="49">
        <f>[1]Pobreza!G7</f>
        <v>144640.79596605038</v>
      </c>
      <c r="E12" s="49">
        <f>[1]Pobreza!I7</f>
        <v>88606.918623443838</v>
      </c>
      <c r="F12" s="49">
        <f>[1]Pobreza!K7</f>
        <v>56033.877342605883</v>
      </c>
      <c r="G12" s="12"/>
      <c r="H12" s="79"/>
      <c r="I12" s="79"/>
      <c r="J12" s="87"/>
      <c r="K12" s="79"/>
      <c r="L12" s="79"/>
      <c r="M12" s="79"/>
    </row>
    <row r="13" spans="1:13" x14ac:dyDescent="0.2">
      <c r="A13" s="13" t="s">
        <v>9</v>
      </c>
      <c r="B13" s="49">
        <f>[1]Pobreza!C8</f>
        <v>181083.63948330749</v>
      </c>
      <c r="C13" s="49">
        <f>[1]Pobreza!E8</f>
        <v>93690.921451241084</v>
      </c>
      <c r="D13" s="49">
        <f>[1]Pobreza!G8</f>
        <v>87392.71803206703</v>
      </c>
      <c r="E13" s="49">
        <f>[1]Pobreza!I8</f>
        <v>55695.877295048107</v>
      </c>
      <c r="F13" s="49">
        <f>[1]Pobreza!K8</f>
        <v>31696.840737019302</v>
      </c>
      <c r="G13" s="12"/>
      <c r="H13" s="89"/>
      <c r="I13" s="89"/>
      <c r="J13" s="79"/>
      <c r="K13" s="79"/>
      <c r="L13" s="79"/>
      <c r="M13" s="79"/>
    </row>
    <row r="14" spans="1:13" x14ac:dyDescent="0.2">
      <c r="A14" s="26" t="s">
        <v>20</v>
      </c>
      <c r="B14" s="49">
        <f>[1]Pobreza!C9</f>
        <v>651709.75667683722</v>
      </c>
      <c r="C14" s="49">
        <f>[1]Pobreza!E9</f>
        <v>217116.24621396203</v>
      </c>
      <c r="D14" s="49">
        <f>[1]Pobreza!G9</f>
        <v>434593.51046287152</v>
      </c>
      <c r="E14" s="49">
        <f>[1]Pobreza!I9</f>
        <v>211845.38290381234</v>
      </c>
      <c r="F14" s="49">
        <f>[1]Pobreza!K9</f>
        <v>222748.1275590533</v>
      </c>
      <c r="G14" s="12"/>
      <c r="H14" s="89"/>
      <c r="I14" s="89"/>
      <c r="J14" s="79"/>
      <c r="K14" s="79"/>
      <c r="L14" s="79"/>
      <c r="M14" s="79"/>
    </row>
    <row r="15" spans="1:13" x14ac:dyDescent="0.2">
      <c r="A15" s="45" t="s">
        <v>10</v>
      </c>
      <c r="B15" s="49">
        <f>[1]Pobreza!C10</f>
        <v>861348.55865439714</v>
      </c>
      <c r="C15" s="49">
        <f>[1]Pobreza!E10</f>
        <v>319976.85017827718</v>
      </c>
      <c r="D15" s="49">
        <f>[1]Pobreza!G10</f>
        <v>541371.70847609057</v>
      </c>
      <c r="E15" s="49">
        <f>[1]Pobreza!I10</f>
        <v>90148.972900092122</v>
      </c>
      <c r="F15" s="49">
        <f>[1]Pobreza!K10</f>
        <v>451222.73557600076</v>
      </c>
      <c r="G15" s="12"/>
      <c r="H15" s="89">
        <v>1252.3044594632838</v>
      </c>
      <c r="I15" s="89">
        <v>1671.8264533834838</v>
      </c>
      <c r="J15" s="79"/>
      <c r="K15" s="79"/>
      <c r="L15" s="79"/>
      <c r="M15" s="79"/>
    </row>
    <row r="16" spans="1:13" x14ac:dyDescent="0.2">
      <c r="A16" s="31"/>
      <c r="B16" s="31"/>
      <c r="C16" s="31"/>
      <c r="D16" s="31"/>
      <c r="E16" s="31"/>
      <c r="F16" s="31"/>
      <c r="G16" s="32"/>
      <c r="H16" s="31"/>
      <c r="I16" s="73"/>
    </row>
    <row r="17" spans="1:7" x14ac:dyDescent="0.2">
      <c r="A17" s="69" t="str">
        <f>[2]Resumen!A49</f>
        <v>Fuente: Instituto Nacional de Estadística (INE). LIV Encuesta Permanente de Hogares de Propósitos Múltiples, Junio 2016.</v>
      </c>
      <c r="B17" s="11"/>
      <c r="C17" s="11"/>
      <c r="D17" s="11"/>
      <c r="E17" s="11"/>
      <c r="F17" s="11"/>
      <c r="G17" s="12"/>
    </row>
    <row r="18" spans="1:7" x14ac:dyDescent="0.2">
      <c r="A18" s="11"/>
      <c r="B18" s="11"/>
      <c r="C18" s="11"/>
      <c r="D18" s="11"/>
      <c r="E18" s="11"/>
      <c r="F18" s="11"/>
      <c r="G18" s="12"/>
    </row>
    <row r="19" spans="1:7" x14ac:dyDescent="0.2">
      <c r="A19" s="11"/>
      <c r="B19" s="11"/>
      <c r="C19" s="11"/>
      <c r="D19" s="11"/>
      <c r="E19" s="11"/>
      <c r="F19" s="11"/>
      <c r="G19" s="12"/>
    </row>
    <row r="20" spans="1:7" x14ac:dyDescent="0.2">
      <c r="A20" s="157" t="s">
        <v>19</v>
      </c>
      <c r="B20" s="157"/>
      <c r="C20" s="157"/>
      <c r="D20" s="157"/>
      <c r="E20" s="157"/>
      <c r="F20" s="157"/>
      <c r="G20" s="47"/>
    </row>
    <row r="21" spans="1:7" ht="12.75" customHeight="1" x14ac:dyDescent="0.2">
      <c r="A21" s="157" t="s">
        <v>13</v>
      </c>
      <c r="B21" s="157"/>
      <c r="C21" s="157"/>
      <c r="D21" s="157"/>
      <c r="E21" s="157"/>
      <c r="F21" s="157"/>
      <c r="G21" s="3"/>
    </row>
    <row r="23" spans="1:7" x14ac:dyDescent="0.2">
      <c r="A23" s="158" t="s">
        <v>3</v>
      </c>
      <c r="B23" s="155" t="s">
        <v>0</v>
      </c>
      <c r="C23" s="155" t="s">
        <v>2</v>
      </c>
      <c r="D23" s="154" t="s">
        <v>1</v>
      </c>
      <c r="E23" s="154"/>
      <c r="F23" s="154"/>
    </row>
    <row r="24" spans="1:7" x14ac:dyDescent="0.2">
      <c r="A24" s="159"/>
      <c r="B24" s="156"/>
      <c r="C24" s="156"/>
      <c r="D24" s="27" t="s">
        <v>0</v>
      </c>
      <c r="E24" s="5" t="s">
        <v>5</v>
      </c>
      <c r="F24" s="5" t="s">
        <v>6</v>
      </c>
    </row>
    <row r="25" spans="1:7" x14ac:dyDescent="0.2">
      <c r="A25" s="34"/>
      <c r="B25" s="28"/>
      <c r="C25" s="28"/>
      <c r="D25" s="35"/>
      <c r="E25" s="28"/>
      <c r="F25" s="28"/>
    </row>
    <row r="26" spans="1:7" x14ac:dyDescent="0.2">
      <c r="A26" s="9" t="s">
        <v>7</v>
      </c>
      <c r="B26" s="40">
        <v>99.999999999974861</v>
      </c>
      <c r="C26" s="54">
        <f>+C9/$B9*100</f>
        <v>39.094638103093565</v>
      </c>
      <c r="D26" s="54">
        <f>+D9/$B9*100</f>
        <v>60.905361896904807</v>
      </c>
      <c r="E26" s="54">
        <f>+E9/$B9*100</f>
        <v>22.501587789849278</v>
      </c>
      <c r="F26" s="54">
        <f>+F9/$B9*100</f>
        <v>38.403774107055341</v>
      </c>
      <c r="G26" s="14"/>
    </row>
    <row r="27" spans="1:7" x14ac:dyDescent="0.2">
      <c r="A27" s="11"/>
      <c r="B27" s="17"/>
      <c r="C27" s="22"/>
      <c r="D27" s="22"/>
      <c r="E27" s="22"/>
      <c r="F27" s="22"/>
      <c r="G27" s="16"/>
    </row>
    <row r="28" spans="1:7" x14ac:dyDescent="0.2">
      <c r="A28" s="45" t="s">
        <v>8</v>
      </c>
      <c r="B28" s="18">
        <v>99.999999999986784</v>
      </c>
      <c r="C28" s="22">
        <f t="shared" ref="C28:F32" si="0">+C11/$B11*100</f>
        <v>40.588705774730101</v>
      </c>
      <c r="D28" s="22">
        <f t="shared" si="0"/>
        <v>59.411294225269643</v>
      </c>
      <c r="E28" s="22">
        <f t="shared" si="0"/>
        <v>31.74072376815877</v>
      </c>
      <c r="F28" s="22">
        <f t="shared" si="0"/>
        <v>27.670570457110333</v>
      </c>
      <c r="G28" s="16"/>
    </row>
    <row r="29" spans="1:7" x14ac:dyDescent="0.2">
      <c r="A29" s="26" t="s">
        <v>11</v>
      </c>
      <c r="B29" s="18">
        <v>99.999999999995836</v>
      </c>
      <c r="C29" s="22">
        <f t="shared" si="0"/>
        <v>49.996436462119611</v>
      </c>
      <c r="D29" s="22">
        <f t="shared" si="0"/>
        <v>50.003563537880481</v>
      </c>
      <c r="E29" s="22">
        <f t="shared" si="0"/>
        <v>30.632171619984238</v>
      </c>
      <c r="F29" s="22">
        <f t="shared" si="0"/>
        <v>19.371391917896013</v>
      </c>
      <c r="G29" s="16"/>
    </row>
    <row r="30" spans="1:7" x14ac:dyDescent="0.2">
      <c r="A30" s="13" t="s">
        <v>9</v>
      </c>
      <c r="B30" s="18">
        <v>99.999999999995282</v>
      </c>
      <c r="C30" s="22">
        <f t="shared" si="0"/>
        <v>51.739031598090691</v>
      </c>
      <c r="D30" s="22">
        <f t="shared" si="0"/>
        <v>48.260968401909658</v>
      </c>
      <c r="E30" s="22">
        <f t="shared" si="0"/>
        <v>30.75699022505135</v>
      </c>
      <c r="F30" s="22">
        <f t="shared" si="0"/>
        <v>17.503978176858521</v>
      </c>
      <c r="G30" s="16"/>
    </row>
    <row r="31" spans="1:7" x14ac:dyDescent="0.2">
      <c r="A31" s="26" t="s">
        <v>20</v>
      </c>
      <c r="B31" s="18">
        <v>100.00000000000556</v>
      </c>
      <c r="C31" s="22">
        <f t="shared" si="0"/>
        <v>33.314868158652303</v>
      </c>
      <c r="D31" s="22">
        <f t="shared" si="0"/>
        <v>66.685131841347129</v>
      </c>
      <c r="E31" s="22">
        <f t="shared" si="0"/>
        <v>32.506093507644067</v>
      </c>
      <c r="F31" s="22">
        <f t="shared" si="0"/>
        <v>34.179038333702167</v>
      </c>
      <c r="G31" s="16"/>
    </row>
    <row r="32" spans="1:7" x14ac:dyDescent="0.2">
      <c r="A32" s="45" t="s">
        <v>10</v>
      </c>
      <c r="B32" s="18">
        <v>100.00000000000566</v>
      </c>
      <c r="C32" s="22">
        <f t="shared" si="0"/>
        <v>37.148358462240481</v>
      </c>
      <c r="D32" s="22">
        <f t="shared" si="0"/>
        <v>62.851641537756109</v>
      </c>
      <c r="E32" s="22">
        <f t="shared" si="0"/>
        <v>10.466027021734764</v>
      </c>
      <c r="F32" s="22">
        <f t="shared" si="0"/>
        <v>52.385614516021604</v>
      </c>
      <c r="G32" s="16"/>
    </row>
    <row r="33" spans="1:9" x14ac:dyDescent="0.2">
      <c r="A33" s="31"/>
      <c r="B33" s="36"/>
      <c r="C33" s="37"/>
      <c r="D33" s="37"/>
      <c r="E33" s="37"/>
      <c r="F33" s="37"/>
      <c r="G33" s="16"/>
    </row>
    <row r="34" spans="1:9" ht="12.75" customHeight="1" x14ac:dyDescent="0.2">
      <c r="A34" s="69" t="str">
        <f>A17</f>
        <v>Fuente: Instituto Nacional de Estadística (INE). LIV Encuesta Permanente de Hogares de Propósitos Múltiples, Junio 2016.</v>
      </c>
      <c r="B34" s="11"/>
      <c r="C34" s="11"/>
      <c r="D34" s="11"/>
      <c r="E34" s="11"/>
      <c r="F34" s="11"/>
    </row>
    <row r="35" spans="1:9" x14ac:dyDescent="0.2">
      <c r="A35" s="25"/>
    </row>
    <row r="36" spans="1:9" x14ac:dyDescent="0.2">
      <c r="A36" s="50"/>
      <c r="B36" s="51"/>
      <c r="C36" s="51"/>
      <c r="D36" s="51"/>
    </row>
    <row r="37" spans="1:9" x14ac:dyDescent="0.2">
      <c r="A37" s="38" t="s">
        <v>21</v>
      </c>
      <c r="B37" s="51"/>
      <c r="C37" s="51"/>
      <c r="D37" s="51"/>
    </row>
    <row r="38" spans="1:9" x14ac:dyDescent="0.2">
      <c r="A38" s="38" t="s">
        <v>22</v>
      </c>
      <c r="B38" s="17"/>
      <c r="C38" s="15"/>
      <c r="D38" s="17"/>
      <c r="E38" s="15"/>
    </row>
    <row r="39" spans="1:9" x14ac:dyDescent="0.2">
      <c r="A39" s="38" t="s">
        <v>34</v>
      </c>
      <c r="B39" s="17"/>
      <c r="C39" s="15"/>
      <c r="D39" s="17"/>
      <c r="E39" s="15"/>
      <c r="F39" s="17"/>
      <c r="G39" s="17"/>
      <c r="H39" s="15"/>
      <c r="I39" s="18"/>
    </row>
    <row r="40" spans="1:9" x14ac:dyDescent="0.2">
      <c r="A40" s="38" t="s">
        <v>23</v>
      </c>
      <c r="B40" s="17"/>
      <c r="C40" s="15"/>
      <c r="D40" s="17"/>
      <c r="E40" s="15"/>
      <c r="F40" s="17"/>
      <c r="G40" s="17"/>
      <c r="H40" s="15"/>
      <c r="I40" s="18"/>
    </row>
    <row r="41" spans="1:9" x14ac:dyDescent="0.2">
      <c r="A41" s="38" t="s">
        <v>24</v>
      </c>
      <c r="B41" s="17"/>
      <c r="C41" s="15"/>
      <c r="D41" s="17"/>
      <c r="E41" s="15"/>
      <c r="F41" s="17"/>
      <c r="G41" s="17"/>
      <c r="H41" s="15"/>
      <c r="I41" s="18"/>
    </row>
    <row r="42" spans="1:9" x14ac:dyDescent="0.2">
      <c r="A42" s="39" t="s">
        <v>17</v>
      </c>
      <c r="B42" s="17"/>
      <c r="C42" s="15"/>
      <c r="D42" s="17"/>
      <c r="E42" s="15"/>
      <c r="F42" s="17"/>
      <c r="G42" s="17"/>
      <c r="H42" s="15"/>
      <c r="I42" s="18"/>
    </row>
    <row r="43" spans="1:9" x14ac:dyDescent="0.2">
      <c r="A43" s="39"/>
      <c r="B43" s="17"/>
      <c r="C43" s="15"/>
      <c r="D43" s="17"/>
      <c r="E43" s="15"/>
      <c r="F43" s="17"/>
      <c r="G43" s="17"/>
      <c r="H43" s="15"/>
      <c r="I43" s="18"/>
    </row>
    <row r="44" spans="1:9" x14ac:dyDescent="0.2">
      <c r="A44" s="13"/>
      <c r="B44" s="17"/>
      <c r="C44" s="15"/>
      <c r="D44" s="17"/>
      <c r="E44" s="15"/>
      <c r="F44" s="17"/>
      <c r="G44" s="17"/>
      <c r="H44" s="15"/>
      <c r="I44" s="18"/>
    </row>
    <row r="45" spans="1:9" x14ac:dyDescent="0.2">
      <c r="A45" s="13"/>
      <c r="B45" s="17"/>
      <c r="C45" s="15"/>
      <c r="D45" s="17"/>
      <c r="E45" s="15"/>
      <c r="F45" s="17"/>
      <c r="G45" s="17"/>
      <c r="H45" s="15"/>
      <c r="I45" s="18"/>
    </row>
    <row r="46" spans="1:9" x14ac:dyDescent="0.2">
      <c r="B46" s="17"/>
      <c r="C46" s="15"/>
      <c r="D46" s="17"/>
      <c r="E46" s="15"/>
      <c r="F46" s="17"/>
      <c r="G46" s="17"/>
      <c r="H46" s="15"/>
      <c r="I46" s="18"/>
    </row>
  </sheetData>
  <mergeCells count="14">
    <mergeCell ref="H6:I6"/>
    <mergeCell ref="B6:B7"/>
    <mergeCell ref="A3:G3"/>
    <mergeCell ref="A6:A7"/>
    <mergeCell ref="A23:A24"/>
    <mergeCell ref="B23:B24"/>
    <mergeCell ref="C23:C24"/>
    <mergeCell ref="A4:G4"/>
    <mergeCell ref="A20:F20"/>
    <mergeCell ref="D23:F23"/>
    <mergeCell ref="A5:F5"/>
    <mergeCell ref="D6:F6"/>
    <mergeCell ref="A21:F21"/>
    <mergeCell ref="C6:C7"/>
  </mergeCells>
  <phoneticPr fontId="3" type="noConversion"/>
  <printOptions horizontalCentered="1"/>
  <pageMargins left="0.54" right="0" top="0" bottom="0" header="0" footer="0"/>
  <pageSetup paperSize="9" scale="90" firstPageNumber="72" orientation="landscape" useFirstPageNumber="1" r:id="rId1"/>
  <headerFooter alignWithMargins="0">
    <oddFooter>&amp;C&amp;8&amp;P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J53"/>
  <sheetViews>
    <sheetView topLeftCell="A4" workbookViewId="0">
      <selection activeCell="J21" sqref="J21"/>
    </sheetView>
  </sheetViews>
  <sheetFormatPr baseColWidth="10" defaultColWidth="10.28515625" defaultRowHeight="11.25" x14ac:dyDescent="0.2"/>
  <cols>
    <col min="1" max="1" width="17.7109375" style="4" customWidth="1"/>
    <col min="2" max="2" width="11.140625" style="4" bestFit="1" customWidth="1"/>
    <col min="3" max="3" width="10.42578125" style="4" customWidth="1"/>
    <col min="4" max="6" width="10.7109375" style="4" customWidth="1"/>
    <col min="7" max="7" width="1.7109375" style="4" customWidth="1"/>
    <col min="8" max="8" width="20.5703125" style="4" customWidth="1"/>
    <col min="9" max="9" width="23.28515625" style="4" customWidth="1"/>
    <col min="10" max="10" width="11.140625" style="4" bestFit="1" customWidth="1"/>
    <col min="11" max="16384" width="10.28515625" style="4"/>
  </cols>
  <sheetData>
    <row r="3" spans="1:10" x14ac:dyDescent="0.2">
      <c r="A3" s="157" t="s">
        <v>18</v>
      </c>
      <c r="B3" s="157"/>
      <c r="C3" s="157"/>
      <c r="D3" s="157"/>
      <c r="E3" s="157"/>
      <c r="F3" s="157"/>
      <c r="G3" s="157"/>
      <c r="H3" s="3"/>
      <c r="I3" s="3"/>
    </row>
    <row r="4" spans="1:10" x14ac:dyDescent="0.2">
      <c r="A4" s="157" t="s">
        <v>12</v>
      </c>
      <c r="B4" s="157"/>
      <c r="C4" s="157"/>
      <c r="D4" s="157"/>
      <c r="E4" s="157"/>
      <c r="F4" s="157"/>
      <c r="G4" s="157"/>
      <c r="H4" s="3"/>
      <c r="I4" s="3"/>
    </row>
    <row r="5" spans="1:10" x14ac:dyDescent="0.2">
      <c r="A5" s="160"/>
      <c r="B5" s="160"/>
      <c r="C5" s="160"/>
      <c r="D5" s="160"/>
      <c r="E5" s="160"/>
      <c r="F5" s="160"/>
      <c r="G5" s="44"/>
      <c r="H5" s="3"/>
      <c r="I5" s="3"/>
    </row>
    <row r="6" spans="1:10" ht="15" customHeight="1" x14ac:dyDescent="0.2">
      <c r="A6" s="158" t="s">
        <v>3</v>
      </c>
      <c r="B6" s="155" t="s">
        <v>0</v>
      </c>
      <c r="C6" s="155" t="s">
        <v>2</v>
      </c>
      <c r="D6" s="154" t="s">
        <v>4</v>
      </c>
      <c r="E6" s="154"/>
      <c r="F6" s="154"/>
      <c r="G6" s="6"/>
      <c r="H6" s="154" t="s">
        <v>61</v>
      </c>
      <c r="I6" s="154"/>
    </row>
    <row r="7" spans="1:10" ht="34.5" customHeight="1" x14ac:dyDescent="0.2">
      <c r="A7" s="159"/>
      <c r="B7" s="156"/>
      <c r="C7" s="156"/>
      <c r="D7" s="74" t="s">
        <v>0</v>
      </c>
      <c r="E7" s="74" t="s">
        <v>14</v>
      </c>
      <c r="F7" s="74" t="s">
        <v>15</v>
      </c>
      <c r="G7" s="43"/>
      <c r="H7" s="70" t="s">
        <v>62</v>
      </c>
      <c r="I7" s="80" t="s">
        <v>63</v>
      </c>
    </row>
    <row r="8" spans="1:10" ht="13.5" customHeight="1" x14ac:dyDescent="0.2">
      <c r="A8" s="7"/>
      <c r="B8" s="8"/>
      <c r="C8" s="7"/>
      <c r="D8" s="8"/>
      <c r="E8" s="7"/>
      <c r="F8" s="8"/>
      <c r="G8" s="8"/>
      <c r="H8" s="71"/>
      <c r="I8" s="72"/>
    </row>
    <row r="9" spans="1:10" x14ac:dyDescent="0.2">
      <c r="A9" s="9" t="s">
        <v>7</v>
      </c>
      <c r="B9" s="48">
        <f>+B11+B15</f>
        <v>8680049.0798726827</v>
      </c>
      <c r="C9" s="48">
        <f>+C11+C15</f>
        <v>2980170.0940706055</v>
      </c>
      <c r="D9" s="48">
        <f>+D11+D15</f>
        <v>5699878.9858019296</v>
      </c>
      <c r="E9" s="48">
        <f>+E11+E15</f>
        <v>2013237.7961264234</v>
      </c>
      <c r="F9" s="48">
        <f>+F11+F15</f>
        <v>3686641.1896754852</v>
      </c>
      <c r="G9" s="40"/>
      <c r="H9" s="82"/>
      <c r="I9" s="82"/>
      <c r="J9" s="79"/>
    </row>
    <row r="10" spans="1:10" x14ac:dyDescent="0.2">
      <c r="A10" s="11"/>
      <c r="B10" s="55"/>
      <c r="C10" s="55"/>
      <c r="D10" s="55"/>
      <c r="E10" s="55"/>
      <c r="F10" s="55"/>
      <c r="G10" s="18"/>
      <c r="H10" s="82"/>
      <c r="I10" s="82"/>
      <c r="J10" s="79"/>
    </row>
    <row r="11" spans="1:10" x14ac:dyDescent="0.2">
      <c r="A11" s="45" t="s">
        <v>8</v>
      </c>
      <c r="B11" s="49">
        <f>+B12+B13+B14</f>
        <v>4687942.2247580811</v>
      </c>
      <c r="C11" s="49">
        <f>+C12+C13+C14</f>
        <v>1664394.2526276833</v>
      </c>
      <c r="D11" s="49">
        <f>+D12+D13+D14</f>
        <v>3023547.9721303917</v>
      </c>
      <c r="E11" s="49">
        <f>+E12+E13+E14</f>
        <v>1577419.3752212068</v>
      </c>
      <c r="F11" s="49">
        <f>+F12+F13+F14</f>
        <v>1446128.5969091528</v>
      </c>
      <c r="G11" s="18"/>
      <c r="H11" s="85">
        <v>1649.0130427244446</v>
      </c>
      <c r="I11" s="85">
        <v>3298.0260854488893</v>
      </c>
      <c r="J11" s="79"/>
    </row>
    <row r="12" spans="1:10" x14ac:dyDescent="0.2">
      <c r="A12" s="26" t="s">
        <v>11</v>
      </c>
      <c r="B12" s="49">
        <f>[1]Pobreza!D7</f>
        <v>1225406.0593246904</v>
      </c>
      <c r="C12" s="49">
        <f>[1]Pobreza!F7</f>
        <v>561802.49869880779</v>
      </c>
      <c r="D12" s="49">
        <f>[1]Pobreza!H7</f>
        <v>663603.56062588317</v>
      </c>
      <c r="E12" s="49">
        <f>[1]Pobreza!J7</f>
        <v>401596.73680425441</v>
      </c>
      <c r="F12" s="49">
        <f>[1]Pobreza!L7</f>
        <v>262006.82382162556</v>
      </c>
      <c r="G12" s="18"/>
      <c r="H12" s="85"/>
      <c r="I12" s="85"/>
      <c r="J12" s="79"/>
    </row>
    <row r="13" spans="1:10" x14ac:dyDescent="0.2">
      <c r="A13" s="13" t="s">
        <v>9</v>
      </c>
      <c r="B13" s="49">
        <f>[1]Pobreza!D8</f>
        <v>722770.29826049355</v>
      </c>
      <c r="C13" s="49">
        <f>[1]Pobreza!F8</f>
        <v>349941.35468233778</v>
      </c>
      <c r="D13" s="49">
        <f>[1]Pobreza!H8</f>
        <v>372828.94357815897</v>
      </c>
      <c r="E13" s="49">
        <f>[1]Pobreza!J8</f>
        <v>239414.05938507017</v>
      </c>
      <c r="F13" s="49">
        <f>[1]Pobreza!L8</f>
        <v>133414.88419309029</v>
      </c>
      <c r="G13" s="18"/>
      <c r="H13" s="85"/>
      <c r="I13" s="85"/>
      <c r="J13" s="79"/>
    </row>
    <row r="14" spans="1:10" x14ac:dyDescent="0.2">
      <c r="A14" s="26" t="s">
        <v>20</v>
      </c>
      <c r="B14" s="49">
        <f>[1]Pobreza!D9</f>
        <v>2739765.8671728973</v>
      </c>
      <c r="C14" s="49">
        <f>[1]Pobreza!F9</f>
        <v>752650.39924653794</v>
      </c>
      <c r="D14" s="49">
        <f>[1]Pobreza!H9</f>
        <v>1987115.4679263495</v>
      </c>
      <c r="E14" s="49">
        <f>[1]Pobreza!J9</f>
        <v>936408.57903188234</v>
      </c>
      <c r="F14" s="49">
        <f>[1]Pobreza!L9</f>
        <v>1050706.8888944369</v>
      </c>
      <c r="G14" s="12"/>
      <c r="H14" s="85"/>
      <c r="I14" s="85"/>
      <c r="J14" s="79"/>
    </row>
    <row r="15" spans="1:10" x14ac:dyDescent="0.2">
      <c r="A15" s="45" t="s">
        <v>10</v>
      </c>
      <c r="B15" s="49">
        <f>[1]Pobreza!D10</f>
        <v>3992106.855114602</v>
      </c>
      <c r="C15" s="49">
        <f>[1]Pobreza!F10</f>
        <v>1315775.8414429221</v>
      </c>
      <c r="D15" s="49">
        <f>[1]Pobreza!H10</f>
        <v>2676331.0136715374</v>
      </c>
      <c r="E15" s="49">
        <f>[1]Pobreza!J10</f>
        <v>435818.42090521648</v>
      </c>
      <c r="F15" s="49">
        <f>[1]Pobreza!L10</f>
        <v>2240512.5927663324</v>
      </c>
      <c r="G15" s="18"/>
      <c r="H15" s="85">
        <v>1252.3044594632838</v>
      </c>
      <c r="I15" s="85">
        <v>1671.8264533834838</v>
      </c>
      <c r="J15" s="79"/>
    </row>
    <row r="16" spans="1:10" x14ac:dyDescent="0.2">
      <c r="A16" s="31"/>
      <c r="B16" s="41"/>
      <c r="C16" s="31"/>
      <c r="D16" s="31"/>
      <c r="E16" s="31"/>
      <c r="F16" s="31"/>
      <c r="G16" s="31"/>
      <c r="H16" s="83"/>
      <c r="I16" s="84"/>
      <c r="J16" s="79"/>
    </row>
    <row r="17" spans="1:10" x14ac:dyDescent="0.2">
      <c r="A17" s="69" t="str">
        <f>Cuadro01!A17</f>
        <v>Fuente: Instituto Nacional de Estadística (INE). LIV Encuesta Permanente de Hogares de Propósitos Múltiples, Junio 2016.</v>
      </c>
      <c r="B17" s="52"/>
      <c r="C17" s="11"/>
      <c r="D17" s="11"/>
      <c r="E17" s="11"/>
      <c r="F17" s="11"/>
      <c r="G17" s="11"/>
    </row>
    <row r="18" spans="1:10" x14ac:dyDescent="0.2">
      <c r="B18" s="21"/>
    </row>
    <row r="20" spans="1:10" x14ac:dyDescent="0.2">
      <c r="A20" s="157" t="s">
        <v>32</v>
      </c>
      <c r="B20" s="157"/>
      <c r="C20" s="157"/>
      <c r="D20" s="157"/>
      <c r="E20" s="157"/>
      <c r="F20" s="157"/>
      <c r="G20" s="47"/>
    </row>
    <row r="21" spans="1:10" x14ac:dyDescent="0.2">
      <c r="A21" s="157" t="s">
        <v>13</v>
      </c>
      <c r="B21" s="157"/>
      <c r="C21" s="157"/>
      <c r="D21" s="157"/>
      <c r="E21" s="157"/>
      <c r="F21" s="157"/>
      <c r="G21" s="3"/>
    </row>
    <row r="23" spans="1:10" x14ac:dyDescent="0.2">
      <c r="A23" s="158" t="s">
        <v>3</v>
      </c>
      <c r="B23" s="155" t="s">
        <v>0</v>
      </c>
      <c r="C23" s="155" t="s">
        <v>2</v>
      </c>
      <c r="D23" s="154" t="s">
        <v>1</v>
      </c>
      <c r="E23" s="154"/>
      <c r="F23" s="154"/>
    </row>
    <row r="24" spans="1:10" x14ac:dyDescent="0.2">
      <c r="A24" s="159"/>
      <c r="B24" s="156"/>
      <c r="C24" s="156"/>
      <c r="D24" s="27" t="s">
        <v>0</v>
      </c>
      <c r="E24" s="5" t="s">
        <v>5</v>
      </c>
      <c r="F24" s="5" t="s">
        <v>6</v>
      </c>
    </row>
    <row r="25" spans="1:10" x14ac:dyDescent="0.2">
      <c r="A25" s="34"/>
      <c r="B25" s="34"/>
      <c r="C25" s="34"/>
      <c r="D25" s="34"/>
      <c r="E25" s="34"/>
      <c r="F25" s="34"/>
      <c r="G25" s="11"/>
    </row>
    <row r="26" spans="1:10" x14ac:dyDescent="0.2">
      <c r="A26" s="9" t="s">
        <v>7</v>
      </c>
      <c r="B26" s="40">
        <v>99.999999999974861</v>
      </c>
      <c r="C26" s="54">
        <f>+C9/$B9*100</f>
        <v>34.333562709697468</v>
      </c>
      <c r="D26" s="54">
        <f>+D9/$B9*100</f>
        <v>65.666437290300834</v>
      </c>
      <c r="E26" s="54">
        <f>+E9/$B9*100</f>
        <v>23.193852679873938</v>
      </c>
      <c r="F26" s="54">
        <f>+F9/$B9*100</f>
        <v>42.472584610426651</v>
      </c>
      <c r="G26" s="14"/>
    </row>
    <row r="27" spans="1:10" x14ac:dyDescent="0.2">
      <c r="A27" s="11"/>
      <c r="B27" s="17"/>
      <c r="C27" s="22"/>
      <c r="D27" s="22"/>
      <c r="E27" s="22"/>
      <c r="F27" s="22"/>
      <c r="G27" s="16"/>
    </row>
    <row r="28" spans="1:10" x14ac:dyDescent="0.2">
      <c r="A28" s="45" t="s">
        <v>8</v>
      </c>
      <c r="B28" s="18">
        <v>99.999999999986784</v>
      </c>
      <c r="C28" s="22">
        <f t="shared" ref="C28:F32" si="0">+C11/$B11*100</f>
        <v>35.503727922192418</v>
      </c>
      <c r="D28" s="22">
        <f t="shared" si="0"/>
        <v>64.496272077807447</v>
      </c>
      <c r="E28" s="22">
        <f t="shared" si="0"/>
        <v>33.64843890119846</v>
      </c>
      <c r="F28" s="22">
        <f t="shared" si="0"/>
        <v>30.847833176608301</v>
      </c>
      <c r="G28" s="16"/>
    </row>
    <row r="29" spans="1:10" x14ac:dyDescent="0.2">
      <c r="A29" s="26" t="s">
        <v>11</v>
      </c>
      <c r="B29" s="18">
        <v>99.999999999995836</v>
      </c>
      <c r="C29" s="22">
        <f t="shared" si="0"/>
        <v>45.846231493943471</v>
      </c>
      <c r="D29" s="22">
        <f t="shared" si="0"/>
        <v>54.153768506056579</v>
      </c>
      <c r="E29" s="22">
        <f t="shared" si="0"/>
        <v>32.772543741588038</v>
      </c>
      <c r="F29" s="22">
        <f t="shared" si="0"/>
        <v>21.381224764468278</v>
      </c>
      <c r="G29" s="16"/>
    </row>
    <row r="30" spans="1:10" x14ac:dyDescent="0.2">
      <c r="A30" s="13" t="s">
        <v>9</v>
      </c>
      <c r="B30" s="18">
        <v>99.999999999995282</v>
      </c>
      <c r="C30" s="22">
        <f t="shared" si="0"/>
        <v>48.416676159016077</v>
      </c>
      <c r="D30" s="22">
        <f t="shared" si="0"/>
        <v>51.583323840984363</v>
      </c>
      <c r="E30" s="22">
        <f t="shared" si="0"/>
        <v>33.124501651669</v>
      </c>
      <c r="F30" s="22">
        <f t="shared" si="0"/>
        <v>18.458822189315566</v>
      </c>
      <c r="G30" s="16"/>
      <c r="J30" s="2"/>
    </row>
    <row r="31" spans="1:10" x14ac:dyDescent="0.2">
      <c r="A31" s="26" t="s">
        <v>20</v>
      </c>
      <c r="B31" s="18">
        <v>100.00000000000556</v>
      </c>
      <c r="C31" s="22">
        <f t="shared" si="0"/>
        <v>27.471340097509167</v>
      </c>
      <c r="D31" s="22">
        <f t="shared" si="0"/>
        <v>72.52865990249046</v>
      </c>
      <c r="E31" s="22">
        <f t="shared" si="0"/>
        <v>34.178416128606685</v>
      </c>
      <c r="F31" s="22">
        <f t="shared" si="0"/>
        <v>38.350243773882681</v>
      </c>
      <c r="G31" s="16"/>
      <c r="J31" s="2"/>
    </row>
    <row r="32" spans="1:10" x14ac:dyDescent="0.2">
      <c r="A32" s="45" t="s">
        <v>10</v>
      </c>
      <c r="B32" s="18">
        <v>100.00000000000566</v>
      </c>
      <c r="C32" s="22">
        <f t="shared" si="0"/>
        <v>32.959434433904953</v>
      </c>
      <c r="D32" s="22">
        <f t="shared" si="0"/>
        <v>67.040565566091487</v>
      </c>
      <c r="E32" s="22">
        <f t="shared" si="0"/>
        <v>10.917002894019614</v>
      </c>
      <c r="F32" s="22">
        <f t="shared" si="0"/>
        <v>56.123562672072161</v>
      </c>
      <c r="G32" s="16"/>
      <c r="J32" s="2"/>
    </row>
    <row r="33" spans="1:9" x14ac:dyDescent="0.2">
      <c r="A33" s="31"/>
      <c r="B33" s="31"/>
      <c r="C33" s="31"/>
      <c r="D33" s="31"/>
      <c r="E33" s="31"/>
      <c r="F33" s="31"/>
      <c r="G33" s="11"/>
    </row>
    <row r="34" spans="1:9" ht="13.5" customHeight="1" x14ac:dyDescent="0.2">
      <c r="A34" s="69" t="str">
        <f>A17</f>
        <v>Fuente: Instituto Nacional de Estadística (INE). LIV Encuesta Permanente de Hogares de Propósitos Múltiples, Junio 2016.</v>
      </c>
    </row>
    <row r="35" spans="1:9" x14ac:dyDescent="0.2">
      <c r="B35" s="17"/>
      <c r="C35" s="15"/>
      <c r="D35" s="17"/>
      <c r="E35" s="15"/>
      <c r="F35" s="17"/>
      <c r="G35" s="17"/>
      <c r="H35" s="18"/>
      <c r="I35" s="15"/>
    </row>
    <row r="36" spans="1:9" x14ac:dyDescent="0.2">
      <c r="A36" s="13"/>
      <c r="B36" s="17"/>
      <c r="C36" s="15"/>
      <c r="D36" s="17"/>
      <c r="E36" s="15"/>
      <c r="F36" s="17"/>
      <c r="G36" s="17"/>
      <c r="H36" s="18"/>
      <c r="I36" s="15"/>
    </row>
    <row r="37" spans="1:9" x14ac:dyDescent="0.2">
      <c r="A37" s="19"/>
      <c r="B37" s="17"/>
      <c r="C37" s="15"/>
      <c r="D37" s="17"/>
      <c r="E37" s="15"/>
      <c r="F37" s="17"/>
      <c r="G37" s="17"/>
      <c r="H37" s="18"/>
      <c r="I37" s="15"/>
    </row>
    <row r="38" spans="1:9" x14ac:dyDescent="0.2">
      <c r="A38" s="20"/>
      <c r="B38" s="17"/>
      <c r="C38" s="15"/>
      <c r="D38" s="17"/>
      <c r="E38" s="15"/>
      <c r="F38" s="17"/>
      <c r="G38" s="17"/>
      <c r="H38" s="18"/>
      <c r="I38" s="15"/>
    </row>
    <row r="39" spans="1:9" x14ac:dyDescent="0.2">
      <c r="A39" s="13"/>
      <c r="B39" s="17"/>
      <c r="C39" s="15"/>
      <c r="D39" s="17"/>
      <c r="E39" s="15"/>
      <c r="F39" s="17"/>
      <c r="G39" s="17"/>
      <c r="H39" s="18"/>
      <c r="I39" s="15"/>
    </row>
    <row r="40" spans="1:9" x14ac:dyDescent="0.2">
      <c r="A40" s="25"/>
      <c r="B40" s="17"/>
      <c r="C40" s="15"/>
      <c r="D40" s="17"/>
      <c r="E40" s="15"/>
      <c r="F40" s="17"/>
      <c r="G40" s="17"/>
      <c r="H40" s="18"/>
      <c r="I40" s="15"/>
    </row>
    <row r="41" spans="1:9" x14ac:dyDescent="0.2">
      <c r="A41" s="38"/>
      <c r="B41" s="17"/>
      <c r="C41" s="15"/>
      <c r="D41" s="17"/>
      <c r="E41" s="15"/>
      <c r="G41" s="17"/>
      <c r="H41" s="18"/>
      <c r="I41" s="15"/>
    </row>
    <row r="42" spans="1:9" x14ac:dyDescent="0.2">
      <c r="A42" s="38"/>
      <c r="B42" s="17"/>
      <c r="C42" s="15"/>
      <c r="D42" s="17"/>
      <c r="E42" s="15"/>
      <c r="F42" s="17"/>
      <c r="G42" s="17"/>
      <c r="H42" s="18"/>
      <c r="I42" s="15"/>
    </row>
    <row r="43" spans="1:9" x14ac:dyDescent="0.2">
      <c r="A43" s="38"/>
      <c r="B43" s="17"/>
      <c r="C43" s="15"/>
      <c r="D43" s="17"/>
      <c r="E43" s="15"/>
      <c r="F43" s="17"/>
      <c r="G43" s="17"/>
      <c r="H43" s="18"/>
      <c r="I43" s="15"/>
    </row>
    <row r="44" spans="1:9" x14ac:dyDescent="0.2">
      <c r="A44" s="38"/>
      <c r="B44" s="17"/>
      <c r="C44" s="15"/>
      <c r="D44" s="17"/>
      <c r="E44" s="15"/>
      <c r="F44" s="17"/>
      <c r="G44" s="17"/>
      <c r="H44" s="18"/>
      <c r="I44" s="15"/>
    </row>
    <row r="45" spans="1:9" x14ac:dyDescent="0.2">
      <c r="A45" s="38"/>
      <c r="B45" s="17"/>
      <c r="C45" s="15"/>
      <c r="D45" s="17"/>
      <c r="E45" s="17"/>
      <c r="F45" s="17"/>
      <c r="G45" s="17"/>
      <c r="H45" s="18"/>
      <c r="I45" s="15"/>
    </row>
    <row r="46" spans="1:9" x14ac:dyDescent="0.2">
      <c r="A46" s="39"/>
      <c r="B46" s="17"/>
      <c r="C46" s="15"/>
      <c r="D46" s="17"/>
      <c r="E46" s="17"/>
      <c r="F46" s="17"/>
      <c r="G46" s="17"/>
      <c r="H46" s="18"/>
      <c r="I46" s="15"/>
    </row>
    <row r="47" spans="1:9" x14ac:dyDescent="0.2">
      <c r="A47" s="38"/>
      <c r="B47" s="17"/>
      <c r="C47" s="15"/>
      <c r="D47" s="17"/>
      <c r="E47" s="22"/>
      <c r="F47" s="17"/>
      <c r="G47" s="17"/>
      <c r="H47" s="18"/>
      <c r="I47" s="15"/>
    </row>
    <row r="48" spans="1:9" x14ac:dyDescent="0.2">
      <c r="A48" s="39"/>
      <c r="B48" s="17"/>
      <c r="C48" s="15"/>
      <c r="D48" s="17"/>
      <c r="E48" s="22"/>
      <c r="F48" s="17"/>
      <c r="G48" s="17"/>
      <c r="H48" s="18"/>
      <c r="I48" s="15"/>
    </row>
    <row r="49" spans="4:8" x14ac:dyDescent="0.2">
      <c r="D49" s="2"/>
      <c r="E49" s="1"/>
      <c r="F49" s="2"/>
      <c r="G49" s="2"/>
      <c r="H49" s="18"/>
    </row>
    <row r="50" spans="4:8" x14ac:dyDescent="0.2">
      <c r="D50" s="2"/>
      <c r="E50" s="1"/>
      <c r="F50" s="2"/>
      <c r="G50" s="2"/>
      <c r="H50" s="18"/>
    </row>
    <row r="51" spans="4:8" x14ac:dyDescent="0.2">
      <c r="D51" s="2"/>
      <c r="E51" s="1"/>
      <c r="F51" s="2"/>
      <c r="G51" s="2"/>
      <c r="H51" s="18"/>
    </row>
    <row r="52" spans="4:8" x14ac:dyDescent="0.2">
      <c r="D52" s="2"/>
      <c r="E52" s="1"/>
      <c r="F52" s="2"/>
      <c r="G52" s="2"/>
      <c r="H52" s="18"/>
    </row>
    <row r="53" spans="4:8" x14ac:dyDescent="0.2">
      <c r="E53" s="23"/>
    </row>
  </sheetData>
  <mergeCells count="14">
    <mergeCell ref="A3:G3"/>
    <mergeCell ref="A4:G4"/>
    <mergeCell ref="A5:F5"/>
    <mergeCell ref="D6:F6"/>
    <mergeCell ref="A6:A7"/>
    <mergeCell ref="B6:B7"/>
    <mergeCell ref="C6:C7"/>
    <mergeCell ref="H6:I6"/>
    <mergeCell ref="A20:F20"/>
    <mergeCell ref="A21:F21"/>
    <mergeCell ref="A23:A24"/>
    <mergeCell ref="B23:B24"/>
    <mergeCell ref="C23:C24"/>
    <mergeCell ref="D23:F23"/>
  </mergeCells>
  <phoneticPr fontId="3" type="noConversion"/>
  <printOptions horizontalCentered="1"/>
  <pageMargins left="0.54" right="0" top="0" bottom="0" header="0" footer="0"/>
  <pageSetup paperSize="9" scale="92" firstPageNumber="73" orientation="landscape" useFirstPageNumber="1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activeCell="I29" sqref="I29"/>
    </sheetView>
  </sheetViews>
  <sheetFormatPr baseColWidth="10" defaultRowHeight="12.75" x14ac:dyDescent="0.2"/>
  <cols>
    <col min="1" max="4" width="11.42578125" style="110"/>
    <col min="5" max="5" width="2.28515625" style="110" customWidth="1"/>
    <col min="6" max="7" width="11.42578125" style="110"/>
    <col min="8" max="8" width="2.7109375" style="110" customWidth="1"/>
    <col min="9" max="9" width="15.28515625" style="110" customWidth="1"/>
    <col min="10" max="16384" width="11.42578125" style="110"/>
  </cols>
  <sheetData>
    <row r="1" spans="1:10" x14ac:dyDescent="0.2">
      <c r="A1" s="161" t="s">
        <v>46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0" x14ac:dyDescent="0.2">
      <c r="A2" s="162" t="s">
        <v>59</v>
      </c>
      <c r="B2" s="162"/>
      <c r="C2" s="162"/>
      <c r="D2" s="162"/>
      <c r="E2" s="162"/>
      <c r="F2" s="162"/>
      <c r="G2" s="162"/>
      <c r="H2" s="162"/>
      <c r="I2" s="162"/>
      <c r="J2" s="162"/>
    </row>
    <row r="3" spans="1:10" x14ac:dyDescent="0.2">
      <c r="A3" s="157" t="s">
        <v>12</v>
      </c>
      <c r="B3" s="157"/>
      <c r="C3" s="157"/>
      <c r="D3" s="157"/>
      <c r="E3" s="157"/>
      <c r="F3" s="157"/>
      <c r="G3" s="157"/>
      <c r="H3" s="157"/>
      <c r="I3" s="157"/>
      <c r="J3" s="157"/>
    </row>
    <row r="4" spans="1:10" x14ac:dyDescent="0.2">
      <c r="A4" s="13"/>
      <c r="B4" s="111"/>
      <c r="C4" s="15"/>
      <c r="D4" s="112"/>
      <c r="E4" s="112"/>
      <c r="F4" s="112"/>
      <c r="G4" s="112"/>
      <c r="H4" s="112"/>
      <c r="I4" s="112"/>
      <c r="J4" s="112"/>
    </row>
    <row r="5" spans="1:10" ht="15" x14ac:dyDescent="0.35">
      <c r="A5" s="158" t="s">
        <v>47</v>
      </c>
      <c r="B5" s="164" t="s">
        <v>48</v>
      </c>
      <c r="C5" s="164"/>
      <c r="D5" s="164"/>
      <c r="E5" s="113"/>
      <c r="F5" s="164" t="s">
        <v>4</v>
      </c>
      <c r="G5" s="164"/>
      <c r="H5" s="113"/>
      <c r="I5" s="164" t="s">
        <v>49</v>
      </c>
      <c r="J5" s="164"/>
    </row>
    <row r="6" spans="1:10" x14ac:dyDescent="0.2">
      <c r="A6" s="163"/>
      <c r="B6" s="5" t="s">
        <v>0</v>
      </c>
      <c r="C6" s="5" t="s">
        <v>2</v>
      </c>
      <c r="D6" s="5" t="s">
        <v>1</v>
      </c>
      <c r="E6" s="5"/>
      <c r="F6" s="5" t="s">
        <v>5</v>
      </c>
      <c r="G6" s="5" t="s">
        <v>6</v>
      </c>
      <c r="H6" s="5"/>
      <c r="I6" s="5" t="s">
        <v>8</v>
      </c>
      <c r="J6" s="5" t="s">
        <v>10</v>
      </c>
    </row>
    <row r="7" spans="1:10" x14ac:dyDescent="0.2">
      <c r="A7" s="114"/>
      <c r="B7" s="114"/>
      <c r="C7" s="114"/>
      <c r="D7" s="114"/>
      <c r="E7" s="114"/>
      <c r="F7" s="114"/>
      <c r="G7" s="114"/>
      <c r="H7" s="114"/>
      <c r="I7" s="115"/>
      <c r="J7" s="116"/>
    </row>
    <row r="8" spans="1:10" x14ac:dyDescent="0.2">
      <c r="A8" s="117">
        <v>2001</v>
      </c>
      <c r="B8" s="118">
        <v>1235165.5435600483</v>
      </c>
      <c r="C8" s="118">
        <v>448636.87277041411</v>
      </c>
      <c r="D8" s="119">
        <v>786528.67078963423</v>
      </c>
      <c r="E8" s="119"/>
      <c r="F8" s="119">
        <v>240263.3068652839</v>
      </c>
      <c r="G8" s="119">
        <v>546265.36392435036</v>
      </c>
      <c r="H8" s="119"/>
      <c r="I8" s="120">
        <v>1374</v>
      </c>
      <c r="J8" s="120">
        <v>738.6</v>
      </c>
    </row>
    <row r="9" spans="1:10" x14ac:dyDescent="0.2">
      <c r="A9" s="117">
        <v>2002</v>
      </c>
      <c r="B9" s="118">
        <v>1312021.6279325506</v>
      </c>
      <c r="C9" s="118">
        <v>462357.31858090911</v>
      </c>
      <c r="D9" s="119">
        <v>849664.30935164145</v>
      </c>
      <c r="E9" s="119"/>
      <c r="F9" s="119">
        <v>251847.70844953583</v>
      </c>
      <c r="G9" s="119">
        <v>597816.60090210568</v>
      </c>
      <c r="H9" s="119"/>
      <c r="I9" s="120">
        <v>1398</v>
      </c>
      <c r="J9" s="120">
        <v>747.7</v>
      </c>
    </row>
    <row r="10" spans="1:10" x14ac:dyDescent="0.2">
      <c r="A10" s="117">
        <v>2003</v>
      </c>
      <c r="B10" s="118">
        <v>1357423.6372586554</v>
      </c>
      <c r="C10" s="118">
        <v>471465.30220933928</v>
      </c>
      <c r="D10" s="119">
        <v>885958.33504931617</v>
      </c>
      <c r="E10" s="119"/>
      <c r="F10" s="119">
        <v>252146.18207947293</v>
      </c>
      <c r="G10" s="119">
        <v>633812.15296984324</v>
      </c>
      <c r="H10" s="119"/>
      <c r="I10" s="120">
        <v>1400</v>
      </c>
      <c r="J10" s="120">
        <v>750.65</v>
      </c>
    </row>
    <row r="11" spans="1:10" x14ac:dyDescent="0.2">
      <c r="A11" s="117">
        <v>2004</v>
      </c>
      <c r="B11" s="118">
        <v>1392151.3693038959</v>
      </c>
      <c r="C11" s="118">
        <v>493021.74974429462</v>
      </c>
      <c r="D11" s="119">
        <v>899129.6195596013</v>
      </c>
      <c r="E11" s="119"/>
      <c r="F11" s="119">
        <v>256456.69597784922</v>
      </c>
      <c r="G11" s="119">
        <v>642672.92358175211</v>
      </c>
      <c r="H11" s="119"/>
      <c r="I11" s="120">
        <v>1516.92</v>
      </c>
      <c r="J11" s="120">
        <v>766.76</v>
      </c>
    </row>
    <row r="12" spans="1:10" x14ac:dyDescent="0.2">
      <c r="A12" s="117">
        <v>2005</v>
      </c>
      <c r="B12" s="118">
        <v>1459656.1497486215</v>
      </c>
      <c r="C12" s="118">
        <v>530505.3961718044</v>
      </c>
      <c r="D12" s="119">
        <v>929150.75357681711</v>
      </c>
      <c r="E12" s="119"/>
      <c r="F12" s="119">
        <v>256991.93800476051</v>
      </c>
      <c r="G12" s="119">
        <v>672158.81557205657</v>
      </c>
      <c r="H12" s="119"/>
      <c r="I12" s="120">
        <v>1644.3</v>
      </c>
      <c r="J12" s="120">
        <v>836.2</v>
      </c>
    </row>
    <row r="13" spans="1:10" x14ac:dyDescent="0.2">
      <c r="A13" s="117">
        <v>2006</v>
      </c>
      <c r="B13" s="118">
        <v>1516226.9462969643</v>
      </c>
      <c r="C13" s="118">
        <v>607336.29306779313</v>
      </c>
      <c r="D13" s="119">
        <v>908890.65322917118</v>
      </c>
      <c r="E13" s="119"/>
      <c r="F13" s="119">
        <v>296483.25679600472</v>
      </c>
      <c r="G13" s="119">
        <v>612407.39643316646</v>
      </c>
      <c r="H13" s="119"/>
      <c r="I13" s="120">
        <v>1775.1</v>
      </c>
      <c r="J13" s="120">
        <v>895.1</v>
      </c>
    </row>
    <row r="14" spans="1:10" x14ac:dyDescent="0.2">
      <c r="A14" s="117">
        <v>2007</v>
      </c>
      <c r="B14" s="118">
        <v>1608123.7021326302</v>
      </c>
      <c r="C14" s="118">
        <v>671402.23800789251</v>
      </c>
      <c r="D14" s="119">
        <v>936721.46412473754</v>
      </c>
      <c r="E14" s="119"/>
      <c r="F14" s="119">
        <v>334093.93671265425</v>
      </c>
      <c r="G14" s="119">
        <v>602627.52741208335</v>
      </c>
      <c r="H14" s="119"/>
      <c r="I14" s="120">
        <v>1971.92</v>
      </c>
      <c r="J14" s="120">
        <v>1005.9</v>
      </c>
    </row>
    <row r="15" spans="1:10" x14ac:dyDescent="0.2">
      <c r="A15" s="117">
        <v>2008</v>
      </c>
      <c r="B15" s="118">
        <v>1650934.3159870817</v>
      </c>
      <c r="C15" s="118">
        <v>674224.84946341149</v>
      </c>
      <c r="D15" s="119">
        <v>976709.46652367013</v>
      </c>
      <c r="E15" s="119"/>
      <c r="F15" s="119">
        <v>378381.7633247734</v>
      </c>
      <c r="G15" s="119">
        <v>598327.70319889672</v>
      </c>
      <c r="H15" s="119"/>
      <c r="I15" s="120">
        <v>2406.87</v>
      </c>
      <c r="J15" s="120">
        <v>1260.27</v>
      </c>
    </row>
    <row r="16" spans="1:10" x14ac:dyDescent="0.2">
      <c r="A16" s="117">
        <v>2009</v>
      </c>
      <c r="B16" s="118">
        <v>1688103.7150808375</v>
      </c>
      <c r="C16" s="118">
        <v>696341.67392348242</v>
      </c>
      <c r="D16" s="119">
        <v>991762.04115681013</v>
      </c>
      <c r="E16" s="119"/>
      <c r="F16" s="119">
        <v>376937.24388035701</v>
      </c>
      <c r="G16" s="119">
        <v>614824.79727663589</v>
      </c>
      <c r="H16" s="119"/>
      <c r="I16" s="120">
        <v>2547.5500000000002</v>
      </c>
      <c r="J16" s="120">
        <v>1341.65</v>
      </c>
    </row>
    <row r="17" spans="1:10" x14ac:dyDescent="0.2">
      <c r="A17" s="117">
        <v>2010</v>
      </c>
      <c r="B17" s="118">
        <f>[3]Cuadro01!B7</f>
        <v>1732600.4706999375</v>
      </c>
      <c r="C17" s="118">
        <f>[3]Cuadro01!C7</f>
        <v>693737.4173022171</v>
      </c>
      <c r="D17" s="119">
        <f>[3]Cuadro01!D7</f>
        <v>1038863.053397667</v>
      </c>
      <c r="E17" s="119"/>
      <c r="F17" s="119">
        <f>[3]Cuadro01!E7</f>
        <v>362130.19876417465</v>
      </c>
      <c r="G17" s="119">
        <f>[3]Cuadro01!F7</f>
        <v>676732.85463348264</v>
      </c>
      <c r="H17" s="119"/>
      <c r="I17" s="120">
        <v>2647.08</v>
      </c>
      <c r="J17" s="120">
        <v>1379.02</v>
      </c>
    </row>
    <row r="18" spans="1:10" x14ac:dyDescent="0.2">
      <c r="A18" s="117">
        <v>2011</v>
      </c>
      <c r="B18" s="118">
        <f>[4]Cuadro01!B9</f>
        <v>1718337.7742994768</v>
      </c>
      <c r="C18" s="118">
        <f>[4]Cuadro01!C9</f>
        <v>654172.44936611713</v>
      </c>
      <c r="D18" s="119">
        <f>[4]Cuadro01!D9</f>
        <v>1064165.3249333166</v>
      </c>
      <c r="E18" s="119"/>
      <c r="F18" s="119">
        <f>[4]Cuadro01!E9</f>
        <v>348678.92498876783</v>
      </c>
      <c r="G18" s="119">
        <f>[4]Cuadro01!F9</f>
        <v>715486.399944545</v>
      </c>
      <c r="H18" s="119"/>
      <c r="I18" s="120">
        <f>[4]Cuadro01!I11</f>
        <v>2725.08</v>
      </c>
      <c r="J18" s="120">
        <f>[4]Cuadro01!I15</f>
        <v>1445.64</v>
      </c>
    </row>
    <row r="19" spans="1:10" x14ac:dyDescent="0.2">
      <c r="A19" s="117">
        <v>2012</v>
      </c>
      <c r="B19" s="118">
        <f>[5]Cuadro01!B9</f>
        <v>1814582.2909078798</v>
      </c>
      <c r="C19" s="118">
        <f>[5]Cuadro01!C9</f>
        <v>607884.56818755169</v>
      </c>
      <c r="D19" s="119">
        <f>[5]Cuadro01!D9</f>
        <v>1206697.7227203392</v>
      </c>
      <c r="E19" s="119"/>
      <c r="F19" s="119">
        <f>[5]Cuadro01!E9</f>
        <v>371794.36112698045</v>
      </c>
      <c r="G19" s="119">
        <f>[5]Cuadro01!F9</f>
        <v>834903.36159336183</v>
      </c>
      <c r="H19" s="119"/>
      <c r="I19" s="120">
        <f>[5]Cuadro01!I11</f>
        <v>2806.6933420491278</v>
      </c>
      <c r="J19" s="120">
        <f>[5]Cuadro01!I15</f>
        <v>1465.2059496791787</v>
      </c>
    </row>
    <row r="20" spans="1:10" x14ac:dyDescent="0.2">
      <c r="A20" s="117">
        <v>2013</v>
      </c>
      <c r="B20" s="118">
        <v>1888051.90188518</v>
      </c>
      <c r="C20" s="118">
        <v>670096.76973126573</v>
      </c>
      <c r="D20" s="119">
        <v>1217955.1321539276</v>
      </c>
      <c r="E20" s="119"/>
      <c r="F20" s="119">
        <v>414319.18578686786</v>
      </c>
      <c r="G20" s="119">
        <v>803635.9463670617</v>
      </c>
      <c r="H20" s="119"/>
      <c r="I20" s="120">
        <v>2949.5885045058226</v>
      </c>
      <c r="J20" s="120">
        <v>1529.1809934943049</v>
      </c>
    </row>
    <row r="21" spans="1:10" x14ac:dyDescent="0.2">
      <c r="A21" s="117">
        <v>2014</v>
      </c>
      <c r="B21" s="118">
        <v>1928248.9081131001</v>
      </c>
      <c r="C21" s="118">
        <v>716519.52565320069</v>
      </c>
      <c r="D21" s="118">
        <v>1211729.3824598691</v>
      </c>
      <c r="E21" s="118"/>
      <c r="F21" s="118">
        <v>445442.35044842603</v>
      </c>
      <c r="G21" s="118">
        <v>766287.03201144258</v>
      </c>
      <c r="H21" s="119"/>
      <c r="I21" s="120">
        <v>3140.1414521793226</v>
      </c>
      <c r="J21" s="120">
        <v>1631.3856764415377</v>
      </c>
    </row>
    <row r="22" spans="1:10" x14ac:dyDescent="0.2">
      <c r="A22" s="117">
        <v>2015</v>
      </c>
      <c r="B22" s="118">
        <v>1938822.9050557152</v>
      </c>
      <c r="C22" s="118">
        <v>702204.11323550157</v>
      </c>
      <c r="D22" s="118">
        <v>1236618.7918202067</v>
      </c>
      <c r="E22" s="118"/>
      <c r="F22" s="118">
        <v>461174.85578295775</v>
      </c>
      <c r="G22" s="118">
        <v>775443.93603724847</v>
      </c>
      <c r="H22" s="119"/>
      <c r="I22" s="120">
        <v>3266.38</v>
      </c>
      <c r="J22" s="120">
        <v>1668.34</v>
      </c>
    </row>
    <row r="23" spans="1:10" x14ac:dyDescent="0.2">
      <c r="A23" s="121">
        <v>2016</v>
      </c>
      <c r="B23" s="122">
        <v>1983402.9308977304</v>
      </c>
      <c r="C23" s="122">
        <v>775404.19796061865</v>
      </c>
      <c r="D23" s="122">
        <v>1207998.7329370794</v>
      </c>
      <c r="E23" s="122"/>
      <c r="F23" s="122">
        <v>446297.15172239643</v>
      </c>
      <c r="G23" s="122">
        <v>761701.58121467929</v>
      </c>
      <c r="H23" s="138"/>
      <c r="I23" s="123">
        <v>3298.0260854488893</v>
      </c>
      <c r="J23" s="123">
        <v>1671.8264533834838</v>
      </c>
    </row>
    <row r="24" spans="1:10" x14ac:dyDescent="0.2">
      <c r="A24" s="69" t="str">
        <f>Cuadro01!A17</f>
        <v>Fuente: Instituto Nacional de Estadística (INE). LIV Encuesta Permanente de Hogares de Propósitos Múltiples, Junio 2016.</v>
      </c>
      <c r="B24" s="124"/>
      <c r="C24" s="125"/>
      <c r="D24" s="124"/>
      <c r="E24" s="124"/>
      <c r="F24" s="124"/>
      <c r="G24" s="124"/>
      <c r="H24" s="124"/>
      <c r="I24" s="126"/>
      <c r="J24" s="21"/>
    </row>
    <row r="25" spans="1:10" x14ac:dyDescent="0.2">
      <c r="A25" s="127" t="s">
        <v>50</v>
      </c>
      <c r="B25" s="124"/>
      <c r="C25" s="125"/>
      <c r="D25" s="124"/>
      <c r="E25" s="124"/>
      <c r="F25" s="124"/>
      <c r="G25" s="124"/>
      <c r="H25" s="124"/>
      <c r="I25" s="126"/>
      <c r="J25" s="21"/>
    </row>
    <row r="26" spans="1:10" x14ac:dyDescent="0.2">
      <c r="A26" s="128" t="s">
        <v>51</v>
      </c>
      <c r="B26" s="124"/>
      <c r="C26" s="125"/>
      <c r="D26" s="124"/>
      <c r="E26" s="124"/>
      <c r="F26" s="124"/>
      <c r="G26" s="124"/>
      <c r="H26" s="124"/>
      <c r="I26" s="126"/>
      <c r="J26" s="21"/>
    </row>
    <row r="27" spans="1:10" x14ac:dyDescent="0.2">
      <c r="A27" s="128"/>
      <c r="B27" s="124"/>
      <c r="C27" s="125"/>
      <c r="D27" s="124"/>
      <c r="E27" s="124"/>
      <c r="F27" s="124"/>
      <c r="G27" s="124"/>
      <c r="H27" s="124"/>
      <c r="I27" s="126"/>
      <c r="J27" s="21"/>
    </row>
    <row r="28" spans="1:10" x14ac:dyDescent="0.2">
      <c r="A28" s="161" t="s">
        <v>52</v>
      </c>
      <c r="B28" s="161"/>
      <c r="C28" s="161"/>
      <c r="D28" s="161"/>
      <c r="E28" s="161"/>
      <c r="F28" s="161"/>
      <c r="G28" s="161"/>
      <c r="H28" s="88"/>
      <c r="I28" s="88"/>
      <c r="J28" s="88"/>
    </row>
    <row r="29" spans="1:10" x14ac:dyDescent="0.2">
      <c r="A29" s="162" t="s">
        <v>59</v>
      </c>
      <c r="B29" s="162"/>
      <c r="C29" s="162"/>
      <c r="D29" s="162"/>
      <c r="E29" s="162"/>
      <c r="F29" s="162"/>
      <c r="G29" s="162"/>
      <c r="H29" s="88"/>
      <c r="I29" s="88"/>
      <c r="J29" s="88"/>
    </row>
    <row r="30" spans="1:10" x14ac:dyDescent="0.2">
      <c r="A30" s="129" t="s">
        <v>53</v>
      </c>
      <c r="B30" s="129"/>
      <c r="C30" s="129"/>
      <c r="D30" s="129"/>
      <c r="E30" s="129"/>
      <c r="F30" s="129"/>
      <c r="G30" s="129"/>
      <c r="H30" s="88"/>
      <c r="I30" s="88"/>
      <c r="J30" s="88"/>
    </row>
    <row r="31" spans="1:10" x14ac:dyDescent="0.2">
      <c r="A31" s="130"/>
      <c r="B31" s="130"/>
      <c r="C31" s="130"/>
      <c r="D31" s="130"/>
      <c r="E31" s="130"/>
      <c r="F31" s="130"/>
      <c r="G31" s="130"/>
      <c r="H31" s="130"/>
      <c r="I31" s="130"/>
      <c r="J31" s="130"/>
    </row>
    <row r="32" spans="1:10" ht="15" x14ac:dyDescent="0.35">
      <c r="A32" s="158" t="s">
        <v>47</v>
      </c>
      <c r="B32" s="164" t="s">
        <v>48</v>
      </c>
      <c r="C32" s="164"/>
      <c r="D32" s="164"/>
      <c r="E32" s="113"/>
      <c r="F32" s="164" t="s">
        <v>4</v>
      </c>
      <c r="G32" s="164"/>
      <c r="H32" s="131"/>
      <c r="I32" s="130"/>
      <c r="J32" s="130"/>
    </row>
    <row r="33" spans="1:10" x14ac:dyDescent="0.2">
      <c r="A33" s="163"/>
      <c r="B33" s="5" t="s">
        <v>0</v>
      </c>
      <c r="C33" s="5" t="s">
        <v>2</v>
      </c>
      <c r="D33" s="5" t="s">
        <v>1</v>
      </c>
      <c r="E33" s="5"/>
      <c r="F33" s="5" t="s">
        <v>5</v>
      </c>
      <c r="G33" s="5" t="s">
        <v>6</v>
      </c>
      <c r="H33" s="112"/>
      <c r="I33" s="112"/>
      <c r="J33" s="112"/>
    </row>
    <row r="34" spans="1:10" x14ac:dyDescent="0.2">
      <c r="A34" s="132"/>
      <c r="B34" s="28"/>
      <c r="C34" s="28"/>
      <c r="D34" s="28"/>
      <c r="E34" s="28"/>
      <c r="F34" s="28"/>
      <c r="G34" s="28"/>
      <c r="H34" s="112"/>
      <c r="I34" s="112"/>
      <c r="J34" s="112"/>
    </row>
    <row r="35" spans="1:10" x14ac:dyDescent="0.2">
      <c r="A35" s="13">
        <v>2001</v>
      </c>
      <c r="B35" s="133">
        <v>100</v>
      </c>
      <c r="C35" s="134">
        <v>36.322003565395228</v>
      </c>
      <c r="D35" s="134">
        <v>63.677996434604765</v>
      </c>
      <c r="E35" s="15"/>
      <c r="F35" s="134">
        <v>19.451911374793248</v>
      </c>
      <c r="G35" s="134">
        <v>44.226085059811524</v>
      </c>
      <c r="H35" s="15"/>
      <c r="I35" s="112"/>
      <c r="J35" s="112"/>
    </row>
    <row r="36" spans="1:10" x14ac:dyDescent="0.2">
      <c r="A36" s="13">
        <v>2002</v>
      </c>
      <c r="B36" s="133">
        <v>100</v>
      </c>
      <c r="C36" s="134">
        <v>35.240068359961391</v>
      </c>
      <c r="D36" s="134">
        <v>64.759931640038602</v>
      </c>
      <c r="E36" s="15"/>
      <c r="F36" s="134">
        <v>19.195393055097032</v>
      </c>
      <c r="G36" s="134">
        <v>45.56453858494158</v>
      </c>
      <c r="H36" s="15"/>
      <c r="I36" s="112"/>
      <c r="J36" s="112"/>
    </row>
    <row r="37" spans="1:10" x14ac:dyDescent="0.2">
      <c r="A37" s="13">
        <v>2003</v>
      </c>
      <c r="B37" s="133">
        <v>100.00000000000001</v>
      </c>
      <c r="C37" s="134">
        <v>34.732362784065927</v>
      </c>
      <c r="D37" s="134">
        <v>65.267637215934087</v>
      </c>
      <c r="E37" s="15"/>
      <c r="F37" s="134">
        <v>18.575349298372853</v>
      </c>
      <c r="G37" s="134">
        <v>46.692287917561224</v>
      </c>
      <c r="H37" s="15"/>
      <c r="I37" s="112"/>
      <c r="J37" s="112"/>
    </row>
    <row r="38" spans="1:10" x14ac:dyDescent="0.2">
      <c r="A38" s="13">
        <v>2004</v>
      </c>
      <c r="B38" s="133">
        <v>100</v>
      </c>
      <c r="C38" s="134">
        <v>35.414378106801387</v>
      </c>
      <c r="D38" s="134">
        <v>64.585621893198621</v>
      </c>
      <c r="E38" s="15"/>
      <c r="F38" s="134">
        <v>18.421610008262448</v>
      </c>
      <c r="G38" s="134">
        <v>46.164011884936166</v>
      </c>
      <c r="H38" s="15"/>
      <c r="I38" s="112"/>
      <c r="J38" s="112"/>
    </row>
    <row r="39" spans="1:10" x14ac:dyDescent="0.2">
      <c r="A39" s="13">
        <v>2005</v>
      </c>
      <c r="B39" s="133">
        <v>100</v>
      </c>
      <c r="C39" s="134">
        <v>36.344545683801407</v>
      </c>
      <c r="D39" s="134">
        <v>63.655454316198586</v>
      </c>
      <c r="E39" s="15"/>
      <c r="F39" s="134">
        <v>17.606334070460296</v>
      </c>
      <c r="G39" s="134">
        <v>46.049120245738294</v>
      </c>
      <c r="H39" s="15"/>
      <c r="I39" s="112"/>
      <c r="J39" s="112"/>
    </row>
    <row r="40" spans="1:10" x14ac:dyDescent="0.2">
      <c r="A40" s="13">
        <v>2006</v>
      </c>
      <c r="B40" s="133">
        <v>100</v>
      </c>
      <c r="C40" s="134">
        <v>40.055764379539113</v>
      </c>
      <c r="D40" s="134">
        <v>59.944235620460887</v>
      </c>
      <c r="E40" s="15"/>
      <c r="F40" s="134">
        <v>19.554015810106588</v>
      </c>
      <c r="G40" s="134">
        <v>40.390219810354296</v>
      </c>
      <c r="H40" s="15"/>
    </row>
    <row r="41" spans="1:10" x14ac:dyDescent="0.2">
      <c r="A41" s="13">
        <v>2007</v>
      </c>
      <c r="B41" s="133">
        <v>100</v>
      </c>
      <c r="C41" s="134">
        <v>41.750658678651732</v>
      </c>
      <c r="D41" s="134">
        <v>58.249341321348261</v>
      </c>
      <c r="E41" s="15"/>
      <c r="F41" s="134">
        <v>20.775387880272646</v>
      </c>
      <c r="G41" s="134">
        <v>37.473953441075615</v>
      </c>
      <c r="H41" s="15"/>
    </row>
    <row r="42" spans="1:10" x14ac:dyDescent="0.2">
      <c r="A42" s="13">
        <v>2008</v>
      </c>
      <c r="B42" s="133">
        <v>100</v>
      </c>
      <c r="C42" s="134">
        <v>40.838986926036327</v>
      </c>
      <c r="D42" s="134">
        <v>59.161013073963673</v>
      </c>
      <c r="E42" s="15"/>
      <c r="F42" s="134">
        <v>22.919250006535947</v>
      </c>
      <c r="G42" s="134">
        <v>36.241763067427726</v>
      </c>
      <c r="H42" s="15"/>
    </row>
    <row r="43" spans="1:10" x14ac:dyDescent="0.2">
      <c r="A43" s="13">
        <v>2009</v>
      </c>
      <c r="B43" s="133">
        <v>100</v>
      </c>
      <c r="C43" s="134">
        <v>41.249934331797675</v>
      </c>
      <c r="D43" s="134">
        <v>58.750065668170038</v>
      </c>
      <c r="E43" s="15"/>
      <c r="F43" s="134">
        <v>22.329033489645912</v>
      </c>
      <c r="G43" s="134">
        <v>36.421032178534958</v>
      </c>
      <c r="H43" s="15"/>
    </row>
    <row r="44" spans="1:10" x14ac:dyDescent="0.2">
      <c r="A44" s="13">
        <v>2010</v>
      </c>
      <c r="B44" s="133">
        <v>100</v>
      </c>
      <c r="C44" s="134">
        <v>40.040241765717653</v>
      </c>
      <c r="D44" s="134">
        <v>59.959758234279256</v>
      </c>
      <c r="E44" s="15"/>
      <c r="F44" s="134">
        <v>20.900963891455078</v>
      </c>
      <c r="G44" s="134">
        <v>39.058794342823624</v>
      </c>
      <c r="H44" s="15"/>
    </row>
    <row r="45" spans="1:10" x14ac:dyDescent="0.2">
      <c r="A45" s="13">
        <v>2011</v>
      </c>
      <c r="B45" s="133">
        <f>[4]Cuadro02!B32</f>
        <v>100.00000000000566</v>
      </c>
      <c r="C45" s="134">
        <f>[4]Cuadro01!C26</f>
        <v>38.070073250458968</v>
      </c>
      <c r="D45" s="134">
        <f>[4]Cuadro01!D26</f>
        <v>61.929926749538524</v>
      </c>
      <c r="E45" s="15"/>
      <c r="F45" s="134">
        <f>[4]Cuadro01!E26</f>
        <v>20.291640572873717</v>
      </c>
      <c r="G45" s="134">
        <f>[4]Cuadro01!F26</f>
        <v>41.638286176664593</v>
      </c>
      <c r="H45" s="15"/>
    </row>
    <row r="46" spans="1:10" x14ac:dyDescent="0.2">
      <c r="A46" s="13">
        <v>2012</v>
      </c>
      <c r="B46" s="133">
        <f>[5]Cuadro01!B26</f>
        <v>99.999999999974861</v>
      </c>
      <c r="C46" s="134">
        <f>[5]Cuadro01!C32</f>
        <v>30.700474279460906</v>
      </c>
      <c r="D46" s="134">
        <v>66.500027514133791</v>
      </c>
      <c r="E46" s="15"/>
      <c r="F46" s="134">
        <v>20.489253256239078</v>
      </c>
      <c r="G46" s="134">
        <v>46.010774257894873</v>
      </c>
      <c r="H46" s="112"/>
    </row>
    <row r="47" spans="1:10" x14ac:dyDescent="0.2">
      <c r="A47" s="13">
        <v>2013</v>
      </c>
      <c r="B47" s="133">
        <v>99.999999999974861</v>
      </c>
      <c r="C47" s="134">
        <v>35.491437977006214</v>
      </c>
      <c r="D47" s="134">
        <v>64.508562022994354</v>
      </c>
      <c r="E47" s="135"/>
      <c r="F47" s="134">
        <v>21.94426887169671</v>
      </c>
      <c r="G47" s="134">
        <v>42.564293151297747</v>
      </c>
      <c r="H47" s="112"/>
    </row>
    <row r="48" spans="1:10" x14ac:dyDescent="0.2">
      <c r="A48" s="13">
        <v>2014</v>
      </c>
      <c r="B48" s="133">
        <v>99.999999999974861</v>
      </c>
      <c r="C48" s="134">
        <v>37.159078510997588</v>
      </c>
      <c r="D48" s="134">
        <v>62.840921489000834</v>
      </c>
      <c r="E48" s="135"/>
      <c r="F48" s="134">
        <v>23.100873988530683</v>
      </c>
      <c r="G48" s="134">
        <v>39.740047500470126</v>
      </c>
      <c r="H48" s="112"/>
    </row>
    <row r="49" spans="1:8" x14ac:dyDescent="0.2">
      <c r="A49" s="13">
        <v>2015</v>
      </c>
      <c r="B49" s="133">
        <v>99.999999999974861</v>
      </c>
      <c r="C49" s="134">
        <v>36.218063620169708</v>
      </c>
      <c r="D49" s="134">
        <v>63.781936379829929</v>
      </c>
      <c r="E49" s="135"/>
      <c r="F49" s="134">
        <v>23.786332138968884</v>
      </c>
      <c r="G49" s="134">
        <v>39.99560424086102</v>
      </c>
    </row>
    <row r="50" spans="1:8" x14ac:dyDescent="0.2">
      <c r="A50" s="136">
        <v>2016</v>
      </c>
      <c r="B50" s="36">
        <v>99.999999999974861</v>
      </c>
      <c r="C50" s="137">
        <v>39.094638103093565</v>
      </c>
      <c r="D50" s="137">
        <v>60.905361896904807</v>
      </c>
      <c r="E50" s="138"/>
      <c r="F50" s="137">
        <v>22.501587789849278</v>
      </c>
      <c r="G50" s="137">
        <v>38.403774107055341</v>
      </c>
    </row>
    <row r="51" spans="1:8" x14ac:dyDescent="0.2">
      <c r="A51" s="69" t="str">
        <f>A24</f>
        <v>Fuente: Instituto Nacional de Estadística (INE). LIV Encuesta Permanente de Hogares de Propósitos Múltiples, Junio 2016.</v>
      </c>
      <c r="B51" s="111"/>
      <c r="C51" s="15"/>
      <c r="D51" s="112"/>
      <c r="E51" s="112"/>
      <c r="F51" s="112"/>
      <c r="G51" s="112"/>
      <c r="H51" s="112"/>
    </row>
    <row r="52" spans="1:8" x14ac:dyDescent="0.2">
      <c r="A52" s="127" t="s">
        <v>50</v>
      </c>
      <c r="B52" s="111"/>
      <c r="C52" s="15"/>
      <c r="D52" s="112"/>
      <c r="E52" s="112"/>
      <c r="F52" s="112"/>
      <c r="G52" s="112"/>
      <c r="H52" s="112"/>
    </row>
    <row r="53" spans="1:8" x14ac:dyDescent="0.2">
      <c r="A53" s="128" t="s">
        <v>51</v>
      </c>
      <c r="B53" s="111"/>
      <c r="C53" s="15"/>
      <c r="D53" s="112"/>
      <c r="E53" s="112"/>
      <c r="F53" s="112"/>
      <c r="G53" s="112"/>
      <c r="H53" s="112"/>
    </row>
    <row r="54" spans="1:8" x14ac:dyDescent="0.2">
      <c r="A54" s="13"/>
      <c r="B54" s="111"/>
      <c r="C54" s="15"/>
      <c r="D54" s="112"/>
      <c r="E54" s="112"/>
      <c r="F54" s="112"/>
      <c r="G54" s="112"/>
      <c r="H54" s="112"/>
    </row>
    <row r="55" spans="1:8" x14ac:dyDescent="0.2">
      <c r="A55" s="112"/>
      <c r="B55" s="139"/>
      <c r="C55" s="112"/>
      <c r="D55" s="112"/>
      <c r="E55" s="112"/>
      <c r="F55" s="112"/>
      <c r="G55" s="112"/>
      <c r="H55" s="112"/>
    </row>
    <row r="56" spans="1:8" x14ac:dyDescent="0.2">
      <c r="A56" s="140"/>
      <c r="B56" s="112"/>
      <c r="C56" s="112"/>
      <c r="D56" s="112"/>
      <c r="E56" s="112"/>
      <c r="F56" s="112"/>
      <c r="G56" s="112"/>
      <c r="H56" s="112"/>
    </row>
    <row r="60" spans="1:8" x14ac:dyDescent="0.2">
      <c r="A60" s="25"/>
    </row>
  </sheetData>
  <mergeCells count="12">
    <mergeCell ref="A1:J1"/>
    <mergeCell ref="A2:J2"/>
    <mergeCell ref="A3:J3"/>
    <mergeCell ref="A5:A6"/>
    <mergeCell ref="B5:D5"/>
    <mergeCell ref="F5:G5"/>
    <mergeCell ref="I5:J5"/>
    <mergeCell ref="A28:G28"/>
    <mergeCell ref="A29:G29"/>
    <mergeCell ref="A32:A33"/>
    <mergeCell ref="B32:D32"/>
    <mergeCell ref="F32:G32"/>
  </mergeCells>
  <printOptions horizontalCentered="1"/>
  <pageMargins left="0.70866141732283472" right="0.70866141732283472" top="0.74803149606299213" bottom="0.74803149606299213" header="0.31496062992125984" footer="0.31496062992125984"/>
  <pageSetup paperSize="119" scale="74" orientation="landscape" r:id="rId1"/>
  <rowBreaks count="1" manualBreakCount="1">
    <brk id="27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3:I25"/>
  <sheetViews>
    <sheetView workbookViewId="0">
      <selection activeCell="C21" sqref="C21"/>
    </sheetView>
  </sheetViews>
  <sheetFormatPr baseColWidth="10" defaultColWidth="10.28515625" defaultRowHeight="11.25" x14ac:dyDescent="0.2"/>
  <cols>
    <col min="1" max="1" width="17.28515625" style="4" customWidth="1"/>
    <col min="2" max="2" width="12.140625" style="4" customWidth="1"/>
    <col min="3" max="3" width="15.42578125" style="4" bestFit="1" customWidth="1"/>
    <col min="4" max="4" width="14.42578125" style="4" customWidth="1"/>
    <col min="5" max="16384" width="10.28515625" style="4"/>
  </cols>
  <sheetData>
    <row r="3" spans="1:6" ht="26.25" customHeight="1" x14ac:dyDescent="0.2">
      <c r="A3" s="165" t="s">
        <v>37</v>
      </c>
      <c r="B3" s="165"/>
      <c r="C3" s="165"/>
      <c r="D3" s="165"/>
      <c r="E3" s="165"/>
      <c r="F3" s="165"/>
    </row>
    <row r="4" spans="1:6" x14ac:dyDescent="0.2">
      <c r="A4" s="57"/>
      <c r="B4" s="57"/>
      <c r="C4" s="57"/>
      <c r="D4" s="57"/>
      <c r="E4" s="57"/>
      <c r="F4" s="46"/>
    </row>
    <row r="5" spans="1:6" x14ac:dyDescent="0.2">
      <c r="A5" s="166" t="s">
        <v>3</v>
      </c>
      <c r="B5" s="166" t="s">
        <v>0</v>
      </c>
      <c r="C5" s="166" t="s">
        <v>28</v>
      </c>
      <c r="D5" s="166"/>
      <c r="E5" s="166" t="s">
        <v>29</v>
      </c>
      <c r="F5" s="166"/>
    </row>
    <row r="6" spans="1:6" ht="12.75" customHeight="1" x14ac:dyDescent="0.2">
      <c r="A6" s="166"/>
      <c r="B6" s="166"/>
      <c r="C6" s="58" t="s">
        <v>30</v>
      </c>
      <c r="D6" s="58" t="s">
        <v>16</v>
      </c>
      <c r="E6" s="58" t="s">
        <v>30</v>
      </c>
      <c r="F6" s="58" t="s">
        <v>16</v>
      </c>
    </row>
    <row r="7" spans="1:6" x14ac:dyDescent="0.2">
      <c r="A7" s="56"/>
      <c r="B7" s="56"/>
      <c r="C7" s="56"/>
      <c r="D7" s="56"/>
      <c r="E7" s="56"/>
      <c r="F7" s="56"/>
    </row>
    <row r="8" spans="1:6" x14ac:dyDescent="0.2">
      <c r="A8" s="59" t="s">
        <v>0</v>
      </c>
      <c r="B8" s="60">
        <f>+B10+B14</f>
        <v>8680049.0798726827</v>
      </c>
      <c r="C8" s="60">
        <f>+C10+C14</f>
        <v>6938354.9154838119</v>
      </c>
      <c r="D8" s="61">
        <f>+C8/B8*100</f>
        <v>79.934512485332419</v>
      </c>
      <c r="E8" s="60">
        <f>+E10+E14</f>
        <v>1741694.1643887772</v>
      </c>
      <c r="F8" s="62">
        <f>+E8/B8*100</f>
        <v>20.065487514666497</v>
      </c>
    </row>
    <row r="9" spans="1:6" ht="12.75" x14ac:dyDescent="0.2">
      <c r="A9" s="59"/>
      <c r="B9" s="63"/>
      <c r="C9" s="59"/>
      <c r="D9" s="61"/>
      <c r="E9" s="59"/>
      <c r="F9" s="62"/>
    </row>
    <row r="10" spans="1:6" ht="11.25" customHeight="1" x14ac:dyDescent="0.2">
      <c r="A10" s="57" t="s">
        <v>8</v>
      </c>
      <c r="B10" s="64">
        <f>+B11+B12+B13</f>
        <v>4687942.2247580811</v>
      </c>
      <c r="C10" s="64">
        <f>+C11+C12+C13</f>
        <v>4254040.6438441668</v>
      </c>
      <c r="D10" s="65">
        <f>+C10/B10*100</f>
        <v>90.744306134525672</v>
      </c>
      <c r="E10" s="64">
        <f>+E11+E12+E13</f>
        <v>433901.58091391576</v>
      </c>
      <c r="F10" s="66">
        <f>+E10/B10*100</f>
        <v>9.2556938654743561</v>
      </c>
    </row>
    <row r="11" spans="1:6" ht="11.25" customHeight="1" x14ac:dyDescent="0.2">
      <c r="A11" s="67" t="s">
        <v>11</v>
      </c>
      <c r="B11" s="64">
        <f>[1]Pobreza!C18</f>
        <v>1225406.0593246904</v>
      </c>
      <c r="C11" s="57">
        <f>[1]Pobreza!D18</f>
        <v>1148117.2417538958</v>
      </c>
      <c r="D11" s="65">
        <f>+C11/B11*100</f>
        <v>93.692799461642309</v>
      </c>
      <c r="E11" s="57">
        <f>[1]Pobreza!E18</f>
        <v>77288.817570798215</v>
      </c>
      <c r="F11" s="66">
        <f>+E11/B11*100</f>
        <v>6.3072005383579839</v>
      </c>
    </row>
    <row r="12" spans="1:6" x14ac:dyDescent="0.2">
      <c r="A12" s="67" t="s">
        <v>9</v>
      </c>
      <c r="B12" s="64">
        <f>[1]Pobreza!C19</f>
        <v>722770.29826049355</v>
      </c>
      <c r="C12" s="57">
        <f>[1]Pobreza!D19</f>
        <v>697680.39640437346</v>
      </c>
      <c r="D12" s="65">
        <f>+C12/B12*100</f>
        <v>96.528647909784823</v>
      </c>
      <c r="E12" s="57">
        <f>[1]Pobreza!E19</f>
        <v>25089.901856121116</v>
      </c>
      <c r="F12" s="66">
        <f>+E12/B12*100</f>
        <v>3.4713520902153161</v>
      </c>
    </row>
    <row r="13" spans="1:6" x14ac:dyDescent="0.2">
      <c r="A13" s="67" t="s">
        <v>31</v>
      </c>
      <c r="B13" s="64">
        <f>[1]Pobreza!C20</f>
        <v>2739765.8671728973</v>
      </c>
      <c r="C13" s="57">
        <f>[1]Pobreza!D20</f>
        <v>2408243.0056858971</v>
      </c>
      <c r="D13" s="65">
        <f>+C13/B13*100</f>
        <v>87.899591514033588</v>
      </c>
      <c r="E13" s="57">
        <f>[1]Pobreza!E20</f>
        <v>331522.86148699647</v>
      </c>
      <c r="F13" s="66">
        <f>+E13/B13*100</f>
        <v>12.100408485966264</v>
      </c>
    </row>
    <row r="14" spans="1:6" x14ac:dyDescent="0.2">
      <c r="A14" s="57" t="s">
        <v>10</v>
      </c>
      <c r="B14" s="64">
        <f>[1]Pobreza!C21</f>
        <v>3992106.855114602</v>
      </c>
      <c r="C14" s="57">
        <f>[1]Pobreza!D21</f>
        <v>2684314.2716396456</v>
      </c>
      <c r="D14" s="65">
        <f>+C14/B14*100</f>
        <v>67.240541625296416</v>
      </c>
      <c r="E14" s="57">
        <f>[1]Pobreza!E21</f>
        <v>1307792.5834748615</v>
      </c>
      <c r="F14" s="66">
        <f>+E14/B14*100</f>
        <v>32.759458374701204</v>
      </c>
    </row>
    <row r="15" spans="1:6" x14ac:dyDescent="0.2">
      <c r="A15" s="68"/>
      <c r="B15" s="68"/>
      <c r="C15" s="68"/>
      <c r="D15" s="68"/>
      <c r="E15" s="68"/>
      <c r="F15" s="68"/>
    </row>
    <row r="16" spans="1:6" x14ac:dyDescent="0.2">
      <c r="A16" s="69" t="str">
        <f>Cuadro01!A17</f>
        <v>Fuente: Instituto Nacional de Estadística (INE). LIV Encuesta Permanente de Hogares de Propósitos Múltiples, Junio 2016.</v>
      </c>
      <c r="B16" s="57"/>
      <c r="C16" s="46"/>
      <c r="D16" s="46"/>
      <c r="E16" s="46"/>
      <c r="F16" s="46"/>
    </row>
    <row r="17" spans="1:9" x14ac:dyDescent="0.2">
      <c r="A17" s="86" t="s">
        <v>38</v>
      </c>
      <c r="B17" s="81"/>
      <c r="C17" s="81"/>
      <c r="D17" s="81"/>
      <c r="E17" s="81"/>
      <c r="F17" s="81"/>
      <c r="G17" s="79"/>
      <c r="H17" s="79"/>
      <c r="I17" s="79"/>
    </row>
    <row r="18" spans="1:9" x14ac:dyDescent="0.2">
      <c r="A18" s="79"/>
      <c r="B18" s="81"/>
      <c r="C18" s="81"/>
      <c r="D18" s="81"/>
      <c r="E18" s="81"/>
      <c r="F18" s="81"/>
      <c r="G18" s="79"/>
      <c r="H18" s="79"/>
      <c r="I18" s="79"/>
    </row>
    <row r="19" spans="1:9" x14ac:dyDescent="0.2">
      <c r="A19" s="53"/>
      <c r="B19" s="42"/>
    </row>
    <row r="20" spans="1:9" x14ac:dyDescent="0.2">
      <c r="B20" s="53"/>
      <c r="C20" s="53"/>
    </row>
    <row r="23" spans="1:9" x14ac:dyDescent="0.2">
      <c r="E23" s="77"/>
    </row>
    <row r="25" spans="1:9" x14ac:dyDescent="0.2">
      <c r="G25" s="78"/>
    </row>
  </sheetData>
  <mergeCells count="5">
    <mergeCell ref="A3:F3"/>
    <mergeCell ref="A5:A6"/>
    <mergeCell ref="B5:B6"/>
    <mergeCell ref="C5:D5"/>
    <mergeCell ref="E5:F5"/>
  </mergeCells>
  <phoneticPr fontId="3" type="noConversion"/>
  <printOptions horizontalCentered="1" verticalCentered="1"/>
  <pageMargins left="0.54" right="0" top="0" bottom="0" header="0" footer="0"/>
  <pageSetup paperSize="9" scale="92" firstPageNumber="75" orientation="landscape" useFirstPageNumber="1" verticalDpi="300" r:id="rId1"/>
  <headerFooter alignWithMargins="0">
    <oddFooter>&amp;C&amp;8&amp;P</oddFooter>
  </headerFooter>
  <ignoredErrors>
    <ignoredError sqref="D8:D1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R16" sqref="R16"/>
    </sheetView>
  </sheetViews>
  <sheetFormatPr baseColWidth="10" defaultRowHeight="15" x14ac:dyDescent="0.25"/>
  <cols>
    <col min="1" max="1" width="15.85546875" style="90" customWidth="1"/>
    <col min="2" max="2" width="10.42578125" style="90" customWidth="1"/>
    <col min="3" max="3" width="10.140625" style="90" customWidth="1"/>
    <col min="4" max="4" width="10.5703125" style="90" customWidth="1"/>
    <col min="5" max="5" width="10.140625" style="90" customWidth="1"/>
    <col min="6" max="6" width="10.42578125" style="90" customWidth="1"/>
    <col min="7" max="7" width="9.42578125" style="90" customWidth="1"/>
    <col min="8" max="8" width="10.140625" style="90" customWidth="1"/>
    <col min="9" max="9" width="10" style="90" customWidth="1"/>
    <col min="10" max="10" width="9.85546875" style="90" customWidth="1"/>
    <col min="11" max="11" width="10.42578125" style="90" customWidth="1"/>
    <col min="12" max="12" width="9.42578125" style="90" customWidth="1"/>
    <col min="13" max="16384" width="11.42578125" style="90"/>
  </cols>
  <sheetData>
    <row r="1" spans="1:17" ht="27.75" customHeight="1" x14ac:dyDescent="0.25">
      <c r="A1" s="167" t="s">
        <v>60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/>
      <c r="P1"/>
    </row>
    <row r="2" spans="1:17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/>
      <c r="N2"/>
      <c r="O2"/>
      <c r="P2"/>
    </row>
    <row r="3" spans="1:17" x14ac:dyDescent="0.25">
      <c r="A3" s="92" t="s">
        <v>39</v>
      </c>
      <c r="B3" s="93">
        <v>2001</v>
      </c>
      <c r="C3" s="93">
        <v>2002</v>
      </c>
      <c r="D3" s="93">
        <v>2003</v>
      </c>
      <c r="E3" s="93">
        <v>2004</v>
      </c>
      <c r="F3" s="93">
        <v>2005</v>
      </c>
      <c r="G3" s="93">
        <v>2006</v>
      </c>
      <c r="H3" s="93">
        <v>2007</v>
      </c>
      <c r="I3" s="93">
        <v>2008</v>
      </c>
      <c r="J3" s="93">
        <v>2009</v>
      </c>
      <c r="K3" s="93">
        <v>2010</v>
      </c>
      <c r="L3" s="93">
        <v>2011</v>
      </c>
      <c r="M3" s="93">
        <v>2012</v>
      </c>
      <c r="N3" s="93">
        <v>2013</v>
      </c>
      <c r="O3" s="93">
        <v>2014</v>
      </c>
      <c r="P3" s="93">
        <v>2015</v>
      </c>
      <c r="Q3" s="93">
        <v>2016</v>
      </c>
    </row>
    <row r="4" spans="1:17" x14ac:dyDescent="0.25">
      <c r="A4" s="94" t="s">
        <v>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5"/>
      <c r="P4" s="95"/>
    </row>
    <row r="5" spans="1:17" x14ac:dyDescent="0.25">
      <c r="A5" s="96" t="s">
        <v>40</v>
      </c>
      <c r="B5" s="97">
        <v>1235165.543560029</v>
      </c>
      <c r="C5" s="97">
        <v>1312021.6279325155</v>
      </c>
      <c r="D5" s="97">
        <v>1357423.6372587814</v>
      </c>
      <c r="E5" s="97">
        <v>1396883.9982009546</v>
      </c>
      <c r="F5" s="97">
        <v>1459656.149748646</v>
      </c>
      <c r="G5" s="97">
        <v>1516226.9462964332</v>
      </c>
      <c r="H5" s="97">
        <v>1608123.7021330765</v>
      </c>
      <c r="I5" s="97">
        <v>1650934.3159860473</v>
      </c>
      <c r="J5" s="97">
        <v>1688103.7150808375</v>
      </c>
      <c r="K5" s="97">
        <v>1733503.0351365653</v>
      </c>
      <c r="L5" s="97">
        <v>1718337.7685831047</v>
      </c>
      <c r="M5" s="98">
        <v>1814582.2909080486</v>
      </c>
      <c r="N5" s="98">
        <v>1888051.9018852334</v>
      </c>
      <c r="O5" s="98">
        <v>1928248.9081131939</v>
      </c>
      <c r="P5" s="98">
        <v>1938822.9050554761</v>
      </c>
      <c r="Q5" s="98">
        <v>1983402.9308974983</v>
      </c>
    </row>
    <row r="6" spans="1:17" x14ac:dyDescent="0.25">
      <c r="A6" s="99" t="s">
        <v>41</v>
      </c>
      <c r="B6" s="100">
        <v>0.63677996434605311</v>
      </c>
      <c r="C6" s="100">
        <v>0.64759931640027479</v>
      </c>
      <c r="D6" s="100">
        <v>0.65051644529495956</v>
      </c>
      <c r="E6" s="100">
        <v>0.64705605449040271</v>
      </c>
      <c r="F6" s="100">
        <v>0.63655454316198734</v>
      </c>
      <c r="G6" s="100">
        <v>0.59944235620471964</v>
      </c>
      <c r="H6" s="100">
        <v>0.58249341321343495</v>
      </c>
      <c r="I6" s="100">
        <v>0.59161013074001512</v>
      </c>
      <c r="J6" s="100">
        <v>0.58750065668170037</v>
      </c>
      <c r="K6" s="100">
        <v>0.5998060555761745</v>
      </c>
      <c r="L6" s="100">
        <v>0.61929926796714074</v>
      </c>
      <c r="M6" s="100">
        <v>0.66526442798793151</v>
      </c>
      <c r="N6" s="100">
        <v>0.64508562022992033</v>
      </c>
      <c r="O6" s="100">
        <v>0.62840921489001322</v>
      </c>
      <c r="P6" s="100">
        <v>0.63781936379835291</v>
      </c>
      <c r="Q6" s="100">
        <v>0.60905361896912491</v>
      </c>
    </row>
    <row r="7" spans="1:17" x14ac:dyDescent="0.25">
      <c r="A7" s="99" t="s">
        <v>42</v>
      </c>
      <c r="B7" s="100">
        <v>0.53284435024010146</v>
      </c>
      <c r="C7" s="100">
        <v>0.53904311992751952</v>
      </c>
      <c r="D7" s="100">
        <v>0.54946522240683404</v>
      </c>
      <c r="E7" s="100">
        <v>0.55371094272558397</v>
      </c>
      <c r="F7" s="100">
        <v>0.55449988133021177</v>
      </c>
      <c r="G7" s="100">
        <v>0.52999327078504754</v>
      </c>
      <c r="H7" s="100">
        <v>0.48694582678913934</v>
      </c>
      <c r="I7" s="100">
        <v>0.46851331157281007</v>
      </c>
      <c r="J7" s="100">
        <v>0.47177242389872531</v>
      </c>
      <c r="K7" s="100">
        <v>0.49113478470001581</v>
      </c>
      <c r="L7" s="100">
        <v>0.51196062321846814</v>
      </c>
      <c r="M7" s="100">
        <v>0.52757416525171419</v>
      </c>
      <c r="N7" s="100">
        <v>0.50364504860609893</v>
      </c>
      <c r="O7" s="100">
        <v>0.49324495049726036</v>
      </c>
      <c r="P7" s="100">
        <v>0.49728290079274301</v>
      </c>
      <c r="Q7" s="100">
        <v>0.50714332682718521</v>
      </c>
    </row>
    <row r="8" spans="1:17" x14ac:dyDescent="0.25">
      <c r="A8" s="99" t="s">
        <v>43</v>
      </c>
      <c r="B8" s="100">
        <v>0.33930460634788762</v>
      </c>
      <c r="C8" s="100">
        <v>0.34908395597533298</v>
      </c>
      <c r="D8" s="100">
        <v>0.35743616329329803</v>
      </c>
      <c r="E8" s="100">
        <v>0.35828201792817771</v>
      </c>
      <c r="F8" s="100">
        <v>0.35296941864352915</v>
      </c>
      <c r="G8" s="100">
        <v>0.31770041501203489</v>
      </c>
      <c r="H8" s="100">
        <v>0.28364273669644385</v>
      </c>
      <c r="I8" s="100">
        <v>0.27717722151302759</v>
      </c>
      <c r="J8" s="100">
        <v>0.27716660884481864</v>
      </c>
      <c r="K8" s="100">
        <v>0.2945856179671702</v>
      </c>
      <c r="L8" s="100">
        <v>0.31705683918719846</v>
      </c>
      <c r="M8" s="100">
        <v>0.35097632526739209</v>
      </c>
      <c r="N8" s="100">
        <v>0.32489417855579367</v>
      </c>
      <c r="O8" s="100">
        <v>0.30995967209044684</v>
      </c>
      <c r="P8" s="100">
        <v>0.31717666341142703</v>
      </c>
      <c r="Q8" s="100">
        <v>0.30887747854013886</v>
      </c>
    </row>
    <row r="9" spans="1:17" x14ac:dyDescent="0.25">
      <c r="A9" s="99" t="s">
        <v>44</v>
      </c>
      <c r="B9" s="100">
        <v>0.22253174832936343</v>
      </c>
      <c r="C9" s="100">
        <v>0.23045233585551705</v>
      </c>
      <c r="D9" s="100">
        <v>0.24107078373608301</v>
      </c>
      <c r="E9" s="100">
        <v>0.24539475566319741</v>
      </c>
      <c r="F9" s="100">
        <v>0.24012382589379547</v>
      </c>
      <c r="G9" s="100">
        <v>0.21150054781915131</v>
      </c>
      <c r="H9" s="100">
        <v>0.17326253796011007</v>
      </c>
      <c r="I9" s="100">
        <v>0.16690963291534533</v>
      </c>
      <c r="J9" s="100">
        <v>0.16732255632162923</v>
      </c>
      <c r="K9" s="100">
        <v>0.18163936264268971</v>
      </c>
      <c r="L9" s="100">
        <v>0.2039640001709459</v>
      </c>
      <c r="M9" s="100">
        <v>0.22947198997728493</v>
      </c>
      <c r="N9" s="100">
        <v>0.20566145940027211</v>
      </c>
      <c r="O9" s="100">
        <v>0.19256183975661653</v>
      </c>
      <c r="P9" s="100">
        <v>0.19753075737348263</v>
      </c>
      <c r="Q9" s="100">
        <v>0.19744918894343572</v>
      </c>
    </row>
    <row r="10" spans="1:17" x14ac:dyDescent="0.25">
      <c r="A10" s="99" t="s">
        <v>45</v>
      </c>
      <c r="B10" s="100">
        <v>0.56354679494223625</v>
      </c>
      <c r="C10" s="100">
        <v>0.56265955420014935</v>
      </c>
      <c r="D10" s="100">
        <v>0.58244259503903517</v>
      </c>
      <c r="E10" s="100">
        <v>0.58189220744060843</v>
      </c>
      <c r="F10" s="100">
        <v>0.59684274007059801</v>
      </c>
      <c r="G10" s="100">
        <v>0.5859983967124297</v>
      </c>
      <c r="H10" s="100">
        <v>0.59197946419199976</v>
      </c>
      <c r="I10" s="100">
        <v>0.54693921088905695</v>
      </c>
      <c r="J10" s="100">
        <v>0.52546072029470303</v>
      </c>
      <c r="K10" s="100">
        <v>0.5404490477864321</v>
      </c>
      <c r="L10" s="100">
        <v>0.5522924855889475</v>
      </c>
      <c r="M10" s="100">
        <v>0.5736442150948573</v>
      </c>
      <c r="N10" s="100">
        <v>0.54368903900507504</v>
      </c>
      <c r="O10" s="100">
        <v>0.51985963475371322</v>
      </c>
      <c r="P10" s="100">
        <v>0.50577033385418324</v>
      </c>
      <c r="Q10" s="100">
        <v>0.51812142329878674</v>
      </c>
    </row>
    <row r="11" spans="1:17" x14ac:dyDescent="0.25">
      <c r="A11" s="9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2"/>
      <c r="P11" s="103"/>
    </row>
    <row r="12" spans="1:17" x14ac:dyDescent="0.25">
      <c r="A12" s="94" t="s">
        <v>8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5"/>
      <c r="P12" s="103"/>
    </row>
    <row r="13" spans="1:17" x14ac:dyDescent="0.25">
      <c r="A13" s="96" t="s">
        <v>40</v>
      </c>
      <c r="B13" s="97">
        <v>612397.88607392053</v>
      </c>
      <c r="C13" s="97">
        <v>646708.51343120157</v>
      </c>
      <c r="D13" s="97">
        <v>663881.33513687202</v>
      </c>
      <c r="E13" s="97">
        <v>679966.30522288743</v>
      </c>
      <c r="F13" s="97">
        <v>723706.28024054121</v>
      </c>
      <c r="G13" s="97">
        <v>743823.55019247078</v>
      </c>
      <c r="H13" s="97">
        <v>789231.57723245432</v>
      </c>
      <c r="I13" s="97">
        <v>817241.59887177753</v>
      </c>
      <c r="J13" s="97">
        <v>828383.31148908159</v>
      </c>
      <c r="K13" s="97">
        <v>848680.07146305847</v>
      </c>
      <c r="L13" s="97">
        <v>840264.58149946376</v>
      </c>
      <c r="M13" s="98">
        <v>887073.45931190171</v>
      </c>
      <c r="N13" s="98">
        <v>927128.97119194223</v>
      </c>
      <c r="O13" s="106">
        <v>1057487.3083903738</v>
      </c>
      <c r="P13" s="98">
        <v>1093646.1522626115</v>
      </c>
      <c r="Q13" s="98">
        <v>1122054.372243335</v>
      </c>
    </row>
    <row r="14" spans="1:17" x14ac:dyDescent="0.25">
      <c r="A14" s="99" t="s">
        <v>41</v>
      </c>
      <c r="B14" s="100">
        <v>0.55904325260933074</v>
      </c>
      <c r="C14" s="100">
        <v>0.58003803914789298</v>
      </c>
      <c r="D14" s="100">
        <v>0.5703244594138317</v>
      </c>
      <c r="E14" s="100">
        <v>0.57124587511734726</v>
      </c>
      <c r="F14" s="100">
        <v>0.57740136973810763</v>
      </c>
      <c r="G14" s="100">
        <v>0.52860457165288643</v>
      </c>
      <c r="H14" s="100">
        <v>0.51030162214474606</v>
      </c>
      <c r="I14" s="100">
        <v>0.55157860408879511</v>
      </c>
      <c r="J14" s="100">
        <v>0.52840805549012115</v>
      </c>
      <c r="K14" s="100">
        <v>0.54328707811765964</v>
      </c>
      <c r="L14" s="100">
        <v>0.58503243512776482</v>
      </c>
      <c r="M14" s="100">
        <v>0.63626954742135056</v>
      </c>
      <c r="N14" s="100">
        <v>0.60369283659802153</v>
      </c>
      <c r="O14" s="100">
        <v>0.61043828136144351</v>
      </c>
      <c r="P14" s="100">
        <v>0.62964685146424315</v>
      </c>
      <c r="Q14" s="100">
        <v>0.59411294225269873</v>
      </c>
    </row>
    <row r="15" spans="1:17" x14ac:dyDescent="0.25">
      <c r="A15" s="99" t="s">
        <v>42</v>
      </c>
      <c r="B15" s="100">
        <v>0.4705690771571478</v>
      </c>
      <c r="C15" s="100">
        <v>0.48724397361137123</v>
      </c>
      <c r="D15" s="100">
        <v>0.50541254294334259</v>
      </c>
      <c r="E15" s="100">
        <v>0.50200102138163649</v>
      </c>
      <c r="F15" s="100">
        <v>0.49381344434022628</v>
      </c>
      <c r="G15" s="100">
        <v>0.4612318444347665</v>
      </c>
      <c r="H15" s="100">
        <v>0.44383620705742993</v>
      </c>
      <c r="I15" s="100">
        <v>0.44339431029011084</v>
      </c>
      <c r="J15" s="100">
        <v>0.42126328316713685</v>
      </c>
      <c r="K15" s="100">
        <v>0.45135981037115958</v>
      </c>
      <c r="L15" s="100">
        <v>0.48960873765837054</v>
      </c>
      <c r="M15" s="100">
        <v>0.50371428874038315</v>
      </c>
      <c r="N15" s="100">
        <v>0.47776989373601098</v>
      </c>
      <c r="O15" s="100">
        <v>0.4772825326235251</v>
      </c>
      <c r="P15" s="100">
        <v>0.47650948305823937</v>
      </c>
      <c r="Q15" s="100">
        <v>0.47743407470723609</v>
      </c>
    </row>
    <row r="16" spans="1:17" x14ac:dyDescent="0.25">
      <c r="A16" s="99" t="s">
        <v>43</v>
      </c>
      <c r="B16" s="100">
        <v>0.26306846747130302</v>
      </c>
      <c r="C16" s="100">
        <v>0.28262003904016747</v>
      </c>
      <c r="D16" s="100">
        <v>0.28824913533513186</v>
      </c>
      <c r="E16" s="100">
        <v>0.28676601276895508</v>
      </c>
      <c r="F16" s="100">
        <v>0.28512855915713942</v>
      </c>
      <c r="G16" s="100">
        <v>0.24380926156011049</v>
      </c>
      <c r="H16" s="100">
        <v>0.22649033642797789</v>
      </c>
      <c r="I16" s="100">
        <v>0.24456681473073341</v>
      </c>
      <c r="J16" s="100">
        <v>0.22259891230773107</v>
      </c>
      <c r="K16" s="100">
        <v>0.24521795255628823</v>
      </c>
      <c r="L16" s="100">
        <v>0.28643699205210749</v>
      </c>
      <c r="M16" s="100">
        <v>0.32049806252651108</v>
      </c>
      <c r="N16" s="100">
        <v>0.2884262623906278</v>
      </c>
      <c r="O16" s="100">
        <v>0.29135152893854177</v>
      </c>
      <c r="P16" s="100">
        <v>0.30003269570047453</v>
      </c>
      <c r="Q16" s="100">
        <v>0.28364976285601079</v>
      </c>
    </row>
    <row r="17" spans="1:17" x14ac:dyDescent="0.25">
      <c r="A17" s="99" t="s">
        <v>44</v>
      </c>
      <c r="B17" s="100">
        <v>0.157907334399529</v>
      </c>
      <c r="C17" s="100">
        <v>0.17437324625565906</v>
      </c>
      <c r="D17" s="100">
        <v>0.18534159453452634</v>
      </c>
      <c r="E17" s="100">
        <v>0.18534562011677977</v>
      </c>
      <c r="F17" s="100">
        <v>0.17774649696835426</v>
      </c>
      <c r="G17" s="100">
        <v>0.14580679578456829</v>
      </c>
      <c r="H17" s="100">
        <v>0.12857800839212394</v>
      </c>
      <c r="I17" s="100">
        <v>0.14189966099097479</v>
      </c>
      <c r="J17" s="100">
        <v>0.12358693151425541</v>
      </c>
      <c r="K17" s="100">
        <v>0.14321155312749961</v>
      </c>
      <c r="L17" s="100">
        <v>0.17889694709216963</v>
      </c>
      <c r="M17" s="100">
        <v>0.20297170560710251</v>
      </c>
      <c r="N17" s="100">
        <v>0.17530288683280465</v>
      </c>
      <c r="O17" s="100">
        <v>0.17609198061286035</v>
      </c>
      <c r="P17" s="100">
        <v>0.18191861917947685</v>
      </c>
      <c r="Q17" s="100">
        <v>0.17409271010995103</v>
      </c>
    </row>
    <row r="18" spans="1:17" x14ac:dyDescent="0.25">
      <c r="A18" s="9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95"/>
      <c r="N18" s="95"/>
      <c r="O18" s="105"/>
      <c r="P18" s="95"/>
    </row>
    <row r="19" spans="1:17" x14ac:dyDescent="0.25">
      <c r="A19" s="94" t="s">
        <v>10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5"/>
      <c r="P19" s="103"/>
    </row>
    <row r="20" spans="1:17" x14ac:dyDescent="0.25">
      <c r="A20" s="96" t="s">
        <v>40</v>
      </c>
      <c r="B20" s="97">
        <v>622767.6574861207</v>
      </c>
      <c r="C20" s="97">
        <v>665313.11450131366</v>
      </c>
      <c r="D20" s="97">
        <v>693542.30212177243</v>
      </c>
      <c r="E20" s="97">
        <v>716917.69297808059</v>
      </c>
      <c r="F20" s="97">
        <v>735949.86950811313</v>
      </c>
      <c r="G20" s="97">
        <v>772403.39610423532</v>
      </c>
      <c r="H20" s="97">
        <v>818892.12490032986</v>
      </c>
      <c r="I20" s="97">
        <v>833692.71711506858</v>
      </c>
      <c r="J20" s="97">
        <v>859720.40359120385</v>
      </c>
      <c r="K20" s="97">
        <v>884822.96367366391</v>
      </c>
      <c r="L20" s="97">
        <v>878073.18708380929</v>
      </c>
      <c r="M20" s="98">
        <v>927508.8315959149</v>
      </c>
      <c r="N20" s="98">
        <v>960922.93069329101</v>
      </c>
      <c r="O20" s="106">
        <v>870761.59972274257</v>
      </c>
      <c r="P20" s="98">
        <v>845176.75279307761</v>
      </c>
      <c r="Q20" s="98">
        <v>861348.55865439714</v>
      </c>
    </row>
    <row r="21" spans="1:17" x14ac:dyDescent="0.25">
      <c r="A21" s="99" t="s">
        <v>41</v>
      </c>
      <c r="B21" s="100">
        <v>0.71322227371399816</v>
      </c>
      <c r="C21" s="100">
        <v>0.713271331914892</v>
      </c>
      <c r="D21" s="100">
        <v>0.72727883237821456</v>
      </c>
      <c r="E21" s="100">
        <v>0.7189588239037713</v>
      </c>
      <c r="F21" s="100">
        <v>0.69472361809040473</v>
      </c>
      <c r="G21" s="100">
        <v>0.66765905833068651</v>
      </c>
      <c r="H21" s="100">
        <v>0.65207039337461692</v>
      </c>
      <c r="I21" s="100">
        <v>0.63085172200452955</v>
      </c>
      <c r="J21" s="100">
        <v>0.64443931308165836</v>
      </c>
      <c r="K21" s="100">
        <v>0.65401636859650136</v>
      </c>
      <c r="L21" s="100">
        <v>0.65209061882313124</v>
      </c>
      <c r="M21" s="100">
        <v>0.69299525720542698</v>
      </c>
      <c r="N21" s="100">
        <v>0.68502269288956119</v>
      </c>
      <c r="O21" s="100">
        <v>0.65023382696801901</v>
      </c>
      <c r="P21" s="100">
        <v>0.6483944732519531</v>
      </c>
      <c r="Q21" s="100">
        <v>0.62851641537756109</v>
      </c>
    </row>
    <row r="22" spans="1:17" x14ac:dyDescent="0.25">
      <c r="A22" s="99" t="s">
        <v>42</v>
      </c>
      <c r="B22" s="100">
        <v>0.5808446319250925</v>
      </c>
      <c r="C22" s="100">
        <v>0.57998867877037652</v>
      </c>
      <c r="D22" s="100">
        <v>0.58253344726820622</v>
      </c>
      <c r="E22" s="100">
        <v>0.59267920412652642</v>
      </c>
      <c r="F22" s="100">
        <v>0.60409871853754693</v>
      </c>
      <c r="G22" s="100">
        <v>0.58241927956940032</v>
      </c>
      <c r="H22" s="100">
        <v>0.51946087613024261</v>
      </c>
      <c r="I22" s="100">
        <v>0.49004246455492145</v>
      </c>
      <c r="J22" s="100">
        <v>0.51167780761131731</v>
      </c>
      <c r="K22" s="100">
        <v>0.52282595554806699</v>
      </c>
      <c r="L22" s="100">
        <v>0.53115046966491219</v>
      </c>
      <c r="M22" s="100">
        <v>0.54852592952352774</v>
      </c>
      <c r="N22" s="100">
        <v>0.52564621050147065</v>
      </c>
      <c r="O22" s="100">
        <v>0.51144391898984931</v>
      </c>
      <c r="P22" s="100">
        <v>0.52338617421521261</v>
      </c>
      <c r="Q22" s="100">
        <v>0.54372630674579414</v>
      </c>
    </row>
    <row r="23" spans="1:17" x14ac:dyDescent="0.25">
      <c r="A23" s="99" t="s">
        <v>43</v>
      </c>
      <c r="B23" s="100">
        <v>0.41427132905618486</v>
      </c>
      <c r="C23" s="100">
        <v>0.41368929740210492</v>
      </c>
      <c r="D23" s="100">
        <v>0.4236642453504772</v>
      </c>
      <c r="E23" s="100">
        <v>0.42611194355103066</v>
      </c>
      <c r="F23" s="100">
        <v>0.41968164742618164</v>
      </c>
      <c r="G23" s="100">
        <v>0.38885750775094263</v>
      </c>
      <c r="H23" s="100">
        <v>0.33872505784097046</v>
      </c>
      <c r="I23" s="100">
        <v>0.30914413261981583</v>
      </c>
      <c r="J23" s="100">
        <v>0.32974529485616627</v>
      </c>
      <c r="K23" s="100">
        <v>0.3419367328555426</v>
      </c>
      <c r="L23" s="100">
        <v>0.34635823845198938</v>
      </c>
      <c r="M23" s="100">
        <v>0.38012586761400302</v>
      </c>
      <c r="N23" s="100">
        <v>0.36007958262491058</v>
      </c>
      <c r="O23" s="100">
        <v>0.33255813672429124</v>
      </c>
      <c r="P23" s="100">
        <v>0.33936070273762775</v>
      </c>
      <c r="Q23" s="100">
        <v>0.34174090926234674</v>
      </c>
    </row>
    <row r="24" spans="1:17" x14ac:dyDescent="0.25">
      <c r="A24" s="99" t="s">
        <v>44</v>
      </c>
      <c r="B24" s="100">
        <v>0.28608009417498537</v>
      </c>
      <c r="C24" s="100">
        <v>0.28496324790473565</v>
      </c>
      <c r="D24" s="100">
        <v>0.29441658314883506</v>
      </c>
      <c r="E24" s="100">
        <v>0.30234883732312751</v>
      </c>
      <c r="F24" s="100">
        <v>0.30146341783926878</v>
      </c>
      <c r="G24" s="100">
        <v>0.27476355275969511</v>
      </c>
      <c r="H24" s="100">
        <v>0.21632857886643089</v>
      </c>
      <c r="I24" s="100">
        <v>0.19142608726773788</v>
      </c>
      <c r="J24" s="100">
        <v>0.20946400318829511</v>
      </c>
      <c r="K24" s="100">
        <v>0.21849748846489975</v>
      </c>
      <c r="L24" s="100">
        <v>0.22795170093943684</v>
      </c>
      <c r="M24" s="100">
        <v>0.25481697659980307</v>
      </c>
      <c r="N24" s="100">
        <v>0.23495237467796712</v>
      </c>
      <c r="O24" s="100">
        <v>0.21256348776342046</v>
      </c>
      <c r="P24" s="100">
        <v>0.21773263207958693</v>
      </c>
      <c r="Q24" s="100">
        <v>0.22787501241751737</v>
      </c>
    </row>
    <row r="25" spans="1:17" x14ac:dyDescent="0.25">
      <c r="A25" s="107"/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9"/>
      <c r="P25" s="109"/>
      <c r="Q25" s="109"/>
    </row>
    <row r="26" spans="1:17" x14ac:dyDescent="0.25">
      <c r="A26" s="69" t="str">
        <f>Cuadro01!A17</f>
        <v>Fuente: Instituto Nacional de Estadística (INE). LIV Encuesta Permanente de Hogares de Propósitos Múltiples, Junio 2016.</v>
      </c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1"/>
  <sheetViews>
    <sheetView zoomScaleNormal="100" workbookViewId="0">
      <selection activeCell="G25" sqref="G25"/>
    </sheetView>
  </sheetViews>
  <sheetFormatPr baseColWidth="10" defaultRowHeight="12.75" x14ac:dyDescent="0.2"/>
  <cols>
    <col min="1" max="1" width="2.42578125" customWidth="1"/>
    <col min="3" max="3" width="17" bestFit="1" customWidth="1"/>
    <col min="4" max="4" width="21.5703125" customWidth="1"/>
    <col min="5" max="5" width="18.85546875" customWidth="1"/>
    <col min="6" max="6" width="19.85546875" customWidth="1"/>
  </cols>
  <sheetData>
    <row r="2" spans="2:16" x14ac:dyDescent="0.2">
      <c r="B2" s="167" t="s">
        <v>64</v>
      </c>
      <c r="C2" s="167"/>
      <c r="D2" s="167"/>
      <c r="E2" s="167"/>
      <c r="F2" s="167"/>
      <c r="G2" s="141"/>
      <c r="H2" s="141"/>
      <c r="I2" s="141"/>
      <c r="J2" s="141"/>
      <c r="K2" s="141"/>
      <c r="L2" s="141"/>
      <c r="M2" s="141"/>
      <c r="N2" s="141"/>
      <c r="O2" s="141"/>
      <c r="P2" s="141"/>
    </row>
    <row r="3" spans="2:16" x14ac:dyDescent="0.2">
      <c r="B3" s="142"/>
      <c r="C3" s="142"/>
      <c r="D3" s="142"/>
      <c r="E3" s="142"/>
      <c r="F3" s="142"/>
      <c r="G3" s="141"/>
      <c r="H3" s="141"/>
      <c r="I3" s="141"/>
      <c r="J3" s="141"/>
      <c r="K3" s="141"/>
      <c r="L3" s="141"/>
      <c r="M3" s="141"/>
      <c r="N3" s="141"/>
      <c r="O3" s="141"/>
      <c r="P3" s="141"/>
    </row>
    <row r="4" spans="2:16" ht="22.5" x14ac:dyDescent="0.2">
      <c r="B4" s="143" t="s">
        <v>54</v>
      </c>
      <c r="C4" s="144" t="s">
        <v>55</v>
      </c>
      <c r="D4" s="144" t="s">
        <v>56</v>
      </c>
      <c r="E4" s="144" t="s">
        <v>57</v>
      </c>
      <c r="F4" s="144" t="s">
        <v>58</v>
      </c>
    </row>
    <row r="5" spans="2:16" x14ac:dyDescent="0.2">
      <c r="B5" s="145">
        <v>2001</v>
      </c>
      <c r="C5" s="146">
        <v>0.56354679494223625</v>
      </c>
      <c r="D5" s="147">
        <v>1210.5448625291665</v>
      </c>
      <c r="E5" s="147">
        <v>117.91466725170687</v>
      </c>
      <c r="F5" s="147">
        <v>3679.7735101736143</v>
      </c>
    </row>
    <row r="6" spans="2:16" x14ac:dyDescent="0.2">
      <c r="B6" s="148">
        <v>2002</v>
      </c>
      <c r="C6" s="149">
        <v>0.56265955420014935</v>
      </c>
      <c r="D6" s="17">
        <v>1285.46</v>
      </c>
      <c r="E6" s="17">
        <v>170.23</v>
      </c>
      <c r="F6" s="17">
        <v>4100.51</v>
      </c>
    </row>
    <row r="7" spans="2:16" x14ac:dyDescent="0.2">
      <c r="B7" s="148">
        <v>2003</v>
      </c>
      <c r="C7" s="149">
        <v>0.58244259503903517</v>
      </c>
      <c r="D7" s="17">
        <v>1350.4839999999999</v>
      </c>
      <c r="E7" s="17">
        <v>148.18</v>
      </c>
      <c r="F7" s="17">
        <v>4227.03</v>
      </c>
    </row>
    <row r="8" spans="2:16" x14ac:dyDescent="0.2">
      <c r="B8" s="148">
        <v>2004</v>
      </c>
      <c r="C8" s="149">
        <v>0.58189220744060843</v>
      </c>
      <c r="D8" s="17">
        <v>1431.171</v>
      </c>
      <c r="E8" s="17">
        <v>147.9</v>
      </c>
      <c r="F8" s="17">
        <v>4532.32</v>
      </c>
    </row>
    <row r="9" spans="2:16" x14ac:dyDescent="0.2">
      <c r="B9" s="148">
        <v>2005</v>
      </c>
      <c r="C9" s="149">
        <v>0.59684274007059801</v>
      </c>
      <c r="D9" s="17">
        <v>1594.578</v>
      </c>
      <c r="E9" s="17">
        <v>139.12598919400301</v>
      </c>
      <c r="F9" s="17">
        <v>5066.6178037056507</v>
      </c>
    </row>
    <row r="10" spans="2:16" x14ac:dyDescent="0.2">
      <c r="B10" s="148">
        <v>2006</v>
      </c>
      <c r="C10" s="149">
        <v>0.5859983967124297</v>
      </c>
      <c r="D10" s="17">
        <v>1886.8467985761592</v>
      </c>
      <c r="E10" s="17">
        <v>179.2194263443246</v>
      </c>
      <c r="F10" s="17">
        <v>5874.4799914440946</v>
      </c>
    </row>
    <row r="11" spans="2:16" x14ac:dyDescent="0.2">
      <c r="B11" s="148">
        <v>2007</v>
      </c>
      <c r="C11" s="149">
        <v>0.59197946419199976</v>
      </c>
      <c r="D11" s="17">
        <v>2367.946905347751</v>
      </c>
      <c r="E11" s="17">
        <v>283.89541234746372</v>
      </c>
      <c r="F11" s="17">
        <v>7534.3550723307644</v>
      </c>
    </row>
    <row r="12" spans="2:16" x14ac:dyDescent="0.2">
      <c r="B12" s="148">
        <v>2008</v>
      </c>
      <c r="C12" s="149">
        <v>0.54693921088905695</v>
      </c>
      <c r="D12" s="17">
        <v>2499.896584319687</v>
      </c>
      <c r="E12" s="17">
        <v>399.65588211971414</v>
      </c>
      <c r="F12" s="17">
        <v>7319.7671739426823</v>
      </c>
    </row>
    <row r="13" spans="2:16" x14ac:dyDescent="0.2">
      <c r="B13" s="148">
        <v>2009</v>
      </c>
      <c r="C13" s="149">
        <v>0.52546072029470303</v>
      </c>
      <c r="D13" s="17">
        <v>2578.627495450703</v>
      </c>
      <c r="E13" s="17">
        <v>390.39111151964875</v>
      </c>
      <c r="F13" s="17">
        <v>7349.2240409213455</v>
      </c>
    </row>
    <row r="14" spans="2:16" x14ac:dyDescent="0.2">
      <c r="B14" s="148">
        <v>2010</v>
      </c>
      <c r="C14" s="149">
        <v>0.5404490477864321</v>
      </c>
      <c r="D14" s="17">
        <v>2655.1608873109462</v>
      </c>
      <c r="E14" s="17">
        <v>380.3460555381601</v>
      </c>
      <c r="F14" s="17">
        <v>7761.3630903045396</v>
      </c>
      <c r="K14" s="150"/>
    </row>
    <row r="15" spans="2:16" x14ac:dyDescent="0.2">
      <c r="B15" s="148">
        <v>2011</v>
      </c>
      <c r="C15" s="149">
        <v>0.5522924855889475</v>
      </c>
      <c r="D15" s="17">
        <v>2773.5380415689829</v>
      </c>
      <c r="E15" s="17">
        <v>345.83824945469115</v>
      </c>
      <c r="F15" s="17">
        <v>8505.6622229094355</v>
      </c>
    </row>
    <row r="16" spans="2:16" x14ac:dyDescent="0.2">
      <c r="B16" s="148">
        <v>2012</v>
      </c>
      <c r="C16" s="149">
        <v>0.5736442150948573</v>
      </c>
      <c r="D16" s="17">
        <v>2549.9392697147709</v>
      </c>
      <c r="E16" s="17">
        <v>318.00986459168871</v>
      </c>
      <c r="F16" s="17">
        <v>7873.6199902066992</v>
      </c>
    </row>
    <row r="17" spans="2:6" x14ac:dyDescent="0.2">
      <c r="B17" s="148">
        <v>2013</v>
      </c>
      <c r="C17" s="149">
        <v>0.54368903900507504</v>
      </c>
      <c r="D17" s="17">
        <v>2659.2995766276586</v>
      </c>
      <c r="E17" s="17">
        <v>378.7039574493005</v>
      </c>
      <c r="F17" s="17">
        <v>7812.947844136932</v>
      </c>
    </row>
    <row r="18" spans="2:6" x14ac:dyDescent="0.2">
      <c r="B18" s="148">
        <v>2014</v>
      </c>
      <c r="C18" s="149">
        <v>0.51985963475371322</v>
      </c>
      <c r="D18" s="17">
        <v>2919.8731006900621</v>
      </c>
      <c r="E18" s="17">
        <v>462.11530278658768</v>
      </c>
      <c r="F18" s="17">
        <v>8288.3261350092471</v>
      </c>
    </row>
    <row r="19" spans="2:6" x14ac:dyDescent="0.2">
      <c r="B19" s="148">
        <v>2015</v>
      </c>
      <c r="C19" s="149">
        <v>0.50577033385418324</v>
      </c>
      <c r="D19" s="17">
        <v>2890</v>
      </c>
      <c r="E19" s="17">
        <v>466.56424187884767</v>
      </c>
      <c r="F19" s="17">
        <v>7964.5250772337531</v>
      </c>
    </row>
    <row r="20" spans="2:6" x14ac:dyDescent="0.2">
      <c r="B20" s="168">
        <v>2016</v>
      </c>
      <c r="C20" s="151">
        <v>0.51812142329878674</v>
      </c>
      <c r="D20" s="152">
        <v>3103.3312066463659</v>
      </c>
      <c r="E20" s="152">
        <v>431.81718041739464</v>
      </c>
      <c r="F20" s="152">
        <v>8619.5768854332309</v>
      </c>
    </row>
    <row r="21" spans="2:6" x14ac:dyDescent="0.2">
      <c r="B21" s="69" t="str">
        <f>Cuadro01!A17</f>
        <v>Fuente: Instituto Nacional de Estadística (INE). LIV Encuesta Permanente de Hogares de Propósitos Múltiples, Junio 2016.</v>
      </c>
      <c r="C21" s="153"/>
      <c r="D21" s="2"/>
      <c r="E21" s="2"/>
      <c r="F21" s="2"/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Portada</vt:lpstr>
      <vt:lpstr>Cuadro01</vt:lpstr>
      <vt:lpstr>Cuadro02</vt:lpstr>
      <vt:lpstr>Cuadro03 </vt:lpstr>
      <vt:lpstr>Cuadro04</vt:lpstr>
      <vt:lpstr>Cuadro 05</vt:lpstr>
      <vt:lpstr>Cuadro  06</vt:lpstr>
      <vt:lpstr>'Cuadro03 '!Área_de_impresión</vt:lpstr>
    </vt:vector>
  </TitlesOfParts>
  <Company>Instituto Nacional de Estadística -INE-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ine</cp:lastModifiedBy>
  <cp:lastPrinted>2011-01-20T16:24:36Z</cp:lastPrinted>
  <dcterms:created xsi:type="dcterms:W3CDTF">2002-11-20T15:18:17Z</dcterms:created>
  <dcterms:modified xsi:type="dcterms:W3CDTF">2016-08-16T19:30:12Z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