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8\junio 2018\publicacion junio 2018\junio 2018 final\junio 2018 ultima\"/>
    </mc:Choice>
  </mc:AlternateContent>
  <bookViews>
    <workbookView xWindow="0" yWindow="0" windowWidth="19200" windowHeight="11580"/>
  </bookViews>
  <sheets>
    <sheet name="Portada" sheetId="7" r:id="rId1"/>
    <sheet name="C01" sheetId="1" r:id="rId2"/>
    <sheet name="C02" sheetId="3" r:id="rId3"/>
    <sheet name="C03" sheetId="5" r:id="rId4"/>
    <sheet name="C04" sheetId="2" r:id="rId5"/>
    <sheet name="C05" sheetId="4" r:id="rId6"/>
    <sheet name="C06" sheetId="6" r:id="rId7"/>
  </sheets>
  <calcPr calcId="152511" iterate="1" iterateCount="1000"/>
</workbook>
</file>

<file path=xl/calcChain.xml><?xml version="1.0" encoding="utf-8"?>
<calcChain xmlns="http://schemas.openxmlformats.org/spreadsheetml/2006/main">
  <c r="A82" i="5" l="1"/>
  <c r="A78" i="5"/>
  <c r="A77" i="5"/>
  <c r="A74" i="5"/>
  <c r="A70" i="5"/>
  <c r="A65" i="5"/>
  <c r="A64" i="5"/>
  <c r="A61" i="5"/>
  <c r="A60" i="5"/>
  <c r="A57" i="5"/>
  <c r="A56" i="5"/>
  <c r="A53" i="5"/>
  <c r="A52" i="5"/>
  <c r="A49" i="5"/>
  <c r="A48" i="5"/>
  <c r="A45" i="5"/>
  <c r="A83" i="3"/>
  <c r="A83" i="5" s="1"/>
  <c r="A82" i="3"/>
  <c r="A81" i="3"/>
  <c r="A81" i="5" s="1"/>
  <c r="A80" i="3"/>
  <c r="A80" i="5" s="1"/>
  <c r="A79" i="3"/>
  <c r="A79" i="5" s="1"/>
  <c r="A78" i="3"/>
  <c r="A77" i="3"/>
  <c r="A76" i="3"/>
  <c r="A76" i="5" s="1"/>
  <c r="A75" i="3"/>
  <c r="A75" i="5" s="1"/>
  <c r="A74" i="3"/>
  <c r="A73" i="3"/>
  <c r="A73" i="5" s="1"/>
  <c r="A72" i="3"/>
  <c r="A72" i="5" s="1"/>
  <c r="A71" i="3"/>
  <c r="A71" i="5" s="1"/>
  <c r="A68" i="3"/>
  <c r="A68" i="5" s="1"/>
  <c r="A67" i="3"/>
  <c r="A67" i="5" s="1"/>
  <c r="A66" i="3"/>
  <c r="A66" i="5" s="1"/>
  <c r="A65" i="3"/>
  <c r="A64" i="3"/>
  <c r="A63" i="3"/>
  <c r="A63" i="5" s="1"/>
  <c r="A62" i="3"/>
  <c r="A62" i="5" s="1"/>
  <c r="A61" i="3"/>
  <c r="A60" i="3"/>
  <c r="A59" i="3"/>
  <c r="A59" i="5" s="1"/>
  <c r="A58" i="3"/>
  <c r="A58" i="5" s="1"/>
  <c r="A57" i="3"/>
  <c r="A56" i="3"/>
  <c r="A55" i="3"/>
  <c r="A55" i="5" s="1"/>
  <c r="A54" i="3"/>
  <c r="A54" i="5" s="1"/>
  <c r="A53" i="3"/>
  <c r="A52" i="3"/>
  <c r="A51" i="3"/>
  <c r="A51" i="5" s="1"/>
  <c r="A50" i="3"/>
  <c r="A50" i="5" s="1"/>
  <c r="A49" i="3"/>
  <c r="A48" i="3"/>
  <c r="A47" i="3"/>
  <c r="A47" i="5" s="1"/>
  <c r="A46" i="3"/>
  <c r="A46" i="5" s="1"/>
  <c r="A45" i="3"/>
  <c r="B80" i="6" l="1"/>
  <c r="P80" i="6" s="1"/>
  <c r="B63" i="6"/>
  <c r="J63" i="6" s="1"/>
  <c r="B61" i="6"/>
  <c r="J61" i="6" s="1"/>
  <c r="B62" i="6"/>
  <c r="J62" i="6" s="1"/>
  <c r="B72" i="6"/>
  <c r="P72" i="6" s="1"/>
  <c r="B70" i="6"/>
  <c r="P70" i="6" s="1"/>
  <c r="B51" i="2"/>
  <c r="P51" i="2" s="1"/>
  <c r="B20" i="4"/>
  <c r="P20" i="4" s="1"/>
  <c r="B23" i="4"/>
  <c r="P23" i="4" s="1"/>
  <c r="B26" i="4"/>
  <c r="P26" i="4" s="1"/>
  <c r="B46" i="6"/>
  <c r="P46" i="6" s="1"/>
  <c r="B78" i="6"/>
  <c r="P78" i="6" s="1"/>
  <c r="B52" i="6"/>
  <c r="P52" i="6" s="1"/>
  <c r="B68" i="6"/>
  <c r="J68" i="6" s="1"/>
  <c r="B69" i="6"/>
  <c r="J69" i="6" s="1"/>
  <c r="B55" i="6"/>
  <c r="J55" i="6" s="1"/>
  <c r="B76" i="6"/>
  <c r="P76" i="6" s="1"/>
  <c r="H46" i="5"/>
  <c r="N48" i="5"/>
  <c r="H50" i="5"/>
  <c r="N52" i="5"/>
  <c r="H54" i="5"/>
  <c r="N56" i="5"/>
  <c r="H58" i="5"/>
  <c r="N60" i="5"/>
  <c r="H62" i="5"/>
  <c r="N64" i="5"/>
  <c r="H66" i="5"/>
  <c r="N68" i="5"/>
  <c r="K71" i="5"/>
  <c r="H72" i="5"/>
  <c r="N74" i="5"/>
  <c r="K75" i="5"/>
  <c r="H76" i="5"/>
  <c r="N78" i="5"/>
  <c r="K79" i="5"/>
  <c r="H80" i="5"/>
  <c r="N82" i="5"/>
  <c r="K83" i="5"/>
  <c r="B17" i="2"/>
  <c r="P17" i="2" s="1"/>
  <c r="B21" i="2"/>
  <c r="P21" i="2" s="1"/>
  <c r="B25" i="2"/>
  <c r="P25" i="2" s="1"/>
  <c r="B42" i="2"/>
  <c r="P42" i="2" s="1"/>
  <c r="B44" i="6"/>
  <c r="J44" i="6" s="1"/>
  <c r="B57" i="6"/>
  <c r="J57" i="6" s="1"/>
  <c r="K48" i="5"/>
  <c r="H49" i="5"/>
  <c r="K52" i="5"/>
  <c r="H53" i="5"/>
  <c r="K56" i="5"/>
  <c r="H57" i="5"/>
  <c r="K60" i="5"/>
  <c r="H61" i="5"/>
  <c r="K64" i="5"/>
  <c r="H65" i="5"/>
  <c r="K68" i="5"/>
  <c r="H71" i="5"/>
  <c r="K74" i="5"/>
  <c r="H75" i="5"/>
  <c r="K78" i="5"/>
  <c r="H79" i="5"/>
  <c r="K82" i="5"/>
  <c r="H83" i="5"/>
  <c r="B71" i="2"/>
  <c r="P71" i="2" s="1"/>
  <c r="B75" i="2"/>
  <c r="P75" i="2" s="1"/>
  <c r="B17" i="4"/>
  <c r="P17" i="4" s="1"/>
  <c r="B48" i="6"/>
  <c r="P48" i="6" s="1"/>
  <c r="B50" i="6"/>
  <c r="P50" i="6" s="1"/>
  <c r="B64" i="6"/>
  <c r="J64" i="6" s="1"/>
  <c r="B66" i="6"/>
  <c r="J66" i="6" s="1"/>
  <c r="B74" i="6"/>
  <c r="P74" i="6" s="1"/>
  <c r="B45" i="6"/>
  <c r="P45" i="6" s="1"/>
  <c r="B59" i="6"/>
  <c r="J59" i="6" s="1"/>
  <c r="B60" i="6"/>
  <c r="J60" i="6" s="1"/>
  <c r="B73" i="6"/>
  <c r="P73" i="6" s="1"/>
  <c r="B75" i="6"/>
  <c r="P75" i="6" s="1"/>
  <c r="B71" i="6"/>
  <c r="P71" i="6" s="1"/>
  <c r="B54" i="6"/>
  <c r="J54" i="6" s="1"/>
  <c r="B79" i="6"/>
  <c r="P79" i="6" s="1"/>
  <c r="B52" i="2"/>
  <c r="P52" i="2" s="1"/>
  <c r="B56" i="2"/>
  <c r="P56" i="2" s="1"/>
  <c r="B60" i="2"/>
  <c r="P60" i="2" s="1"/>
  <c r="B64" i="2"/>
  <c r="P64" i="2" s="1"/>
  <c r="B68" i="2"/>
  <c r="P68" i="2" s="1"/>
  <c r="B28" i="4"/>
  <c r="P28" i="4" s="1"/>
  <c r="B11" i="6"/>
  <c r="P11" i="6" s="1"/>
  <c r="B17" i="6"/>
  <c r="P17" i="6" s="1"/>
  <c r="B21" i="6"/>
  <c r="P21" i="6" s="1"/>
  <c r="B25" i="6"/>
  <c r="P25" i="6" s="1"/>
  <c r="B56" i="6"/>
  <c r="J56" i="6" s="1"/>
  <c r="B58" i="6"/>
  <c r="J58" i="6" s="1"/>
  <c r="B65" i="6"/>
  <c r="J65" i="6" s="1"/>
  <c r="B77" i="6"/>
  <c r="P77" i="6" s="1"/>
  <c r="B54" i="2"/>
  <c r="P54" i="2" s="1"/>
  <c r="B58" i="2"/>
  <c r="P58" i="2" s="1"/>
  <c r="B62" i="2"/>
  <c r="P62" i="2" s="1"/>
  <c r="B21" i="4"/>
  <c r="P21" i="4" s="1"/>
  <c r="B25" i="4"/>
  <c r="P25" i="4" s="1"/>
  <c r="G80" i="6"/>
  <c r="K46" i="5"/>
  <c r="H47" i="5"/>
  <c r="N49" i="5"/>
  <c r="K50" i="5"/>
  <c r="H51" i="5"/>
  <c r="N53" i="5"/>
  <c r="K54" i="5"/>
  <c r="H55" i="5"/>
  <c r="N57" i="5"/>
  <c r="K58" i="5"/>
  <c r="H59" i="5"/>
  <c r="N61" i="5"/>
  <c r="K62" i="5"/>
  <c r="H63" i="5"/>
  <c r="K66" i="5"/>
  <c r="H67" i="5"/>
  <c r="N71" i="5"/>
  <c r="K72" i="5"/>
  <c r="H73" i="5"/>
  <c r="N75" i="5"/>
  <c r="K76" i="5"/>
  <c r="H77" i="5"/>
  <c r="N79" i="5"/>
  <c r="K80" i="5"/>
  <c r="H81" i="5"/>
  <c r="N83" i="5"/>
  <c r="B18" i="2"/>
  <c r="P18" i="2" s="1"/>
  <c r="B22" i="2"/>
  <c r="P22" i="2" s="1"/>
  <c r="B26" i="2"/>
  <c r="P26" i="2" s="1"/>
  <c r="B72" i="2"/>
  <c r="P72" i="2" s="1"/>
  <c r="B76" i="2"/>
  <c r="P76" i="2" s="1"/>
  <c r="B80" i="2"/>
  <c r="P80" i="2" s="1"/>
  <c r="B18" i="4"/>
  <c r="P18" i="4" s="1"/>
  <c r="B12" i="6"/>
  <c r="P12" i="6" s="1"/>
  <c r="B18" i="6"/>
  <c r="P18" i="6" s="1"/>
  <c r="B22" i="6"/>
  <c r="P22" i="6" s="1"/>
  <c r="B26" i="6"/>
  <c r="P26" i="6" s="1"/>
  <c r="B47" i="6"/>
  <c r="P47" i="6" s="1"/>
  <c r="B55" i="2"/>
  <c r="P55" i="2" s="1"/>
  <c r="B59" i="2"/>
  <c r="P59" i="2" s="1"/>
  <c r="B63" i="2"/>
  <c r="P63" i="2" s="1"/>
  <c r="B22" i="4"/>
  <c r="P22" i="4" s="1"/>
  <c r="N46" i="5"/>
  <c r="K47" i="5"/>
  <c r="H48" i="5"/>
  <c r="N50" i="5"/>
  <c r="K51" i="5"/>
  <c r="H52" i="5"/>
  <c r="N54" i="5"/>
  <c r="K55" i="5"/>
  <c r="H56" i="5"/>
  <c r="N58" i="5"/>
  <c r="K59" i="5"/>
  <c r="H60" i="5"/>
  <c r="N62" i="5"/>
  <c r="K63" i="5"/>
  <c r="H64" i="5"/>
  <c r="N66" i="5"/>
  <c r="K67" i="5"/>
  <c r="H68" i="5"/>
  <c r="N72" i="5"/>
  <c r="K73" i="5"/>
  <c r="H74" i="5"/>
  <c r="N76" i="5"/>
  <c r="K77" i="5"/>
  <c r="H78" i="5"/>
  <c r="N80" i="5"/>
  <c r="K81" i="5"/>
  <c r="H82" i="5"/>
  <c r="B19" i="2"/>
  <c r="P19" i="2" s="1"/>
  <c r="B23" i="2"/>
  <c r="P23" i="2" s="1"/>
  <c r="B27" i="2"/>
  <c r="P27" i="2" s="1"/>
  <c r="B69" i="2"/>
  <c r="P69" i="2" s="1"/>
  <c r="B73" i="2"/>
  <c r="P73" i="2" s="1"/>
  <c r="B77" i="2"/>
  <c r="P77" i="2" s="1"/>
  <c r="B19" i="4"/>
  <c r="P19" i="4" s="1"/>
  <c r="B13" i="6"/>
  <c r="P13" i="6" s="1"/>
  <c r="B19" i="6"/>
  <c r="P19" i="6" s="1"/>
  <c r="B23" i="6"/>
  <c r="P23" i="6" s="1"/>
  <c r="B27" i="6"/>
  <c r="P27" i="6" s="1"/>
  <c r="B51" i="6"/>
  <c r="P51" i="6" s="1"/>
  <c r="N47" i="5"/>
  <c r="N51" i="5"/>
  <c r="N55" i="5"/>
  <c r="N59" i="5"/>
  <c r="N63" i="5"/>
  <c r="N67" i="5"/>
  <c r="N73" i="5"/>
  <c r="N77" i="5"/>
  <c r="N81" i="5"/>
  <c r="B20" i="2"/>
  <c r="P20" i="2" s="1"/>
  <c r="B24" i="2"/>
  <c r="P24" i="2" s="1"/>
  <c r="B28" i="2"/>
  <c r="P28" i="2" s="1"/>
  <c r="B70" i="2"/>
  <c r="P70" i="2" s="1"/>
  <c r="B74" i="2"/>
  <c r="P74" i="2" s="1"/>
  <c r="B78" i="2"/>
  <c r="P78" i="2" s="1"/>
  <c r="B16" i="4"/>
  <c r="P16" i="4" s="1"/>
  <c r="B27" i="4"/>
  <c r="P27" i="4" s="1"/>
  <c r="B16" i="6"/>
  <c r="P16" i="6" s="1"/>
  <c r="B20" i="6"/>
  <c r="P20" i="6" s="1"/>
  <c r="B24" i="6"/>
  <c r="P24" i="6" s="1"/>
  <c r="B28" i="6"/>
  <c r="P28" i="6" s="1"/>
  <c r="B53" i="2"/>
  <c r="P53" i="2" s="1"/>
  <c r="B57" i="2"/>
  <c r="P57" i="2" s="1"/>
  <c r="B61" i="2"/>
  <c r="P61" i="2" s="1"/>
  <c r="B65" i="2"/>
  <c r="P65" i="2" s="1"/>
  <c r="B24" i="4"/>
  <c r="P24" i="4" s="1"/>
  <c r="B49" i="6"/>
  <c r="P49" i="6" s="1"/>
  <c r="B53" i="6"/>
  <c r="M53" i="6" s="1"/>
  <c r="B43" i="6"/>
  <c r="D43" i="6" s="1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8" i="4"/>
  <c r="B67" i="4"/>
  <c r="B66" i="4"/>
  <c r="B65" i="4"/>
  <c r="B64" i="4"/>
  <c r="B63" i="4"/>
  <c r="G63" i="4" s="1"/>
  <c r="B62" i="4"/>
  <c r="B61" i="4"/>
  <c r="G61" i="4" s="1"/>
  <c r="B60" i="4"/>
  <c r="B59" i="4"/>
  <c r="G59" i="4" s="1"/>
  <c r="B58" i="4"/>
  <c r="B57" i="4"/>
  <c r="G57" i="4" s="1"/>
  <c r="B56" i="4"/>
  <c r="B55" i="4"/>
  <c r="B54" i="4"/>
  <c r="M54" i="4" s="1"/>
  <c r="B53" i="4"/>
  <c r="B52" i="4"/>
  <c r="M52" i="4" s="1"/>
  <c r="B51" i="4"/>
  <c r="B50" i="4"/>
  <c r="M50" i="4" s="1"/>
  <c r="B49" i="4"/>
  <c r="B48" i="4"/>
  <c r="M48" i="4" s="1"/>
  <c r="B47" i="4"/>
  <c r="B46" i="4"/>
  <c r="M46" i="4" s="1"/>
  <c r="B45" i="4"/>
  <c r="B79" i="2"/>
  <c r="M79" i="2" s="1"/>
  <c r="B43" i="2"/>
  <c r="B44" i="2"/>
  <c r="D44" i="2" s="1"/>
  <c r="B45" i="2"/>
  <c r="B46" i="2"/>
  <c r="D46" i="2" s="1"/>
  <c r="B47" i="2"/>
  <c r="B48" i="2"/>
  <c r="D48" i="2" s="1"/>
  <c r="B49" i="2"/>
  <c r="B50" i="2"/>
  <c r="D50" i="2" s="1"/>
  <c r="K49" i="5"/>
  <c r="K53" i="5"/>
  <c r="K57" i="5"/>
  <c r="K61" i="5"/>
  <c r="K65" i="5"/>
  <c r="N65" i="5"/>
  <c r="H71" i="3"/>
  <c r="K71" i="3"/>
  <c r="N71" i="3"/>
  <c r="H72" i="3"/>
  <c r="K72" i="3"/>
  <c r="N72" i="3"/>
  <c r="H73" i="3"/>
  <c r="K73" i="3"/>
  <c r="N73" i="3"/>
  <c r="H74" i="3"/>
  <c r="K74" i="3"/>
  <c r="N74" i="3"/>
  <c r="H75" i="3"/>
  <c r="K75" i="3"/>
  <c r="N75" i="3"/>
  <c r="H76" i="3"/>
  <c r="K76" i="3"/>
  <c r="N76" i="3"/>
  <c r="H77" i="3"/>
  <c r="K77" i="3"/>
  <c r="N77" i="3"/>
  <c r="H78" i="3"/>
  <c r="K78" i="3"/>
  <c r="N78" i="3"/>
  <c r="H79" i="3"/>
  <c r="K79" i="3"/>
  <c r="N79" i="3"/>
  <c r="H80" i="3"/>
  <c r="K80" i="3"/>
  <c r="N80" i="3"/>
  <c r="H81" i="3"/>
  <c r="K81" i="3"/>
  <c r="N81" i="3"/>
  <c r="H82" i="3"/>
  <c r="K82" i="3"/>
  <c r="N82" i="3"/>
  <c r="H83" i="3"/>
  <c r="K83" i="3"/>
  <c r="N83" i="3"/>
  <c r="H46" i="3"/>
  <c r="K46" i="3"/>
  <c r="N46" i="3"/>
  <c r="H47" i="3"/>
  <c r="K47" i="3"/>
  <c r="N47" i="3"/>
  <c r="H48" i="3"/>
  <c r="K48" i="3"/>
  <c r="N48" i="3"/>
  <c r="H49" i="3"/>
  <c r="K49" i="3"/>
  <c r="N49" i="3"/>
  <c r="H50" i="3"/>
  <c r="K50" i="3"/>
  <c r="N50" i="3"/>
  <c r="H51" i="3"/>
  <c r="K51" i="3"/>
  <c r="N51" i="3"/>
  <c r="H52" i="3"/>
  <c r="K52" i="3"/>
  <c r="N52" i="3"/>
  <c r="H53" i="3"/>
  <c r="K53" i="3"/>
  <c r="N53" i="3"/>
  <c r="H54" i="3"/>
  <c r="K54" i="3"/>
  <c r="N54" i="3"/>
  <c r="H55" i="3"/>
  <c r="K55" i="3"/>
  <c r="N55" i="3"/>
  <c r="H56" i="3"/>
  <c r="K56" i="3"/>
  <c r="N56" i="3"/>
  <c r="H57" i="3"/>
  <c r="K57" i="3"/>
  <c r="N57" i="3"/>
  <c r="H58" i="3"/>
  <c r="K58" i="3"/>
  <c r="N58" i="3"/>
  <c r="H59" i="3"/>
  <c r="K59" i="3"/>
  <c r="N59" i="3"/>
  <c r="H60" i="3"/>
  <c r="K60" i="3"/>
  <c r="N60" i="3"/>
  <c r="H61" i="3"/>
  <c r="K61" i="3"/>
  <c r="N61" i="3"/>
  <c r="H62" i="3"/>
  <c r="K62" i="3"/>
  <c r="N62" i="3"/>
  <c r="H63" i="3"/>
  <c r="K63" i="3"/>
  <c r="N63" i="3"/>
  <c r="H64" i="3"/>
  <c r="K64" i="3"/>
  <c r="N64" i="3"/>
  <c r="H65" i="3"/>
  <c r="K65" i="3"/>
  <c r="N65" i="3"/>
  <c r="H66" i="3"/>
  <c r="K66" i="3"/>
  <c r="N66" i="3"/>
  <c r="H67" i="3"/>
  <c r="K67" i="3"/>
  <c r="N67" i="3"/>
  <c r="H68" i="3"/>
  <c r="K68" i="3"/>
  <c r="N68" i="3"/>
  <c r="H71" i="1"/>
  <c r="K71" i="1"/>
  <c r="N71" i="1"/>
  <c r="H72" i="1"/>
  <c r="K72" i="1"/>
  <c r="N72" i="1"/>
  <c r="H73" i="1"/>
  <c r="K73" i="1"/>
  <c r="N73" i="1"/>
  <c r="H74" i="1"/>
  <c r="K74" i="1"/>
  <c r="N74" i="1"/>
  <c r="H75" i="1"/>
  <c r="K75" i="1"/>
  <c r="N75" i="1"/>
  <c r="H76" i="1"/>
  <c r="K76" i="1"/>
  <c r="N76" i="1"/>
  <c r="H77" i="1"/>
  <c r="K77" i="1"/>
  <c r="N77" i="1"/>
  <c r="H78" i="1"/>
  <c r="K78" i="1"/>
  <c r="N78" i="1"/>
  <c r="H79" i="1"/>
  <c r="K79" i="1"/>
  <c r="N79" i="1"/>
  <c r="H80" i="1"/>
  <c r="K80" i="1"/>
  <c r="N80" i="1"/>
  <c r="H81" i="1"/>
  <c r="K81" i="1"/>
  <c r="N81" i="1"/>
  <c r="H82" i="1"/>
  <c r="K82" i="1"/>
  <c r="N82" i="1"/>
  <c r="H83" i="1"/>
  <c r="K83" i="1"/>
  <c r="N83" i="1"/>
  <c r="H56" i="1"/>
  <c r="K56" i="1"/>
  <c r="N56" i="1"/>
  <c r="H57" i="1"/>
  <c r="K57" i="1"/>
  <c r="N57" i="1"/>
  <c r="H58" i="1"/>
  <c r="K58" i="1"/>
  <c r="N58" i="1"/>
  <c r="H59" i="1"/>
  <c r="K59" i="1"/>
  <c r="N59" i="1"/>
  <c r="H60" i="1"/>
  <c r="K60" i="1"/>
  <c r="N60" i="1"/>
  <c r="H61" i="1"/>
  <c r="K61" i="1"/>
  <c r="N61" i="1"/>
  <c r="H62" i="1"/>
  <c r="K62" i="1"/>
  <c r="N62" i="1"/>
  <c r="H63" i="1"/>
  <c r="K63" i="1"/>
  <c r="N63" i="1"/>
  <c r="H64" i="1"/>
  <c r="K64" i="1"/>
  <c r="N64" i="1"/>
  <c r="H65" i="1"/>
  <c r="K65" i="1"/>
  <c r="N65" i="1"/>
  <c r="H66" i="1"/>
  <c r="K66" i="1"/>
  <c r="N66" i="1"/>
  <c r="H67" i="1"/>
  <c r="K67" i="1"/>
  <c r="N67" i="1"/>
  <c r="H68" i="1"/>
  <c r="K68" i="1"/>
  <c r="N68" i="1"/>
  <c r="M17" i="4" l="1"/>
  <c r="M26" i="4"/>
  <c r="D25" i="2"/>
  <c r="D26" i="4"/>
  <c r="G26" i="4"/>
  <c r="P63" i="6"/>
  <c r="J25" i="2"/>
  <c r="J26" i="4"/>
  <c r="M80" i="6"/>
  <c r="M25" i="2"/>
  <c r="J25" i="4"/>
  <c r="M23" i="4"/>
  <c r="J60" i="2"/>
  <c r="M76" i="2"/>
  <c r="G17" i="4"/>
  <c r="G70" i="2"/>
  <c r="G56" i="6"/>
  <c r="J11" i="6"/>
  <c r="M54" i="2"/>
  <c r="J70" i="6"/>
  <c r="G68" i="6"/>
  <c r="D42" i="2"/>
  <c r="M60" i="6"/>
  <c r="P68" i="6"/>
  <c r="G13" i="6"/>
  <c r="G11" i="6"/>
  <c r="J54" i="2"/>
  <c r="M70" i="6"/>
  <c r="D63" i="2"/>
  <c r="P61" i="6"/>
  <c r="M46" i="6"/>
  <c r="M21" i="2"/>
  <c r="G42" i="2"/>
  <c r="D25" i="6"/>
  <c r="D80" i="6"/>
  <c r="D61" i="6"/>
  <c r="J42" i="2"/>
  <c r="M42" i="2"/>
  <c r="D74" i="2"/>
  <c r="M22" i="4"/>
  <c r="G25" i="6"/>
  <c r="D46" i="6"/>
  <c r="G48" i="6"/>
  <c r="J80" i="6"/>
  <c r="J73" i="6"/>
  <c r="G61" i="6"/>
  <c r="P58" i="6"/>
  <c r="M65" i="2"/>
  <c r="J20" i="2"/>
  <c r="G65" i="2"/>
  <c r="M74" i="6"/>
  <c r="G51" i="2"/>
  <c r="J19" i="4"/>
  <c r="G69" i="6"/>
  <c r="M58" i="2"/>
  <c r="D19" i="4"/>
  <c r="D69" i="6"/>
  <c r="G79" i="6"/>
  <c r="D51" i="2"/>
  <c r="G58" i="2"/>
  <c r="J79" i="6"/>
  <c r="G74" i="6"/>
  <c r="M19" i="4"/>
  <c r="D79" i="6"/>
  <c r="D27" i="4"/>
  <c r="G25" i="2"/>
  <c r="D65" i="2"/>
  <c r="G76" i="2"/>
  <c r="J17" i="4"/>
  <c r="D26" i="6"/>
  <c r="J48" i="6"/>
  <c r="M63" i="6"/>
  <c r="G63" i="6"/>
  <c r="D56" i="6"/>
  <c r="M72" i="6"/>
  <c r="J64" i="2"/>
  <c r="M72" i="2"/>
  <c r="D17" i="4"/>
  <c r="M18" i="4"/>
  <c r="J46" i="6"/>
  <c r="M61" i="6"/>
  <c r="D63" i="6"/>
  <c r="M73" i="6"/>
  <c r="G72" i="6"/>
  <c r="J72" i="6"/>
  <c r="G28" i="6"/>
  <c r="D72" i="6"/>
  <c r="J19" i="2"/>
  <c r="J76" i="2"/>
  <c r="G64" i="2"/>
  <c r="G16" i="6"/>
  <c r="G46" i="6"/>
  <c r="G58" i="6"/>
  <c r="D28" i="2"/>
  <c r="G50" i="6"/>
  <c r="P44" i="6"/>
  <c r="G77" i="2"/>
  <c r="J78" i="6"/>
  <c r="J23" i="2"/>
  <c r="J57" i="2"/>
  <c r="P65" i="6"/>
  <c r="D19" i="2"/>
  <c r="D57" i="2"/>
  <c r="M78" i="2"/>
  <c r="G55" i="2"/>
  <c r="G62" i="2"/>
  <c r="G80" i="2"/>
  <c r="M23" i="6"/>
  <c r="D50" i="6"/>
  <c r="M44" i="6"/>
  <c r="J75" i="6"/>
  <c r="M62" i="6"/>
  <c r="G65" i="6"/>
  <c r="P62" i="6"/>
  <c r="M78" i="6"/>
  <c r="G75" i="6"/>
  <c r="J62" i="2"/>
  <c r="M68" i="2"/>
  <c r="J20" i="4"/>
  <c r="J19" i="6"/>
  <c r="G19" i="6"/>
  <c r="M24" i="6"/>
  <c r="J49" i="6"/>
  <c r="G44" i="6"/>
  <c r="D75" i="6"/>
  <c r="G62" i="6"/>
  <c r="D20" i="4"/>
  <c r="M20" i="4"/>
  <c r="D19" i="6"/>
  <c r="M50" i="6"/>
  <c r="D44" i="6"/>
  <c r="D62" i="6"/>
  <c r="P55" i="6"/>
  <c r="J22" i="6"/>
  <c r="M17" i="2"/>
  <c r="D62" i="2"/>
  <c r="J23" i="4"/>
  <c r="D23" i="2"/>
  <c r="D17" i="2"/>
  <c r="M28" i="2"/>
  <c r="D70" i="2"/>
  <c r="D59" i="2"/>
  <c r="D54" i="2"/>
  <c r="G63" i="2"/>
  <c r="M71" i="2"/>
  <c r="G54" i="2"/>
  <c r="D23" i="4"/>
  <c r="J18" i="4"/>
  <c r="G18" i="4"/>
  <c r="D11" i="6"/>
  <c r="M17" i="6"/>
  <c r="M12" i="6"/>
  <c r="M69" i="6"/>
  <c r="M54" i="6"/>
  <c r="D68" i="6"/>
  <c r="D59" i="6"/>
  <c r="P54" i="6"/>
  <c r="D73" i="2"/>
  <c r="J56" i="2"/>
  <c r="G23" i="4"/>
  <c r="J18" i="2"/>
  <c r="G20" i="4"/>
  <c r="G21" i="6"/>
  <c r="G55" i="6"/>
  <c r="G17" i="2"/>
  <c r="G73" i="2"/>
  <c r="J21" i="2"/>
  <c r="M27" i="2"/>
  <c r="G28" i="2"/>
  <c r="J75" i="2"/>
  <c r="D69" i="2"/>
  <c r="J58" i="2"/>
  <c r="J52" i="2"/>
  <c r="M74" i="2"/>
  <c r="G59" i="2"/>
  <c r="G71" i="2"/>
  <c r="M52" i="2"/>
  <c r="J22" i="4"/>
  <c r="D18" i="4"/>
  <c r="J28" i="6"/>
  <c r="J17" i="6"/>
  <c r="G17" i="6"/>
  <c r="G12" i="6"/>
  <c r="J74" i="6"/>
  <c r="M68" i="6"/>
  <c r="G70" i="6"/>
  <c r="P66" i="6"/>
  <c r="G54" i="6"/>
  <c r="M76" i="6"/>
  <c r="D56" i="2"/>
  <c r="M75" i="2"/>
  <c r="J21" i="6"/>
  <c r="J17" i="2"/>
  <c r="G59" i="6"/>
  <c r="D21" i="2"/>
  <c r="M22" i="2"/>
  <c r="D75" i="2"/>
  <c r="D58" i="2"/>
  <c r="D52" i="2"/>
  <c r="G74" i="2"/>
  <c r="D22" i="4"/>
  <c r="D17" i="6"/>
  <c r="D74" i="6"/>
  <c r="M66" i="6"/>
  <c r="D70" i="6"/>
  <c r="G66" i="6"/>
  <c r="D54" i="6"/>
  <c r="G21" i="2"/>
  <c r="J71" i="2"/>
  <c r="D71" i="2"/>
  <c r="M55" i="6"/>
  <c r="D55" i="6"/>
  <c r="J28" i="2"/>
  <c r="G18" i="2"/>
  <c r="J74" i="2"/>
  <c r="J51" i="2"/>
  <c r="M51" i="2"/>
  <c r="M62" i="2"/>
  <c r="J21" i="4"/>
  <c r="G24" i="4"/>
  <c r="J25" i="6"/>
  <c r="M25" i="6"/>
  <c r="M11" i="6"/>
  <c r="P69" i="6"/>
  <c r="D66" i="6"/>
  <c r="G76" i="6"/>
  <c r="M53" i="2"/>
  <c r="J16" i="4"/>
  <c r="M52" i="6"/>
  <c r="D26" i="2"/>
  <c r="G26" i="2"/>
  <c r="D76" i="2"/>
  <c r="J53" i="2"/>
  <c r="G78" i="2"/>
  <c r="G68" i="2"/>
  <c r="G56" i="2"/>
  <c r="D16" i="4"/>
  <c r="G19" i="4"/>
  <c r="G22" i="4"/>
  <c r="J26" i="6"/>
  <c r="D21" i="6"/>
  <c r="D49" i="6"/>
  <c r="G52" i="6"/>
  <c r="M57" i="6"/>
  <c r="D65" i="6"/>
  <c r="M75" i="6"/>
  <c r="D53" i="2"/>
  <c r="M16" i="4"/>
  <c r="P64" i="6"/>
  <c r="M77" i="6"/>
  <c r="G78" i="6"/>
  <c r="J52" i="6"/>
  <c r="P57" i="6"/>
  <c r="G24" i="6"/>
  <c r="D52" i="6"/>
  <c r="D64" i="6"/>
  <c r="D18" i="2"/>
  <c r="D68" i="2"/>
  <c r="D60" i="2"/>
  <c r="J55" i="2"/>
  <c r="G75" i="2"/>
  <c r="M60" i="2"/>
  <c r="G52" i="2"/>
  <c r="M25" i="4"/>
  <c r="J13" i="6"/>
  <c r="J24" i="6"/>
  <c r="M22" i="6"/>
  <c r="J51" i="6"/>
  <c r="J45" i="6"/>
  <c r="G49" i="6"/>
  <c r="J76" i="6"/>
  <c r="D57" i="6"/>
  <c r="D28" i="4"/>
  <c r="G64" i="6"/>
  <c r="J68" i="2"/>
  <c r="M49" i="6"/>
  <c r="D78" i="6"/>
  <c r="M65" i="6"/>
  <c r="G57" i="6"/>
  <c r="D22" i="2"/>
  <c r="J73" i="2"/>
  <c r="J65" i="2"/>
  <c r="D55" i="2"/>
  <c r="M55" i="2"/>
  <c r="M73" i="2"/>
  <c r="G60" i="2"/>
  <c r="D80" i="2"/>
  <c r="M24" i="4"/>
  <c r="D24" i="6"/>
  <c r="M27" i="6"/>
  <c r="M13" i="6"/>
  <c r="G18" i="6"/>
  <c r="J50" i="6"/>
  <c r="D45" i="6"/>
  <c r="M45" i="6"/>
  <c r="D76" i="6"/>
  <c r="D71" i="6"/>
  <c r="D60" i="6"/>
  <c r="P56" i="6"/>
  <c r="D20" i="2"/>
  <c r="G27" i="2"/>
  <c r="J70" i="2"/>
  <c r="D64" i="2"/>
  <c r="M70" i="2"/>
  <c r="M59" i="2"/>
  <c r="M77" i="2"/>
  <c r="M64" i="2"/>
  <c r="M56" i="2"/>
  <c r="M80" i="2"/>
  <c r="J27" i="4"/>
  <c r="M21" i="4"/>
  <c r="D28" i="6"/>
  <c r="D22" i="6"/>
  <c r="M19" i="6"/>
  <c r="M28" i="6"/>
  <c r="M16" i="6"/>
  <c r="M48" i="6"/>
  <c r="J71" i="6"/>
  <c r="M64" i="6"/>
  <c r="M56" i="6"/>
  <c r="P59" i="6"/>
  <c r="G73" i="6"/>
  <c r="M71" i="6"/>
  <c r="J53" i="6"/>
  <c r="G77" i="6"/>
  <c r="J27" i="2"/>
  <c r="M19" i="2"/>
  <c r="G22" i="2"/>
  <c r="D77" i="2"/>
  <c r="G53" i="2"/>
  <c r="G16" i="4"/>
  <c r="J24" i="4"/>
  <c r="G25" i="4"/>
  <c r="M28" i="4"/>
  <c r="J18" i="6"/>
  <c r="G23" i="6"/>
  <c r="G22" i="6"/>
  <c r="D48" i="6"/>
  <c r="G45" i="6"/>
  <c r="D77" i="6"/>
  <c r="D73" i="6"/>
  <c r="M59" i="6"/>
  <c r="P60" i="6"/>
  <c r="D58" i="6"/>
  <c r="J77" i="2"/>
  <c r="J77" i="6"/>
  <c r="D27" i="2"/>
  <c r="G19" i="2"/>
  <c r="M18" i="2"/>
  <c r="J59" i="2"/>
  <c r="M63" i="2"/>
  <c r="J80" i="2"/>
  <c r="J28" i="4"/>
  <c r="D24" i="4"/>
  <c r="G28" i="4"/>
  <c r="J16" i="6"/>
  <c r="D18" i="6"/>
  <c r="M21" i="6"/>
  <c r="M18" i="6"/>
  <c r="J47" i="6"/>
  <c r="M58" i="6"/>
  <c r="G60" i="6"/>
  <c r="G71" i="6"/>
  <c r="M79" i="6"/>
  <c r="G23" i="2"/>
  <c r="G20" i="2"/>
  <c r="D78" i="2"/>
  <c r="M57" i="2"/>
  <c r="M69" i="2"/>
  <c r="M27" i="4"/>
  <c r="J12" i="6"/>
  <c r="J27" i="6"/>
  <c r="J23" i="6"/>
  <c r="M26" i="6"/>
  <c r="G51" i="6"/>
  <c r="G24" i="2"/>
  <c r="M26" i="2"/>
  <c r="J69" i="2"/>
  <c r="J63" i="2"/>
  <c r="G57" i="2"/>
  <c r="G69" i="2"/>
  <c r="G27" i="4"/>
  <c r="D12" i="6"/>
  <c r="D27" i="6"/>
  <c r="D23" i="6"/>
  <c r="G26" i="6"/>
  <c r="J24" i="2"/>
  <c r="M24" i="2"/>
  <c r="J72" i="2"/>
  <c r="G72" i="2"/>
  <c r="D51" i="6"/>
  <c r="D47" i="6"/>
  <c r="M47" i="6"/>
  <c r="D24" i="2"/>
  <c r="D72" i="2"/>
  <c r="M61" i="2"/>
  <c r="G47" i="6"/>
  <c r="J61" i="2"/>
  <c r="G61" i="2"/>
  <c r="D16" i="6"/>
  <c r="D61" i="2"/>
  <c r="J20" i="6"/>
  <c r="M20" i="6"/>
  <c r="J26" i="2"/>
  <c r="J22" i="2"/>
  <c r="M23" i="2"/>
  <c r="M20" i="2"/>
  <c r="J78" i="2"/>
  <c r="D25" i="4"/>
  <c r="D21" i="4"/>
  <c r="G21" i="4"/>
  <c r="D13" i="6"/>
  <c r="D20" i="6"/>
  <c r="G27" i="6"/>
  <c r="G20" i="6"/>
  <c r="G53" i="6"/>
  <c r="M51" i="6"/>
  <c r="P53" i="6"/>
  <c r="D53" i="6"/>
  <c r="P43" i="6"/>
  <c r="M43" i="6"/>
  <c r="G43" i="6"/>
  <c r="J43" i="6"/>
  <c r="D56" i="4"/>
  <c r="J56" i="4"/>
  <c r="P56" i="4"/>
  <c r="D58" i="4"/>
  <c r="J58" i="4"/>
  <c r="P58" i="4"/>
  <c r="D60" i="4"/>
  <c r="J60" i="4"/>
  <c r="P60" i="4"/>
  <c r="D62" i="4"/>
  <c r="J62" i="4"/>
  <c r="P62" i="4"/>
  <c r="D64" i="4"/>
  <c r="P64" i="4"/>
  <c r="J64" i="4"/>
  <c r="D65" i="4"/>
  <c r="P65" i="4"/>
  <c r="J65" i="4"/>
  <c r="D66" i="4"/>
  <c r="P66" i="4"/>
  <c r="J66" i="4"/>
  <c r="D67" i="4"/>
  <c r="P67" i="4"/>
  <c r="J67" i="4"/>
  <c r="D68" i="4"/>
  <c r="P68" i="4"/>
  <c r="J68" i="4"/>
  <c r="D70" i="4"/>
  <c r="P70" i="4"/>
  <c r="J70" i="4"/>
  <c r="D71" i="4"/>
  <c r="P71" i="4"/>
  <c r="J71" i="4"/>
  <c r="D72" i="4"/>
  <c r="P72" i="4"/>
  <c r="J72" i="4"/>
  <c r="D73" i="4"/>
  <c r="P73" i="4"/>
  <c r="J73" i="4"/>
  <c r="D74" i="4"/>
  <c r="P74" i="4"/>
  <c r="J74" i="4"/>
  <c r="D75" i="4"/>
  <c r="P75" i="4"/>
  <c r="J75" i="4"/>
  <c r="D76" i="4"/>
  <c r="P76" i="4"/>
  <c r="J76" i="4"/>
  <c r="D77" i="4"/>
  <c r="P77" i="4"/>
  <c r="J77" i="4"/>
  <c r="D78" i="4"/>
  <c r="P78" i="4"/>
  <c r="J78" i="4"/>
  <c r="D79" i="4"/>
  <c r="P79" i="4"/>
  <c r="J79" i="4"/>
  <c r="D80" i="4"/>
  <c r="P80" i="4"/>
  <c r="J80" i="4"/>
  <c r="D81" i="4"/>
  <c r="P81" i="4"/>
  <c r="J81" i="4"/>
  <c r="D82" i="4"/>
  <c r="P82" i="4"/>
  <c r="J82" i="4"/>
  <c r="G56" i="4"/>
  <c r="G58" i="4"/>
  <c r="G60" i="4"/>
  <c r="G62" i="4"/>
  <c r="M64" i="4"/>
  <c r="M66" i="4"/>
  <c r="M68" i="4"/>
  <c r="M70" i="4"/>
  <c r="M72" i="4"/>
  <c r="M74" i="4"/>
  <c r="M76" i="4"/>
  <c r="M78" i="4"/>
  <c r="M80" i="4"/>
  <c r="M82" i="4"/>
  <c r="D57" i="4"/>
  <c r="J57" i="4"/>
  <c r="P57" i="4"/>
  <c r="D59" i="4"/>
  <c r="J59" i="4"/>
  <c r="P59" i="4"/>
  <c r="D61" i="4"/>
  <c r="J61" i="4"/>
  <c r="P61" i="4"/>
  <c r="D63" i="4"/>
  <c r="J63" i="4"/>
  <c r="P63" i="4"/>
  <c r="G64" i="4"/>
  <c r="G65" i="4"/>
  <c r="G66" i="4"/>
  <c r="G67" i="4"/>
  <c r="G68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M56" i="4"/>
  <c r="M57" i="4"/>
  <c r="M58" i="4"/>
  <c r="M59" i="4"/>
  <c r="M60" i="4"/>
  <c r="M61" i="4"/>
  <c r="M62" i="4"/>
  <c r="M63" i="4"/>
  <c r="M65" i="4"/>
  <c r="M67" i="4"/>
  <c r="M71" i="4"/>
  <c r="M73" i="4"/>
  <c r="M75" i="4"/>
  <c r="M77" i="4"/>
  <c r="M79" i="4"/>
  <c r="M81" i="4"/>
  <c r="D47" i="4"/>
  <c r="J47" i="4"/>
  <c r="P47" i="4"/>
  <c r="D49" i="4"/>
  <c r="J49" i="4"/>
  <c r="P49" i="4"/>
  <c r="D51" i="4"/>
  <c r="J51" i="4"/>
  <c r="P51" i="4"/>
  <c r="D53" i="4"/>
  <c r="J53" i="4"/>
  <c r="P53" i="4"/>
  <c r="D55" i="4"/>
  <c r="J55" i="4"/>
  <c r="P55" i="4"/>
  <c r="M47" i="4"/>
  <c r="M49" i="4"/>
  <c r="M51" i="4"/>
  <c r="M53" i="4"/>
  <c r="M55" i="4"/>
  <c r="D46" i="4"/>
  <c r="J46" i="4"/>
  <c r="P46" i="4"/>
  <c r="D48" i="4"/>
  <c r="J48" i="4"/>
  <c r="P48" i="4"/>
  <c r="D50" i="4"/>
  <c r="J50" i="4"/>
  <c r="P50" i="4"/>
  <c r="D52" i="4"/>
  <c r="J52" i="4"/>
  <c r="P52" i="4"/>
  <c r="D54" i="4"/>
  <c r="J54" i="4"/>
  <c r="P54" i="4"/>
  <c r="G46" i="4"/>
  <c r="G47" i="4"/>
  <c r="G48" i="4"/>
  <c r="G49" i="4"/>
  <c r="G50" i="4"/>
  <c r="G51" i="4"/>
  <c r="G52" i="4"/>
  <c r="G53" i="4"/>
  <c r="G54" i="4"/>
  <c r="G55" i="4"/>
  <c r="M45" i="4"/>
  <c r="G45" i="4"/>
  <c r="J45" i="4"/>
  <c r="P45" i="4"/>
  <c r="D45" i="4"/>
  <c r="P48" i="2"/>
  <c r="P44" i="2"/>
  <c r="G50" i="2"/>
  <c r="P46" i="2"/>
  <c r="J79" i="2"/>
  <c r="G79" i="2"/>
  <c r="P79" i="2"/>
  <c r="D79" i="2"/>
  <c r="M49" i="2"/>
  <c r="G49" i="2"/>
  <c r="M47" i="2"/>
  <c r="G47" i="2"/>
  <c r="M45" i="2"/>
  <c r="G45" i="2"/>
  <c r="M43" i="2"/>
  <c r="G43" i="2"/>
  <c r="J49" i="2"/>
  <c r="J47" i="2"/>
  <c r="J45" i="2"/>
  <c r="J43" i="2"/>
  <c r="P50" i="2"/>
  <c r="J50" i="2"/>
  <c r="M48" i="2"/>
  <c r="G48" i="2"/>
  <c r="M46" i="2"/>
  <c r="G46" i="2"/>
  <c r="M44" i="2"/>
  <c r="G44" i="2"/>
  <c r="M50" i="2"/>
  <c r="P49" i="2"/>
  <c r="D49" i="2"/>
  <c r="J48" i="2"/>
  <c r="P47" i="2"/>
  <c r="D47" i="2"/>
  <c r="J46" i="2"/>
  <c r="P45" i="2"/>
  <c r="D45" i="2"/>
  <c r="J44" i="2"/>
  <c r="P43" i="2"/>
  <c r="D43" i="2"/>
  <c r="A30" i="6"/>
  <c r="A82" i="6" s="1"/>
  <c r="Q40" i="6"/>
  <c r="N40" i="6"/>
  <c r="L40" i="6"/>
  <c r="K40" i="6"/>
  <c r="I40" i="6"/>
  <c r="H40" i="6"/>
  <c r="E40" i="6"/>
  <c r="C40" i="6"/>
  <c r="Q42" i="4"/>
  <c r="O42" i="4"/>
  <c r="N42" i="4"/>
  <c r="K42" i="4"/>
  <c r="I42" i="4"/>
  <c r="H42" i="4"/>
  <c r="F42" i="4"/>
  <c r="E42" i="4"/>
  <c r="C42" i="4"/>
  <c r="Q39" i="2"/>
  <c r="O39" i="2"/>
  <c r="N39" i="2"/>
  <c r="L39" i="2"/>
  <c r="K39" i="2"/>
  <c r="I39" i="2"/>
  <c r="H39" i="2"/>
  <c r="F39" i="2"/>
  <c r="E39" i="2"/>
  <c r="A36" i="3"/>
  <c r="A35" i="6"/>
  <c r="A37" i="5"/>
  <c r="A40" i="6"/>
  <c r="A37" i="6"/>
  <c r="A34" i="6"/>
  <c r="A42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L39" i="5"/>
  <c r="I39" i="5"/>
  <c r="F39" i="5"/>
  <c r="D39" i="5"/>
  <c r="B39" i="5"/>
  <c r="A39" i="5"/>
  <c r="A36" i="5"/>
  <c r="N14" i="5"/>
  <c r="K14" i="5"/>
  <c r="M42" i="5"/>
  <c r="L42" i="5"/>
  <c r="J42" i="5"/>
  <c r="I42" i="5"/>
  <c r="G42" i="5"/>
  <c r="F42" i="5"/>
  <c r="E42" i="5"/>
  <c r="D42" i="5"/>
  <c r="C42" i="5"/>
  <c r="B42" i="5"/>
  <c r="A42" i="4"/>
  <c r="A39" i="4"/>
  <c r="A36" i="4"/>
  <c r="A42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L39" i="3"/>
  <c r="I39" i="3"/>
  <c r="F39" i="3"/>
  <c r="D39" i="3"/>
  <c r="B39" i="3"/>
  <c r="A39" i="3"/>
  <c r="N14" i="3"/>
  <c r="K14" i="3"/>
  <c r="M42" i="3"/>
  <c r="L42" i="3"/>
  <c r="J42" i="3"/>
  <c r="I42" i="3"/>
  <c r="G42" i="3"/>
  <c r="F42" i="3"/>
  <c r="E42" i="3"/>
  <c r="D42" i="3"/>
  <c r="C42" i="3"/>
  <c r="B42" i="3"/>
  <c r="A34" i="2"/>
  <c r="A36" i="2"/>
  <c r="A39" i="2"/>
  <c r="B42" i="1"/>
  <c r="C42" i="1"/>
  <c r="D42" i="1"/>
  <c r="E42" i="1"/>
  <c r="F42" i="1"/>
  <c r="G42" i="1"/>
  <c r="I42" i="1"/>
  <c r="J42" i="1"/>
  <c r="L42" i="1"/>
  <c r="M42" i="1"/>
  <c r="K15" i="1"/>
  <c r="N15" i="1"/>
  <c r="A37" i="1"/>
  <c r="A39" i="1"/>
  <c r="B39" i="1"/>
  <c r="D39" i="1"/>
  <c r="F39" i="1"/>
  <c r="I39" i="1"/>
  <c r="L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A42" i="1"/>
  <c r="K69" i="1"/>
  <c r="N69" i="1"/>
  <c r="H11" i="5" l="1"/>
  <c r="H45" i="1"/>
  <c r="N21" i="5"/>
  <c r="N19" i="5"/>
  <c r="N25" i="5"/>
  <c r="D9" i="3"/>
  <c r="O9" i="4"/>
  <c r="D9" i="5"/>
  <c r="B10" i="6"/>
  <c r="P10" i="6" s="1"/>
  <c r="O9" i="6"/>
  <c r="N11" i="5"/>
  <c r="K12" i="5"/>
  <c r="H13" i="5"/>
  <c r="K16" i="5"/>
  <c r="N11" i="3"/>
  <c r="N21" i="3"/>
  <c r="H22" i="1"/>
  <c r="L9" i="3"/>
  <c r="I9" i="3"/>
  <c r="F9" i="3"/>
  <c r="K16" i="3"/>
  <c r="K24" i="3"/>
  <c r="N45" i="3"/>
  <c r="B9" i="5"/>
  <c r="L9" i="5"/>
  <c r="N13" i="5"/>
  <c r="H17" i="5"/>
  <c r="H19" i="5"/>
  <c r="K20" i="5"/>
  <c r="H21" i="5"/>
  <c r="N23" i="5"/>
  <c r="K24" i="5"/>
  <c r="H25" i="5"/>
  <c r="H27" i="5"/>
  <c r="K28" i="5"/>
  <c r="K19" i="1"/>
  <c r="H11" i="1"/>
  <c r="H20" i="1"/>
  <c r="H13" i="1"/>
  <c r="N20" i="1"/>
  <c r="B9" i="3"/>
  <c r="N27" i="5"/>
  <c r="K54" i="1"/>
  <c r="H47" i="1"/>
  <c r="H50" i="1"/>
  <c r="K49" i="1"/>
  <c r="H46" i="1"/>
  <c r="F9" i="2"/>
  <c r="H10" i="5"/>
  <c r="N18" i="1"/>
  <c r="N26" i="1"/>
  <c r="N22" i="1"/>
  <c r="H55" i="1"/>
  <c r="H27" i="1"/>
  <c r="K26" i="1"/>
  <c r="N25" i="1"/>
  <c r="K22" i="1"/>
  <c r="H19" i="1"/>
  <c r="K18" i="1"/>
  <c r="H14" i="1"/>
  <c r="H23" i="1"/>
  <c r="N21" i="1"/>
  <c r="B10" i="4"/>
  <c r="D10" i="4" s="1"/>
  <c r="H48" i="1"/>
  <c r="N12" i="1"/>
  <c r="N52" i="1"/>
  <c r="B13" i="2"/>
  <c r="P13" i="2" s="1"/>
  <c r="K29" i="1"/>
  <c r="N28" i="1"/>
  <c r="H26" i="1"/>
  <c r="K25" i="1"/>
  <c r="N24" i="1"/>
  <c r="K21" i="1"/>
  <c r="H19" i="3"/>
  <c r="H27" i="3"/>
  <c r="H45" i="3"/>
  <c r="N17" i="5"/>
  <c r="K18" i="5"/>
  <c r="K22" i="5"/>
  <c r="H23" i="5"/>
  <c r="K26" i="5"/>
  <c r="H53" i="1"/>
  <c r="K52" i="1"/>
  <c r="N51" i="1"/>
  <c r="H49" i="1"/>
  <c r="K48" i="1"/>
  <c r="N17" i="1"/>
  <c r="N48" i="1"/>
  <c r="N6" i="5"/>
  <c r="N42" i="5" s="1"/>
  <c r="N29" i="1"/>
  <c r="L9" i="4"/>
  <c r="B13" i="4"/>
  <c r="J13" i="4" s="1"/>
  <c r="L9" i="6"/>
  <c r="H52" i="1"/>
  <c r="K17" i="1"/>
  <c r="H29" i="1"/>
  <c r="K28" i="1"/>
  <c r="H25" i="1"/>
  <c r="K24" i="1"/>
  <c r="K12" i="1"/>
  <c r="N11" i="1"/>
  <c r="F9" i="4"/>
  <c r="B11" i="4"/>
  <c r="D11" i="4" s="1"/>
  <c r="F9" i="6"/>
  <c r="K51" i="1"/>
  <c r="F9" i="5"/>
  <c r="H51" i="1"/>
  <c r="N49" i="1"/>
  <c r="H21" i="1"/>
  <c r="K20" i="1"/>
  <c r="N19" i="1"/>
  <c r="H17" i="1"/>
  <c r="I9" i="5"/>
  <c r="H18" i="1"/>
  <c r="H54" i="1"/>
  <c r="H28" i="1"/>
  <c r="H24" i="1"/>
  <c r="H12" i="1"/>
  <c r="K11" i="1"/>
  <c r="I9" i="4"/>
  <c r="B12" i="4"/>
  <c r="D12" i="4" s="1"/>
  <c r="I9" i="6"/>
  <c r="B10" i="1"/>
  <c r="N45" i="5"/>
  <c r="K23" i="1"/>
  <c r="K7" i="1"/>
  <c r="K42" i="1" s="1"/>
  <c r="N7" i="1"/>
  <c r="N42" i="1" s="1"/>
  <c r="N53" i="1"/>
  <c r="N50" i="1"/>
  <c r="I10" i="1"/>
  <c r="K10" i="3"/>
  <c r="H13" i="3"/>
  <c r="N17" i="3"/>
  <c r="K20" i="3"/>
  <c r="H23" i="3"/>
  <c r="N25" i="3"/>
  <c r="K28" i="3"/>
  <c r="K45" i="3"/>
  <c r="H6" i="5"/>
  <c r="H42" i="5" s="1"/>
  <c r="K11" i="5"/>
  <c r="H12" i="5"/>
  <c r="N12" i="5"/>
  <c r="K13" i="5"/>
  <c r="H16" i="5"/>
  <c r="N16" i="5"/>
  <c r="K17" i="5"/>
  <c r="H18" i="5"/>
  <c r="N18" i="5"/>
  <c r="K19" i="5"/>
  <c r="H20" i="5"/>
  <c r="N20" i="5"/>
  <c r="K21" i="5"/>
  <c r="H22" i="5"/>
  <c r="N22" i="5"/>
  <c r="K23" i="5"/>
  <c r="H24" i="5"/>
  <c r="N24" i="5"/>
  <c r="K25" i="5"/>
  <c r="H26" i="5"/>
  <c r="N26" i="5"/>
  <c r="K27" i="5"/>
  <c r="H28" i="5"/>
  <c r="N28" i="5"/>
  <c r="N10" i="5"/>
  <c r="K6" i="5"/>
  <c r="K42" i="5" s="1"/>
  <c r="K10" i="5"/>
  <c r="B11" i="2"/>
  <c r="J11" i="2" s="1"/>
  <c r="I9" i="2"/>
  <c r="H45" i="5"/>
  <c r="C9" i="6"/>
  <c r="A85" i="1"/>
  <c r="A30" i="3"/>
  <c r="A85" i="3" s="1"/>
  <c r="A30" i="5"/>
  <c r="A85" i="5" s="1"/>
  <c r="K53" i="1"/>
  <c r="N47" i="1"/>
  <c r="K47" i="1"/>
  <c r="K45" i="1"/>
  <c r="N27" i="1"/>
  <c r="K13" i="1"/>
  <c r="F10" i="1"/>
  <c r="D10" i="1"/>
  <c r="H11" i="3"/>
  <c r="K12" i="3"/>
  <c r="N13" i="3"/>
  <c r="H17" i="3"/>
  <c r="K18" i="3"/>
  <c r="N19" i="3"/>
  <c r="H21" i="3"/>
  <c r="K22" i="3"/>
  <c r="N23" i="3"/>
  <c r="H25" i="3"/>
  <c r="K26" i="3"/>
  <c r="N27" i="3"/>
  <c r="K45" i="5"/>
  <c r="H7" i="1"/>
  <c r="H42" i="1" s="1"/>
  <c r="K6" i="3"/>
  <c r="K42" i="3" s="1"/>
  <c r="H6" i="3"/>
  <c r="H42" i="3" s="1"/>
  <c r="C9" i="4"/>
  <c r="A32" i="4"/>
  <c r="A84" i="4" s="1"/>
  <c r="A30" i="2"/>
  <c r="A82" i="2" s="1"/>
  <c r="K27" i="1"/>
  <c r="N23" i="1"/>
  <c r="K14" i="1"/>
  <c r="L10" i="1"/>
  <c r="B16" i="2"/>
  <c r="G16" i="2" s="1"/>
  <c r="B12" i="2"/>
  <c r="J12" i="2" s="1"/>
  <c r="O9" i="2"/>
  <c r="C9" i="2"/>
  <c r="N55" i="1"/>
  <c r="N54" i="1"/>
  <c r="K50" i="1"/>
  <c r="N46" i="1"/>
  <c r="K46" i="1"/>
  <c r="N45" i="1"/>
  <c r="N6" i="3"/>
  <c r="N42" i="3" s="1"/>
  <c r="H10" i="3"/>
  <c r="N10" i="3"/>
  <c r="K11" i="3"/>
  <c r="H12" i="3"/>
  <c r="N12" i="3"/>
  <c r="K13" i="3"/>
  <c r="H16" i="3"/>
  <c r="N16" i="3"/>
  <c r="K17" i="3"/>
  <c r="H18" i="3"/>
  <c r="N18" i="3"/>
  <c r="K19" i="3"/>
  <c r="H20" i="3"/>
  <c r="N20" i="3"/>
  <c r="K21" i="3"/>
  <c r="H22" i="3"/>
  <c r="N22" i="3"/>
  <c r="K23" i="3"/>
  <c r="H24" i="3"/>
  <c r="N24" i="3"/>
  <c r="K25" i="3"/>
  <c r="H26" i="3"/>
  <c r="N26" i="3"/>
  <c r="K27" i="3"/>
  <c r="H28" i="3"/>
  <c r="N28" i="3"/>
  <c r="L9" i="2"/>
  <c r="N14" i="1"/>
  <c r="K55" i="1"/>
  <c r="N13" i="1"/>
  <c r="B10" i="2"/>
  <c r="P10" i="2" s="1"/>
  <c r="O40" i="6"/>
  <c r="C39" i="2"/>
  <c r="B6" i="2"/>
  <c r="L42" i="4"/>
  <c r="F40" i="6"/>
  <c r="K9" i="5" l="1"/>
  <c r="N9" i="5"/>
  <c r="K9" i="3"/>
  <c r="J10" i="6"/>
  <c r="M13" i="4"/>
  <c r="D10" i="6"/>
  <c r="M10" i="6"/>
  <c r="G10" i="6"/>
  <c r="N9" i="3"/>
  <c r="H9" i="5"/>
  <c r="H9" i="3"/>
  <c r="J11" i="4"/>
  <c r="G13" i="4"/>
  <c r="G12" i="4"/>
  <c r="J12" i="4"/>
  <c r="M12" i="4"/>
  <c r="P12" i="4"/>
  <c r="D13" i="2"/>
  <c r="J13" i="2"/>
  <c r="M11" i="2"/>
  <c r="H10" i="1"/>
  <c r="P11" i="4"/>
  <c r="M13" i="2"/>
  <c r="M11" i="4"/>
  <c r="G11" i="4"/>
  <c r="D13" i="4"/>
  <c r="M10" i="4"/>
  <c r="G10" i="4"/>
  <c r="J10" i="4"/>
  <c r="P10" i="4"/>
  <c r="P13" i="4"/>
  <c r="B9" i="6"/>
  <c r="B6" i="6" s="1"/>
  <c r="D11" i="2"/>
  <c r="B9" i="4"/>
  <c r="G9" i="4" s="1"/>
  <c r="P11" i="2"/>
  <c r="G13" i="2"/>
  <c r="K10" i="1"/>
  <c r="G11" i="2"/>
  <c r="B9" i="2"/>
  <c r="P9" i="2" s="1"/>
  <c r="P16" i="2"/>
  <c r="D12" i="2"/>
  <c r="N10" i="1"/>
  <c r="M12" i="2"/>
  <c r="D16" i="2"/>
  <c r="J16" i="2"/>
  <c r="G12" i="2"/>
  <c r="P12" i="2"/>
  <c r="M16" i="2"/>
  <c r="M10" i="2"/>
  <c r="G10" i="2"/>
  <c r="D10" i="2"/>
  <c r="J10" i="2"/>
  <c r="P6" i="2"/>
  <c r="P39" i="2" s="1"/>
  <c r="B39" i="2"/>
  <c r="D6" i="2"/>
  <c r="D39" i="2" s="1"/>
  <c r="J6" i="2"/>
  <c r="J39" i="2" s="1"/>
  <c r="M6" i="2"/>
  <c r="M39" i="2" s="1"/>
  <c r="G6" i="2"/>
  <c r="G39" i="2" s="1"/>
  <c r="J9" i="4" l="1"/>
  <c r="P9" i="4"/>
  <c r="M9" i="4"/>
  <c r="B6" i="4"/>
  <c r="D9" i="6"/>
  <c r="J9" i="6"/>
  <c r="D9" i="2"/>
  <c r="G9" i="6"/>
  <c r="P9" i="6"/>
  <c r="M9" i="6"/>
  <c r="D9" i="4"/>
  <c r="M9" i="2"/>
  <c r="G9" i="2"/>
  <c r="J9" i="2"/>
  <c r="D6" i="6"/>
  <c r="D40" i="6" s="1"/>
  <c r="M6" i="6"/>
  <c r="M40" i="6" s="1"/>
  <c r="B40" i="6"/>
  <c r="J6" i="6"/>
  <c r="J40" i="6" s="1"/>
  <c r="P6" i="6"/>
  <c r="P40" i="6" s="1"/>
  <c r="G6" i="6"/>
  <c r="G40" i="6" s="1"/>
  <c r="M6" i="4" l="1"/>
  <c r="M42" i="4" s="1"/>
  <c r="D6" i="4"/>
  <c r="D42" i="4" s="1"/>
  <c r="P6" i="4"/>
  <c r="P42" i="4" s="1"/>
  <c r="B42" i="4"/>
  <c r="J6" i="4"/>
  <c r="J42" i="4" s="1"/>
  <c r="G6" i="4"/>
  <c r="G42" i="4" s="1"/>
</calcChain>
</file>

<file path=xl/sharedStrings.xml><?xml version="1.0" encoding="utf-8"?>
<sst xmlns="http://schemas.openxmlformats.org/spreadsheetml/2006/main" count="526" uniqueCount="93">
  <si>
    <t>TSI: Tasa de Subempleo Invisible</t>
  </si>
  <si>
    <t>TSV: Tasa de Subempleo Visible</t>
  </si>
  <si>
    <t>TDA: Tasa de Desempleo Abierto</t>
  </si>
  <si>
    <t>AEP: Años de Estudio Promedio</t>
  </si>
  <si>
    <t>Ocupación</t>
  </si>
  <si>
    <t>Industria manufacturera</t>
  </si>
  <si>
    <t>Rama de Actividad</t>
  </si>
  <si>
    <t>....... Continuación</t>
  </si>
  <si>
    <t>De 65 años y más</t>
  </si>
  <si>
    <t>De 60 a 64 años</t>
  </si>
  <si>
    <t>De 55 a 59 años</t>
  </si>
  <si>
    <t>De 50 a 54 años</t>
  </si>
  <si>
    <t>De 45 a 49 años</t>
  </si>
  <si>
    <t>De 40 a 44 años</t>
  </si>
  <si>
    <t>De 35 a 39 años</t>
  </si>
  <si>
    <t>De 30 a 34 años</t>
  </si>
  <si>
    <t>De 25 a 29 años</t>
  </si>
  <si>
    <t>De 19 a 24 años</t>
  </si>
  <si>
    <t>De 15 a 18 años</t>
  </si>
  <si>
    <t>De 12 a 14 años</t>
  </si>
  <si>
    <t>De 10 a 11 años</t>
  </si>
  <si>
    <t>Rango de Edad</t>
  </si>
  <si>
    <t>Rural</t>
  </si>
  <si>
    <t>Resto urbano</t>
  </si>
  <si>
    <t>San Pedro Sula</t>
  </si>
  <si>
    <t>Distrito Central</t>
  </si>
  <si>
    <t>Urbano</t>
  </si>
  <si>
    <t>Dominio</t>
  </si>
  <si>
    <t>Total</t>
  </si>
  <si>
    <t>TSI</t>
  </si>
  <si>
    <t>AEP</t>
  </si>
  <si>
    <t>No.</t>
  </si>
  <si>
    <t>TSV</t>
  </si>
  <si>
    <t>TDA</t>
  </si>
  <si>
    <t xml:space="preserve">     Subempleo Invisible     </t>
  </si>
  <si>
    <t xml:space="preserve">     Subempleo Visible     </t>
  </si>
  <si>
    <t xml:space="preserve">           Desocupados           </t>
  </si>
  <si>
    <t xml:space="preserve">        Ocupados         </t>
  </si>
  <si>
    <t xml:space="preserve">            PEA            </t>
  </si>
  <si>
    <t>Categorías</t>
  </si>
  <si>
    <t>Cuadro No. 1. Población Económicamente Activa (PEA) en condición de empleo, según dominio, rama de actividad  y ocupación</t>
  </si>
  <si>
    <t>1/ Porcentaje por filas</t>
  </si>
  <si>
    <t>% 1/</t>
  </si>
  <si>
    <t xml:space="preserve">     Desalentados     </t>
  </si>
  <si>
    <t xml:space="preserve">     Potencialmente Activos     </t>
  </si>
  <si>
    <t xml:space="preserve">         Desocupados           </t>
  </si>
  <si>
    <t>Cuadro No. 4.  Población con problemas de empleo y Años de Estudio Promedio (AEP), según dominio, rama de actividad  y ocupación</t>
  </si>
  <si>
    <t>Hombres</t>
  </si>
  <si>
    <t>Mujeres</t>
  </si>
  <si>
    <t>Total Nacional</t>
  </si>
  <si>
    <t>Cuadro No. 2. Población Económicamente Activa (PEA) en condición de empleo, según dominio, rango de edad, rama de actividad  y ocupación</t>
  </si>
  <si>
    <t>HOMBRES</t>
  </si>
  <si>
    <t>% 2/</t>
  </si>
  <si>
    <t>2/ Porcentaje por filas</t>
  </si>
  <si>
    <t>Cuadro No. 3. Población Económicamente Activa (PEA) en condición de empleo, según dominio, rama de actividad  y ocupación</t>
  </si>
  <si>
    <t>Cuadro No. 5  Población con problemas de empleo y Años de Estudio Promedio (AEP), según dominio, rama de actividad  y ocupación</t>
  </si>
  <si>
    <t>Cuadro No. 6.  Población con problemas de empleo y Años de Estudio Promedio (AEP), según dominio, rama de actividad  y ocupación</t>
  </si>
  <si>
    <t>Total Nacional/2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</si>
  <si>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</si>
  <si>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</si>
  <si>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</si>
  <si>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</si>
  <si>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</si>
  <si>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</si>
  <si>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</si>
  <si>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</si>
  <si>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</si>
  <si>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</si>
  <si>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</si>
  <si>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</si>
  <si>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</si>
  <si>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</si>
  <si>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</si>
  <si>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</si>
  <si>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</si>
  <si>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</si>
  <si>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</si>
  <si>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</si>
  <si>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</si>
  <si>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</si>
  <si>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</si>
  <si>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</si>
  <si>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</si>
  <si>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</si>
  <si>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</si>
  <si>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</si>
  <si>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</si>
  <si>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</si>
  <si>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</si>
  <si>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</si>
  <si>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</si>
  <si>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especificadas</t>
  </si>
  <si>
    <t>Fuente: Instituto Nacional de Estadística (INE). Encuesta Permanente de Hogares de Propósitos Múltiples, LXI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</si>
</sst>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_-;\-* #,##0.0_-;_-* &quot;-&quot;?_-;_-@_-"/>
    <numFmt numFmtId="168" formatCode="_-[$€]* #,##0.00_-;\-[$€]* #,##0.00_-;_-[$€]* &quot;-&quot;??_-;_-@_-"/>
    <numFmt numFmtId="169" formatCode="0.0"/>
  </numFmts>
  <fonts count="13" x14ac:knownFonts="1">
    <font>
      <sz val="8"/>
      <name val="Arial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8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1" fillId="0" borderId="0"/>
    <xf numFmtId="0" fontId="12" fillId="0" borderId="0"/>
  </cellStyleXfs>
  <cellXfs count="122">
    <xf numFmtId="0" fontId="0" fillId="0" borderId="0" xfId="0"/>
    <xf numFmtId="0" fontId="2" fillId="0" borderId="0" xfId="0" applyFont="1" applyFill="1" applyBorder="1" applyAlignment="1">
      <alignment horizontal="left" indent="1"/>
    </xf>
    <xf numFmtId="165" fontId="4" fillId="0" borderId="0" xfId="2" applyNumberFormat="1" applyFont="1" applyFill="1" applyBorder="1"/>
    <xf numFmtId="165" fontId="4" fillId="0" borderId="0" xfId="2" applyNumberFormat="1" applyFont="1" applyBorder="1"/>
    <xf numFmtId="166" fontId="4" fillId="0" borderId="0" xfId="2" applyNumberFormat="1" applyFont="1" applyBorder="1"/>
    <xf numFmtId="0" fontId="4" fillId="0" borderId="0" xfId="2" applyNumberFormat="1" applyFont="1" applyBorder="1" applyAlignment="1">
      <alignment horizontal="left" indent="1"/>
    </xf>
    <xf numFmtId="166" fontId="4" fillId="0" borderId="0" xfId="2" applyNumberFormat="1" applyFont="1" applyFill="1" applyBorder="1"/>
    <xf numFmtId="0" fontId="5" fillId="0" borderId="0" xfId="2" applyNumberFormat="1" applyFont="1" applyBorder="1" applyAlignment="1">
      <alignment horizontal="left"/>
    </xf>
    <xf numFmtId="165" fontId="6" fillId="0" borderId="0" xfId="2" applyNumberFormat="1" applyFont="1"/>
    <xf numFmtId="166" fontId="6" fillId="0" borderId="0" xfId="2" applyNumberFormat="1" applyFont="1"/>
    <xf numFmtId="165" fontId="0" fillId="0" borderId="0" xfId="2" applyNumberFormat="1" applyFont="1"/>
    <xf numFmtId="166" fontId="0" fillId="0" borderId="0" xfId="2" applyNumberFormat="1" applyFont="1"/>
    <xf numFmtId="165" fontId="5" fillId="0" borderId="0" xfId="2" applyNumberFormat="1" applyFont="1" applyBorder="1"/>
    <xf numFmtId="166" fontId="5" fillId="0" borderId="0" xfId="2" applyNumberFormat="1" applyFont="1" applyBorder="1"/>
    <xf numFmtId="0" fontId="5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Border="1"/>
    <xf numFmtId="0" fontId="4" fillId="0" borderId="0" xfId="2" applyNumberFormat="1" applyFont="1" applyBorder="1" applyAlignment="1">
      <alignment horizontal="left" indent="2"/>
    </xf>
    <xf numFmtId="167" fontId="8" fillId="0" borderId="0" xfId="0" applyNumberFormat="1" applyFont="1" applyFill="1"/>
    <xf numFmtId="166" fontId="1" fillId="0" borderId="0" xfId="2" applyNumberFormat="1" applyFont="1"/>
    <xf numFmtId="165" fontId="4" fillId="0" borderId="0" xfId="2" applyNumberFormat="1" applyFont="1"/>
    <xf numFmtId="166" fontId="4" fillId="0" borderId="0" xfId="2" applyNumberFormat="1" applyFont="1"/>
    <xf numFmtId="165" fontId="1" fillId="0" borderId="0" xfId="2" applyNumberFormat="1" applyFont="1"/>
    <xf numFmtId="164" fontId="0" fillId="0" borderId="0" xfId="0" applyNumberFormat="1"/>
    <xf numFmtId="165" fontId="9" fillId="0" borderId="0" xfId="2" applyNumberFormat="1" applyFont="1"/>
    <xf numFmtId="166" fontId="9" fillId="0" borderId="0" xfId="2" applyNumberFormat="1" applyFont="1"/>
    <xf numFmtId="0" fontId="9" fillId="0" borderId="1" xfId="0" applyFont="1" applyBorder="1" applyAlignment="1">
      <alignment horizontal="center" vertical="center"/>
    </xf>
    <xf numFmtId="164" fontId="1" fillId="0" borderId="0" xfId="0" applyNumberFormat="1" applyFont="1"/>
    <xf numFmtId="0" fontId="9" fillId="0" borderId="0" xfId="0" applyFont="1"/>
    <xf numFmtId="0" fontId="5" fillId="0" borderId="0" xfId="0" applyFont="1"/>
    <xf numFmtId="0" fontId="4" fillId="0" borderId="0" xfId="0" applyFont="1"/>
    <xf numFmtId="0" fontId="1" fillId="0" borderId="0" xfId="8"/>
    <xf numFmtId="0" fontId="5" fillId="0" borderId="1" xfId="8" applyFont="1" applyBorder="1" applyAlignment="1">
      <alignment horizontal="center"/>
    </xf>
    <xf numFmtId="0" fontId="1" fillId="0" borderId="0" xfId="8" applyFont="1" applyBorder="1"/>
    <xf numFmtId="0" fontId="1" fillId="0" borderId="0" xfId="2" applyNumberFormat="1" applyFont="1" applyBorder="1" applyAlignment="1">
      <alignment horizontal="left" indent="1"/>
    </xf>
    <xf numFmtId="166" fontId="1" fillId="0" borderId="0" xfId="2" applyNumberFormat="1" applyFont="1" applyBorder="1"/>
    <xf numFmtId="165" fontId="1" fillId="0" borderId="0" xfId="2" applyNumberFormat="1" applyFont="1" applyBorder="1"/>
    <xf numFmtId="0" fontId="1" fillId="0" borderId="0" xfId="2" applyNumberFormat="1" applyFont="1" applyBorder="1" applyAlignment="1">
      <alignment horizontal="left" indent="2"/>
    </xf>
    <xf numFmtId="166" fontId="1" fillId="0" borderId="0" xfId="2" applyNumberFormat="1" applyFont="1" applyFill="1" applyBorder="1"/>
    <xf numFmtId="165" fontId="1" fillId="0" borderId="0" xfId="2" applyNumberFormat="1" applyFont="1" applyFill="1" applyBorder="1"/>
    <xf numFmtId="166" fontId="3" fillId="0" borderId="0" xfId="2" applyNumberFormat="1" applyFont="1"/>
    <xf numFmtId="165" fontId="3" fillId="0" borderId="0" xfId="2" applyNumberFormat="1" applyFont="1"/>
    <xf numFmtId="0" fontId="2" fillId="0" borderId="0" xfId="8" applyFont="1" applyFill="1" applyBorder="1" applyAlignment="1">
      <alignment horizontal="left" indent="1"/>
    </xf>
    <xf numFmtId="0" fontId="1" fillId="0" borderId="0" xfId="8" applyFont="1"/>
    <xf numFmtId="0" fontId="5" fillId="0" borderId="1" xfId="8" applyFont="1" applyBorder="1" applyAlignment="1">
      <alignment horizontal="center" vertical="center"/>
    </xf>
    <xf numFmtId="0" fontId="5" fillId="0" borderId="0" xfId="8" applyFont="1"/>
    <xf numFmtId="166" fontId="5" fillId="0" borderId="0" xfId="2" applyNumberFormat="1" applyFont="1"/>
    <xf numFmtId="165" fontId="5" fillId="0" borderId="0" xfId="2" applyNumberFormat="1" applyFont="1"/>
    <xf numFmtId="164" fontId="1" fillId="0" borderId="0" xfId="8" applyNumberFormat="1" applyFont="1"/>
    <xf numFmtId="164" fontId="1" fillId="0" borderId="0" xfId="8" applyNumberFormat="1"/>
    <xf numFmtId="0" fontId="4" fillId="0" borderId="1" xfId="2" applyNumberFormat="1" applyFont="1" applyBorder="1" applyAlignment="1">
      <alignment horizontal="left" indent="1"/>
    </xf>
    <xf numFmtId="166" fontId="4" fillId="0" borderId="1" xfId="2" applyNumberFormat="1" applyFont="1" applyBorder="1"/>
    <xf numFmtId="0" fontId="4" fillId="0" borderId="1" xfId="0" applyFont="1" applyBorder="1"/>
    <xf numFmtId="2" fontId="4" fillId="0" borderId="1" xfId="0" applyNumberFormat="1" applyFont="1" applyBorder="1"/>
    <xf numFmtId="164" fontId="4" fillId="0" borderId="1" xfId="2" applyNumberFormat="1" applyFont="1" applyBorder="1"/>
    <xf numFmtId="0" fontId="0" fillId="0" borderId="1" xfId="0" applyBorder="1"/>
    <xf numFmtId="165" fontId="4" fillId="0" borderId="1" xfId="2" applyNumberFormat="1" applyFont="1" applyFill="1" applyBorder="1"/>
    <xf numFmtId="0" fontId="5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left" indent="1"/>
    </xf>
    <xf numFmtId="0" fontId="1" fillId="0" borderId="0" xfId="3" applyNumberFormat="1" applyFont="1" applyBorder="1" applyAlignment="1">
      <alignment horizontal="left" indent="2"/>
    </xf>
    <xf numFmtId="0" fontId="5" fillId="0" borderId="0" xfId="4" applyNumberFormat="1" applyFont="1" applyBorder="1" applyAlignment="1">
      <alignment horizontal="left"/>
    </xf>
    <xf numFmtId="0" fontId="1" fillId="0" borderId="0" xfId="4" applyNumberFormat="1" applyFont="1" applyBorder="1" applyAlignment="1">
      <alignment horizontal="left" indent="1"/>
    </xf>
    <xf numFmtId="0" fontId="1" fillId="0" borderId="0" xfId="4" applyNumberFormat="1" applyFont="1" applyBorder="1" applyAlignment="1">
      <alignment horizontal="left" indent="2"/>
    </xf>
    <xf numFmtId="0" fontId="1" fillId="0" borderId="1" xfId="4" applyNumberFormat="1" applyFont="1" applyBorder="1" applyAlignment="1">
      <alignment horizontal="left" indent="1"/>
    </xf>
    <xf numFmtId="0" fontId="5" fillId="0" borderId="0" xfId="5" applyNumberFormat="1" applyFont="1" applyBorder="1" applyAlignment="1">
      <alignment horizontal="left"/>
    </xf>
    <xf numFmtId="0" fontId="1" fillId="0" borderId="0" xfId="5" applyNumberFormat="1" applyFont="1" applyBorder="1" applyAlignment="1">
      <alignment horizontal="left" indent="1"/>
    </xf>
    <xf numFmtId="0" fontId="1" fillId="0" borderId="0" xfId="5" applyNumberFormat="1" applyFont="1" applyBorder="1" applyAlignment="1">
      <alignment horizontal="left" indent="2"/>
    </xf>
    <xf numFmtId="0" fontId="1" fillId="0" borderId="1" xfId="2" applyNumberFormat="1" applyFont="1" applyBorder="1" applyAlignment="1">
      <alignment horizontal="left" indent="1"/>
    </xf>
    <xf numFmtId="166" fontId="1" fillId="0" borderId="1" xfId="2" applyNumberFormat="1" applyFont="1" applyBorder="1"/>
    <xf numFmtId="0" fontId="1" fillId="0" borderId="1" xfId="8" applyFont="1" applyBorder="1"/>
    <xf numFmtId="2" fontId="1" fillId="0" borderId="1" xfId="8" applyNumberFormat="1" applyFont="1" applyBorder="1"/>
    <xf numFmtId="164" fontId="1" fillId="0" borderId="1" xfId="2" applyNumberFormat="1" applyFont="1" applyBorder="1"/>
    <xf numFmtId="0" fontId="1" fillId="0" borderId="1" xfId="8" applyBorder="1"/>
    <xf numFmtId="165" fontId="1" fillId="0" borderId="1" xfId="2" applyNumberFormat="1" applyFont="1" applyFill="1" applyBorder="1"/>
    <xf numFmtId="0" fontId="4" fillId="0" borderId="1" xfId="0" applyFont="1" applyBorder="1" applyAlignment="1">
      <alignment horizontal="left" indent="1"/>
    </xf>
    <xf numFmtId="165" fontId="1" fillId="0" borderId="1" xfId="0" applyNumberFormat="1" applyFont="1" applyBorder="1"/>
    <xf numFmtId="169" fontId="1" fillId="0" borderId="1" xfId="0" applyNumberFormat="1" applyFont="1" applyBorder="1"/>
    <xf numFmtId="165" fontId="1" fillId="0" borderId="1" xfId="2" applyNumberFormat="1" applyFont="1" applyBorder="1"/>
    <xf numFmtId="0" fontId="1" fillId="0" borderId="1" xfId="0" applyFont="1" applyBorder="1"/>
    <xf numFmtId="0" fontId="1" fillId="0" borderId="1" xfId="8" applyFont="1" applyBorder="1" applyAlignment="1">
      <alignment horizontal="left" indent="1"/>
    </xf>
    <xf numFmtId="165" fontId="1" fillId="0" borderId="1" xfId="8" applyNumberFormat="1" applyFont="1" applyBorder="1"/>
    <xf numFmtId="169" fontId="1" fillId="0" borderId="1" xfId="8" applyNumberFormat="1" applyFont="1" applyBorder="1"/>
    <xf numFmtId="0" fontId="5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indent="1"/>
    </xf>
    <xf numFmtId="0" fontId="1" fillId="0" borderId="0" xfId="6" applyNumberFormat="1" applyFont="1" applyBorder="1" applyAlignment="1">
      <alignment horizontal="left" indent="2"/>
    </xf>
    <xf numFmtId="0" fontId="5" fillId="0" borderId="1" xfId="0" applyFont="1" applyBorder="1" applyAlignment="1">
      <alignment horizontal="center" vertical="center"/>
    </xf>
    <xf numFmtId="166" fontId="5" fillId="0" borderId="0" xfId="2" applyNumberFormat="1" applyFont="1" applyFill="1" applyBorder="1"/>
    <xf numFmtId="165" fontId="5" fillId="0" borderId="0" xfId="2" applyNumberFormat="1" applyFont="1" applyFill="1" applyBorder="1"/>
    <xf numFmtId="0" fontId="0" fillId="0" borderId="0" xfId="0" applyFill="1"/>
    <xf numFmtId="166" fontId="0" fillId="0" borderId="0" xfId="2" applyNumberFormat="1" applyFont="1" applyFill="1"/>
    <xf numFmtId="165" fontId="0" fillId="0" borderId="0" xfId="2" applyNumberFormat="1" applyFont="1" applyFill="1"/>
    <xf numFmtId="166" fontId="6" fillId="0" borderId="0" xfId="2" applyNumberFormat="1" applyFont="1" applyFill="1"/>
    <xf numFmtId="165" fontId="6" fillId="0" borderId="0" xfId="2" applyNumberFormat="1" applyFont="1" applyFill="1"/>
    <xf numFmtId="0" fontId="1" fillId="0" borderId="0" xfId="8" applyFill="1"/>
    <xf numFmtId="166" fontId="9" fillId="0" borderId="0" xfId="2" applyNumberFormat="1" applyFont="1" applyFill="1"/>
    <xf numFmtId="165" fontId="9" fillId="0" borderId="0" xfId="2" applyNumberFormat="1" applyFont="1" applyFill="1"/>
    <xf numFmtId="166" fontId="1" fillId="0" borderId="0" xfId="2" applyNumberFormat="1" applyFont="1" applyFill="1"/>
    <xf numFmtId="165" fontId="5" fillId="0" borderId="0" xfId="2" applyNumberFormat="1" applyFont="1" applyFill="1"/>
    <xf numFmtId="166" fontId="4" fillId="0" borderId="0" xfId="2" applyNumberFormat="1" applyFont="1" applyFill="1"/>
    <xf numFmtId="165" fontId="4" fillId="0" borderId="0" xfId="2" applyNumberFormat="1" applyFont="1" applyFill="1"/>
    <xf numFmtId="165" fontId="1" fillId="0" borderId="0" xfId="2" applyNumberFormat="1" applyFont="1" applyFill="1"/>
    <xf numFmtId="166" fontId="5" fillId="0" borderId="0" xfId="2" applyNumberFormat="1" applyFont="1" applyFill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5" fillId="0" borderId="0" xfId="8" applyFont="1" applyAlignment="1">
      <alignment horizontal="center"/>
    </xf>
    <xf numFmtId="0" fontId="11" fillId="0" borderId="1" xfId="8" applyFont="1" applyBorder="1" applyAlignment="1">
      <alignment horizontal="center"/>
    </xf>
    <xf numFmtId="0" fontId="5" fillId="0" borderId="2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5" fillId="0" borderId="2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</cellXfs>
  <cellStyles count="10">
    <cellStyle name="Euro" xfId="1"/>
    <cellStyle name="Millares 2" xfId="2"/>
    <cellStyle name="Millares 4" xfId="3"/>
    <cellStyle name="Millares 5" xfId="4"/>
    <cellStyle name="Millares 7" xfId="5"/>
    <cellStyle name="Millares 8" xfId="6"/>
    <cellStyle name="Normal" xfId="0" builtinId="0"/>
    <cellStyle name="Normal 2" xfId="7"/>
    <cellStyle name="Normal 3" xfId="8"/>
    <cellStyle name="Normal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523875</xdr:colOff>
      <xdr:row>12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696075" cy="18288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64008" tIns="64008" rIns="64008" bIns="0" anchor="t" upright="1"/>
        <a:lstStyle/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 </a:t>
          </a:r>
        </a:p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PERSONAS CON PROBLEMAS DE EMPLEO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B18" sqref="B17:B18"/>
    </sheetView>
  </sheetViews>
  <sheetFormatPr baseColWidth="10" defaultRowHeight="11.25" x14ac:dyDescent="0.2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1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O89"/>
  <sheetViews>
    <sheetView topLeftCell="A13" workbookViewId="0">
      <selection activeCell="B35" sqref="B35"/>
    </sheetView>
  </sheetViews>
  <sheetFormatPr baseColWidth="10" defaultRowHeight="11.25" x14ac:dyDescent="0.2"/>
  <cols>
    <col min="1" max="1" width="44.832031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7.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45.5" bestFit="1" customWidth="1"/>
    <col min="16" max="16" width="10.5" bestFit="1" customWidth="1"/>
    <col min="17" max="17" width="7" bestFit="1" customWidth="1"/>
    <col min="18" max="18" width="10.5" bestFit="1" customWidth="1"/>
    <col min="19" max="19" width="6.1640625" bestFit="1" customWidth="1"/>
    <col min="20" max="20" width="9" bestFit="1" customWidth="1"/>
    <col min="21" max="21" width="6.1640625" bestFit="1" customWidth="1"/>
    <col min="22" max="22" width="7" bestFit="1" customWidth="1"/>
    <col min="23" max="23" width="9" bestFit="1" customWidth="1"/>
    <col min="24" max="24" width="6.1640625" bestFit="1" customWidth="1"/>
    <col min="25" max="25" width="7.1640625" bestFit="1" customWidth="1"/>
    <col min="26" max="26" width="9" bestFit="1" customWidth="1"/>
    <col min="27" max="27" width="6.1640625" bestFit="1" customWidth="1"/>
    <col min="28" max="28" width="7.1640625" bestFit="1" customWidth="1"/>
  </cols>
  <sheetData>
    <row r="2" spans="1:15" x14ac:dyDescent="0.2">
      <c r="A2" s="102" t="s">
        <v>40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4" spans="1:15" x14ac:dyDescent="0.2">
      <c r="A4" s="103" t="s">
        <v>39</v>
      </c>
      <c r="B4" s="105" t="s">
        <v>38</v>
      </c>
      <c r="C4" s="105"/>
      <c r="D4" s="105" t="s">
        <v>37</v>
      </c>
      <c r="E4" s="105"/>
      <c r="F4" s="105" t="s">
        <v>36</v>
      </c>
      <c r="G4" s="105"/>
      <c r="H4" s="105"/>
      <c r="I4" s="105" t="s">
        <v>35</v>
      </c>
      <c r="J4" s="105"/>
      <c r="K4" s="105"/>
      <c r="L4" s="105" t="s">
        <v>34</v>
      </c>
      <c r="M4" s="105"/>
      <c r="N4" s="105"/>
    </row>
    <row r="5" spans="1:15" x14ac:dyDescent="0.2">
      <c r="A5" s="104"/>
      <c r="B5" s="14" t="s">
        <v>31</v>
      </c>
      <c r="C5" s="14" t="s">
        <v>30</v>
      </c>
      <c r="D5" s="14" t="s">
        <v>31</v>
      </c>
      <c r="E5" s="14" t="s">
        <v>30</v>
      </c>
      <c r="F5" s="14" t="s">
        <v>31</v>
      </c>
      <c r="G5" s="14" t="s">
        <v>30</v>
      </c>
      <c r="H5" s="14" t="s">
        <v>33</v>
      </c>
      <c r="I5" s="14" t="s">
        <v>31</v>
      </c>
      <c r="J5" s="14" t="s">
        <v>30</v>
      </c>
      <c r="K5" s="14" t="s">
        <v>32</v>
      </c>
      <c r="L5" s="14" t="s">
        <v>31</v>
      </c>
      <c r="M5" s="14" t="s">
        <v>30</v>
      </c>
      <c r="N5" s="14" t="s">
        <v>29</v>
      </c>
    </row>
    <row r="6" spans="1:15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5" x14ac:dyDescent="0.2">
      <c r="A7" s="57" t="s">
        <v>49</v>
      </c>
      <c r="B7" s="13">
        <v>4336377.8916988904</v>
      </c>
      <c r="C7" s="12">
        <v>7.7901755111966056</v>
      </c>
      <c r="D7" s="13">
        <v>4090651.3951348248</v>
      </c>
      <c r="E7" s="12">
        <v>7.6804209874395113</v>
      </c>
      <c r="F7" s="13">
        <v>245726.49656410009</v>
      </c>
      <c r="G7" s="12">
        <v>9.4894604915591358</v>
      </c>
      <c r="H7" s="12">
        <f>F7/B7*100</f>
        <v>5.6666301392803726</v>
      </c>
      <c r="I7" s="13">
        <v>582825.64747096854</v>
      </c>
      <c r="J7" s="12">
        <v>7.8353187137807883</v>
      </c>
      <c r="K7" s="12">
        <f>IF(ISNUMBER(I7/D7*100),I7/D7*100,0)</f>
        <v>14.247746658738663</v>
      </c>
      <c r="L7" s="13">
        <v>1987242.4877362475</v>
      </c>
      <c r="M7" s="12">
        <v>7.0019011109161893</v>
      </c>
      <c r="N7" s="12">
        <f>IF(ISNUMBER(L7/D7*100),L7/D7*100,0)</f>
        <v>48.580098761281747</v>
      </c>
    </row>
    <row r="8" spans="1:15" x14ac:dyDescent="0.2">
      <c r="A8" s="57"/>
      <c r="B8" s="11"/>
      <c r="C8" s="10"/>
      <c r="D8" s="11"/>
      <c r="E8" s="10"/>
      <c r="F8" s="11"/>
      <c r="G8" s="10"/>
      <c r="H8" s="10"/>
      <c r="I8" s="11"/>
      <c r="J8" s="10"/>
      <c r="K8" s="10"/>
      <c r="L8" s="11"/>
      <c r="M8" s="10"/>
      <c r="N8" s="10"/>
    </row>
    <row r="9" spans="1:15" x14ac:dyDescent="0.2">
      <c r="A9" s="57" t="s">
        <v>27</v>
      </c>
      <c r="B9" s="86"/>
      <c r="C9" s="87"/>
      <c r="D9" s="86"/>
      <c r="E9" s="87"/>
      <c r="F9" s="86"/>
      <c r="G9" s="87"/>
      <c r="H9" s="87"/>
      <c r="I9" s="86"/>
      <c r="J9" s="87"/>
      <c r="K9" s="87"/>
      <c r="L9" s="86"/>
      <c r="M9" s="87"/>
      <c r="N9" s="87"/>
      <c r="O9" s="88"/>
    </row>
    <row r="10" spans="1:15" x14ac:dyDescent="0.2">
      <c r="A10" s="58" t="s">
        <v>26</v>
      </c>
      <c r="B10" s="4">
        <f>SUM(B11:B13)</f>
        <v>2420935.0233312673</v>
      </c>
      <c r="C10" s="3">
        <v>9.1124341236638156</v>
      </c>
      <c r="D10" s="4">
        <f>SUM(D11:D13)</f>
        <v>2227420.7305112481</v>
      </c>
      <c r="E10" s="3">
        <v>9.0330190719121681</v>
      </c>
      <c r="F10" s="4">
        <f>SUM(F11:F13)</f>
        <v>193514.29282002535</v>
      </c>
      <c r="G10" s="3">
        <v>9.988728515172058</v>
      </c>
      <c r="H10" s="3">
        <f t="shared" ref="H10:H29" si="0">F10/B10*100</f>
        <v>7.9933699564453748</v>
      </c>
      <c r="I10" s="4">
        <f>SUM(I11:I13)</f>
        <v>302092.69585408038</v>
      </c>
      <c r="J10" s="3">
        <v>9.019685204527466</v>
      </c>
      <c r="K10" s="3">
        <f t="shared" ref="K10:K29" si="1">IF(ISNUMBER(I10/D10*100),I10/D10*100,0)</f>
        <v>13.562444297837825</v>
      </c>
      <c r="L10" s="4">
        <f>SUM(L11:L13)</f>
        <v>1035970.6152761858</v>
      </c>
      <c r="M10" s="3">
        <v>8.2093334607105302</v>
      </c>
      <c r="N10" s="3">
        <f t="shared" ref="N10:N29" si="2">IF(ISNUMBER(L10/D10*100),L10/D10*100,0)</f>
        <v>46.509875798740765</v>
      </c>
    </row>
    <row r="11" spans="1:15" x14ac:dyDescent="0.2">
      <c r="A11" s="59" t="s">
        <v>25</v>
      </c>
      <c r="B11" s="6">
        <v>525921.22557472251</v>
      </c>
      <c r="C11" s="2">
        <v>10.278922872340425</v>
      </c>
      <c r="D11" s="6">
        <v>476944.49647268478</v>
      </c>
      <c r="E11" s="2">
        <v>10.175208095315813</v>
      </c>
      <c r="F11" s="6">
        <v>48976.729102034995</v>
      </c>
      <c r="G11" s="2">
        <v>11.270280811232444</v>
      </c>
      <c r="H11" s="3">
        <f t="shared" si="0"/>
        <v>9.3125598892711778</v>
      </c>
      <c r="I11" s="6">
        <v>70478.707732196635</v>
      </c>
      <c r="J11" s="2">
        <v>10.332426550598479</v>
      </c>
      <c r="K11" s="3">
        <f t="shared" si="1"/>
        <v>14.777129886901431</v>
      </c>
      <c r="L11" s="6">
        <v>202252.9864899556</v>
      </c>
      <c r="M11" s="2">
        <v>9.2788461538461533</v>
      </c>
      <c r="N11" s="3">
        <f t="shared" si="2"/>
        <v>42.405979728406173</v>
      </c>
    </row>
    <row r="12" spans="1:15" x14ac:dyDescent="0.2">
      <c r="A12" s="59" t="s">
        <v>24</v>
      </c>
      <c r="B12" s="4">
        <v>297219.16208706948</v>
      </c>
      <c r="C12" s="3">
        <v>9.7624067004729245</v>
      </c>
      <c r="D12" s="4">
        <v>274052.20069976652</v>
      </c>
      <c r="E12" s="3">
        <v>9.734309364961705</v>
      </c>
      <c r="F12" s="4">
        <v>23166.961387302676</v>
      </c>
      <c r="G12" s="3">
        <v>10.096111518708735</v>
      </c>
      <c r="H12" s="3">
        <f t="shared" si="0"/>
        <v>7.7945719329213308</v>
      </c>
      <c r="I12" s="4">
        <v>21232.282375482642</v>
      </c>
      <c r="J12" s="3">
        <v>8.7521912350597564</v>
      </c>
      <c r="K12" s="3">
        <f t="shared" si="1"/>
        <v>7.7475321567453239</v>
      </c>
      <c r="L12" s="4">
        <v>126082.04746522281</v>
      </c>
      <c r="M12" s="3">
        <v>8.7289605637620369</v>
      </c>
      <c r="N12" s="3">
        <f t="shared" si="2"/>
        <v>46.006580915345388</v>
      </c>
    </row>
    <row r="13" spans="1:15" x14ac:dyDescent="0.2">
      <c r="A13" s="59" t="s">
        <v>23</v>
      </c>
      <c r="B13" s="4">
        <v>1597794.6356694754</v>
      </c>
      <c r="C13" s="3">
        <v>8.5935527349494105</v>
      </c>
      <c r="D13" s="4">
        <v>1476424.0333387966</v>
      </c>
      <c r="E13" s="3">
        <v>8.5181761548430686</v>
      </c>
      <c r="F13" s="4">
        <v>121370.60233068769</v>
      </c>
      <c r="G13" s="3">
        <v>9.4578151424496202</v>
      </c>
      <c r="H13" s="3">
        <f t="shared" si="0"/>
        <v>7.596132795866688</v>
      </c>
      <c r="I13" s="4">
        <v>210381.7057464011</v>
      </c>
      <c r="J13" s="3">
        <v>8.5911431366998041</v>
      </c>
      <c r="K13" s="3">
        <f t="shared" si="1"/>
        <v>14.249409451202331</v>
      </c>
      <c r="L13" s="4">
        <v>707635.58132100734</v>
      </c>
      <c r="M13" s="3">
        <v>7.8024405822487095</v>
      </c>
      <c r="N13" s="3">
        <f t="shared" si="2"/>
        <v>47.929020751630198</v>
      </c>
    </row>
    <row r="14" spans="1:15" x14ac:dyDescent="0.2">
      <c r="A14" s="58" t="s">
        <v>22</v>
      </c>
      <c r="B14" s="4">
        <v>1915442.8683684675</v>
      </c>
      <c r="C14" s="3">
        <v>5.9554825829803821</v>
      </c>
      <c r="D14" s="4">
        <v>1863230.6646243809</v>
      </c>
      <c r="E14" s="3">
        <v>5.9071770518908702</v>
      </c>
      <c r="F14" s="4">
        <v>52212.20374407676</v>
      </c>
      <c r="G14" s="3">
        <v>7.5416666666666634</v>
      </c>
      <c r="H14" s="3">
        <f t="shared" si="0"/>
        <v>2.7258554460854256</v>
      </c>
      <c r="I14" s="4">
        <v>280732.95161688182</v>
      </c>
      <c r="J14" s="3">
        <v>6.4663437655240878</v>
      </c>
      <c r="K14" s="3">
        <f t="shared" si="1"/>
        <v>15.066999322570529</v>
      </c>
      <c r="L14" s="4">
        <v>951271.87245985516</v>
      </c>
      <c r="M14" s="3">
        <v>5.5358693563880808</v>
      </c>
      <c r="N14" s="3">
        <f t="shared" si="2"/>
        <v>51.054970837527911</v>
      </c>
    </row>
    <row r="15" spans="1:15" ht="12.75" x14ac:dyDescent="0.2">
      <c r="A15" s="58"/>
      <c r="B15" s="9"/>
      <c r="C15" s="8"/>
      <c r="D15" s="9"/>
      <c r="E15" s="8"/>
      <c r="F15" s="9"/>
      <c r="G15" s="8"/>
      <c r="H15" s="3"/>
      <c r="I15" s="9"/>
      <c r="J15" s="8"/>
      <c r="K15" s="8">
        <f t="shared" si="1"/>
        <v>0</v>
      </c>
      <c r="L15" s="9"/>
      <c r="M15" s="8"/>
      <c r="N15" s="8">
        <f t="shared" si="2"/>
        <v>0</v>
      </c>
    </row>
    <row r="16" spans="1:15" x14ac:dyDescent="0.2">
      <c r="A16" s="57" t="s">
        <v>21</v>
      </c>
      <c r="B16" s="86"/>
      <c r="C16" s="87"/>
      <c r="D16" s="86"/>
      <c r="E16" s="87"/>
      <c r="F16" s="86"/>
      <c r="G16" s="87"/>
      <c r="H16" s="87"/>
      <c r="I16" s="86"/>
      <c r="J16" s="87"/>
      <c r="K16" s="87"/>
      <c r="L16" s="86"/>
      <c r="M16" s="87"/>
      <c r="N16" s="87"/>
    </row>
    <row r="17" spans="1:14" x14ac:dyDescent="0.2">
      <c r="A17" s="58" t="s">
        <v>20</v>
      </c>
      <c r="B17" s="4">
        <v>36346.290469863918</v>
      </c>
      <c r="C17" s="3">
        <v>3.8302235301595497</v>
      </c>
      <c r="D17" s="4">
        <v>36038.435494957805</v>
      </c>
      <c r="E17" s="3">
        <v>3.8548635173132459</v>
      </c>
      <c r="F17" s="4">
        <v>307.85497490611289</v>
      </c>
      <c r="G17" s="3">
        <v>1</v>
      </c>
      <c r="H17" s="3">
        <f t="shared" si="0"/>
        <v>0.84700521270903018</v>
      </c>
      <c r="I17" s="4">
        <v>4011.5707249538359</v>
      </c>
      <c r="J17" s="3">
        <v>2.9022285844081375</v>
      </c>
      <c r="K17" s="3">
        <f t="shared" si="1"/>
        <v>11.131367579802683</v>
      </c>
      <c r="L17" s="4">
        <v>494.50409495959968</v>
      </c>
      <c r="M17" s="3">
        <v>5.132341199735075</v>
      </c>
      <c r="N17" s="3">
        <f t="shared" si="2"/>
        <v>1.3721574984263303</v>
      </c>
    </row>
    <row r="18" spans="1:14" x14ac:dyDescent="0.2">
      <c r="A18" s="58" t="s">
        <v>19</v>
      </c>
      <c r="B18" s="4">
        <v>138674.6102343511</v>
      </c>
      <c r="C18" s="3">
        <v>5.807638022901612</v>
      </c>
      <c r="D18" s="4">
        <v>136362.33553532819</v>
      </c>
      <c r="E18" s="3">
        <v>5.8205532554564625</v>
      </c>
      <c r="F18" s="4">
        <v>2312.2746990230194</v>
      </c>
      <c r="G18" s="3">
        <v>5.0644278195269896</v>
      </c>
      <c r="H18" s="3">
        <f t="shared" si="0"/>
        <v>1.6674102743937227</v>
      </c>
      <c r="I18" s="4">
        <v>22883.745351860802</v>
      </c>
      <c r="J18" s="3">
        <v>5.8353070187747527</v>
      </c>
      <c r="K18" s="3">
        <f t="shared" si="1"/>
        <v>16.781573344299442</v>
      </c>
      <c r="L18" s="4">
        <v>20024.62275482676</v>
      </c>
      <c r="M18" s="3">
        <v>5.7973207168026786</v>
      </c>
      <c r="N18" s="3">
        <f t="shared" si="2"/>
        <v>14.684863438437414</v>
      </c>
    </row>
    <row r="19" spans="1:14" x14ac:dyDescent="0.2">
      <c r="A19" s="58" t="s">
        <v>18</v>
      </c>
      <c r="B19" s="4">
        <v>342390.76329399319</v>
      </c>
      <c r="C19" s="3">
        <v>7.3702058289228223</v>
      </c>
      <c r="D19" s="4">
        <v>307284.1172855199</v>
      </c>
      <c r="E19" s="3">
        <v>7.2362383126551659</v>
      </c>
      <c r="F19" s="4">
        <v>35106.646008471173</v>
      </c>
      <c r="G19" s="3">
        <v>8.5339451554657675</v>
      </c>
      <c r="H19" s="3">
        <f t="shared" si="0"/>
        <v>10.253385830483667</v>
      </c>
      <c r="I19" s="4">
        <v>66493.776638158219</v>
      </c>
      <c r="J19" s="3">
        <v>7.2879800338851188</v>
      </c>
      <c r="K19" s="3">
        <f t="shared" si="1"/>
        <v>21.639184356663005</v>
      </c>
      <c r="L19" s="4">
        <v>122355.16871163476</v>
      </c>
      <c r="M19" s="3">
        <v>6.8513484129072024</v>
      </c>
      <c r="N19" s="3">
        <f t="shared" si="2"/>
        <v>39.818253475803864</v>
      </c>
    </row>
    <row r="20" spans="1:14" x14ac:dyDescent="0.2">
      <c r="A20" s="58" t="s">
        <v>17</v>
      </c>
      <c r="B20" s="6">
        <v>736913.43511353526</v>
      </c>
      <c r="C20" s="2">
        <v>8.8976170246787323</v>
      </c>
      <c r="D20" s="6">
        <v>653214.06433744635</v>
      </c>
      <c r="E20" s="2">
        <v>8.745550182924827</v>
      </c>
      <c r="F20" s="6">
        <v>83699.370776100986</v>
      </c>
      <c r="G20" s="2">
        <v>10.048880052737411</v>
      </c>
      <c r="H20" s="3">
        <f t="shared" si="0"/>
        <v>11.358100800972034</v>
      </c>
      <c r="I20" s="6">
        <v>96067.967771376527</v>
      </c>
      <c r="J20" s="2">
        <v>8.9263988159463281</v>
      </c>
      <c r="K20" s="3">
        <f t="shared" si="1"/>
        <v>14.706965605343795</v>
      </c>
      <c r="L20" s="6">
        <v>364147.56634617533</v>
      </c>
      <c r="M20" s="2">
        <v>8.325072338059293</v>
      </c>
      <c r="N20" s="3">
        <f t="shared" si="2"/>
        <v>55.747049279401153</v>
      </c>
    </row>
    <row r="21" spans="1:14" x14ac:dyDescent="0.2">
      <c r="A21" s="58" t="s">
        <v>16</v>
      </c>
      <c r="B21" s="4">
        <v>519877.74140319577</v>
      </c>
      <c r="C21" s="3">
        <v>9.2591640224530369</v>
      </c>
      <c r="D21" s="4">
        <v>478492.73885909026</v>
      </c>
      <c r="E21" s="3">
        <v>9.1509346499916884</v>
      </c>
      <c r="F21" s="4">
        <v>41385.002544105337</v>
      </c>
      <c r="G21" s="3">
        <v>10.468895710998178</v>
      </c>
      <c r="H21" s="3">
        <f t="shared" si="0"/>
        <v>7.9605259560456609</v>
      </c>
      <c r="I21" s="4">
        <v>64432.617003937899</v>
      </c>
      <c r="J21" s="3">
        <v>9.6183139725045628</v>
      </c>
      <c r="K21" s="3">
        <f t="shared" si="1"/>
        <v>13.465746033590795</v>
      </c>
      <c r="L21" s="4">
        <v>256083.35750002222</v>
      </c>
      <c r="M21" s="3">
        <v>8.220484114513825</v>
      </c>
      <c r="N21" s="3">
        <f t="shared" si="2"/>
        <v>53.518755187512966</v>
      </c>
    </row>
    <row r="22" spans="1:14" x14ac:dyDescent="0.2">
      <c r="A22" s="58" t="s">
        <v>15</v>
      </c>
      <c r="B22" s="4">
        <v>468795.74272871227</v>
      </c>
      <c r="C22" s="3">
        <v>8.6196526992038613</v>
      </c>
      <c r="D22" s="4">
        <v>441045.17950663791</v>
      </c>
      <c r="E22" s="3">
        <v>8.4772154137009128</v>
      </c>
      <c r="F22" s="4">
        <v>27750.563222074055</v>
      </c>
      <c r="G22" s="3">
        <v>10.828398509715388</v>
      </c>
      <c r="H22" s="3">
        <f t="shared" si="0"/>
        <v>5.9195424985190295</v>
      </c>
      <c r="I22" s="4">
        <v>67172.056395202802</v>
      </c>
      <c r="J22" s="3">
        <v>8.8030296497828573</v>
      </c>
      <c r="K22" s="3">
        <f t="shared" si="1"/>
        <v>15.230198518515229</v>
      </c>
      <c r="L22" s="4">
        <v>225153.82879971835</v>
      </c>
      <c r="M22" s="3">
        <v>7.4001540012596747</v>
      </c>
      <c r="N22" s="3">
        <f t="shared" si="2"/>
        <v>51.050060007815979</v>
      </c>
    </row>
    <row r="23" spans="1:14" x14ac:dyDescent="0.2">
      <c r="A23" s="58" t="s">
        <v>14</v>
      </c>
      <c r="B23" s="4">
        <v>411808.47470806207</v>
      </c>
      <c r="C23" s="3">
        <v>7.7817847241466218</v>
      </c>
      <c r="D23" s="4">
        <v>397448.00987894228</v>
      </c>
      <c r="E23" s="3">
        <v>7.726377990617447</v>
      </c>
      <c r="F23" s="4">
        <v>14360.464829118733</v>
      </c>
      <c r="G23" s="3">
        <v>9.3186436549544851</v>
      </c>
      <c r="H23" s="3">
        <f t="shared" si="0"/>
        <v>3.4871707871721456</v>
      </c>
      <c r="I23" s="4">
        <v>59704.950443025868</v>
      </c>
      <c r="J23" s="3">
        <v>7.0371194636572234</v>
      </c>
      <c r="K23" s="3">
        <f t="shared" si="1"/>
        <v>15.022078098016204</v>
      </c>
      <c r="L23" s="4">
        <v>209921.52673170235</v>
      </c>
      <c r="M23" s="3">
        <v>6.8635304451408246</v>
      </c>
      <c r="N23" s="3">
        <f t="shared" si="2"/>
        <v>52.817355104040367</v>
      </c>
    </row>
    <row r="24" spans="1:14" x14ac:dyDescent="0.2">
      <c r="A24" s="58" t="s">
        <v>13</v>
      </c>
      <c r="B24" s="4">
        <v>387484.5847001911</v>
      </c>
      <c r="C24" s="3">
        <v>7.3670781505970711</v>
      </c>
      <c r="D24" s="4">
        <v>376321.1055355483</v>
      </c>
      <c r="E24" s="3">
        <v>7.3504141840087893</v>
      </c>
      <c r="F24" s="4">
        <v>11163.47916464206</v>
      </c>
      <c r="G24" s="3">
        <v>7.8930978098258215</v>
      </c>
      <c r="H24" s="3">
        <f t="shared" si="0"/>
        <v>2.8810124597032916</v>
      </c>
      <c r="I24" s="4">
        <v>49910.630825904525</v>
      </c>
      <c r="J24" s="3">
        <v>7.8259357119928117</v>
      </c>
      <c r="K24" s="3">
        <f t="shared" si="1"/>
        <v>13.262777476930493</v>
      </c>
      <c r="L24" s="4">
        <v>200019.27259328394</v>
      </c>
      <c r="M24" s="3">
        <v>6.2418381813635646</v>
      </c>
      <c r="N24" s="3">
        <f t="shared" si="2"/>
        <v>53.151223689310079</v>
      </c>
    </row>
    <row r="25" spans="1:14" x14ac:dyDescent="0.2">
      <c r="A25" s="58" t="s">
        <v>12</v>
      </c>
      <c r="B25" s="4">
        <v>324671.88927111757</v>
      </c>
      <c r="C25" s="3">
        <v>7.3643583020565586</v>
      </c>
      <c r="D25" s="4">
        <v>315701.30315465026</v>
      </c>
      <c r="E25" s="3">
        <v>7.3764944405238069</v>
      </c>
      <c r="F25" s="4">
        <v>8970.5861164667567</v>
      </c>
      <c r="G25" s="3">
        <v>6.9288158900390826</v>
      </c>
      <c r="H25" s="3">
        <f t="shared" si="0"/>
        <v>2.7629697589789983</v>
      </c>
      <c r="I25" s="4">
        <v>49052.491755378898</v>
      </c>
      <c r="J25" s="3">
        <v>6.976901895669787</v>
      </c>
      <c r="K25" s="3">
        <f t="shared" si="1"/>
        <v>15.537627265146231</v>
      </c>
      <c r="L25" s="4">
        <v>155749.80241386846</v>
      </c>
      <c r="M25" s="3">
        <v>6.2845690812089519</v>
      </c>
      <c r="N25" s="3">
        <f t="shared" si="2"/>
        <v>49.334545298842954</v>
      </c>
    </row>
    <row r="26" spans="1:14" x14ac:dyDescent="0.2">
      <c r="A26" s="58" t="s">
        <v>11</v>
      </c>
      <c r="B26" s="4">
        <v>282224.44649849908</v>
      </c>
      <c r="C26" s="3">
        <v>7.1404738419759939</v>
      </c>
      <c r="D26" s="4">
        <v>276307.32546653069</v>
      </c>
      <c r="E26" s="3">
        <v>7.114909499280774</v>
      </c>
      <c r="F26" s="4">
        <v>5917.1210319680031</v>
      </c>
      <c r="G26" s="3">
        <v>8.2849185446305746</v>
      </c>
      <c r="H26" s="3">
        <f t="shared" si="0"/>
        <v>2.0966011645626423</v>
      </c>
      <c r="I26" s="4">
        <v>33718.673452238349</v>
      </c>
      <c r="J26" s="3">
        <v>7.0120375230280496</v>
      </c>
      <c r="K26" s="3">
        <f t="shared" si="1"/>
        <v>12.203322295312333</v>
      </c>
      <c r="L26" s="4">
        <v>135572.22294771962</v>
      </c>
      <c r="M26" s="3">
        <v>6.0119992074128454</v>
      </c>
      <c r="N26" s="3">
        <f t="shared" si="2"/>
        <v>49.065736030998423</v>
      </c>
    </row>
    <row r="27" spans="1:14" x14ac:dyDescent="0.2">
      <c r="A27" s="58" t="s">
        <v>10</v>
      </c>
      <c r="B27" s="4">
        <v>232261.1260673067</v>
      </c>
      <c r="C27" s="3">
        <v>6.8705962961630753</v>
      </c>
      <c r="D27" s="4">
        <v>226478.30514317405</v>
      </c>
      <c r="E27" s="3">
        <v>6.8184252559390925</v>
      </c>
      <c r="F27" s="4">
        <v>5782.8209241327604</v>
      </c>
      <c r="G27" s="3">
        <v>8.9114262655632484</v>
      </c>
      <c r="H27" s="3">
        <f t="shared" si="0"/>
        <v>2.4897928560188598</v>
      </c>
      <c r="I27" s="4">
        <v>24981.450246217733</v>
      </c>
      <c r="J27" s="3">
        <v>7.2088490716274904</v>
      </c>
      <c r="K27" s="3">
        <f t="shared" si="1"/>
        <v>11.0303943816716</v>
      </c>
      <c r="L27" s="4">
        <v>109723.05791659125</v>
      </c>
      <c r="M27" s="3">
        <v>5.1792245418342935</v>
      </c>
      <c r="N27" s="3">
        <f t="shared" si="2"/>
        <v>48.447491624960286</v>
      </c>
    </row>
    <row r="28" spans="1:14" x14ac:dyDescent="0.2">
      <c r="A28" s="58" t="s">
        <v>9</v>
      </c>
      <c r="B28" s="4">
        <v>179714.74895314235</v>
      </c>
      <c r="C28" s="3">
        <v>5.9336231797533809</v>
      </c>
      <c r="D28" s="4">
        <v>174825.20333937369</v>
      </c>
      <c r="E28" s="3">
        <v>5.9133490365352115</v>
      </c>
      <c r="F28" s="4">
        <v>4889.5456137686788</v>
      </c>
      <c r="G28" s="3">
        <v>6.5203933701289873</v>
      </c>
      <c r="H28" s="3">
        <f t="shared" si="0"/>
        <v>2.7207258403947399</v>
      </c>
      <c r="I28" s="4">
        <v>21590.390828590349</v>
      </c>
      <c r="J28" s="3">
        <v>5.9892241703807265</v>
      </c>
      <c r="K28" s="3">
        <f t="shared" si="1"/>
        <v>12.349701539702322</v>
      </c>
      <c r="L28" s="4">
        <v>74649.031633358099</v>
      </c>
      <c r="M28" s="3">
        <v>5.2520637341850174</v>
      </c>
      <c r="N28" s="3">
        <f t="shared" si="2"/>
        <v>42.699239129982942</v>
      </c>
    </row>
    <row r="29" spans="1:14" x14ac:dyDescent="0.2">
      <c r="A29" s="58" t="s">
        <v>8</v>
      </c>
      <c r="B29" s="4">
        <v>275214.03825765656</v>
      </c>
      <c r="C29" s="3">
        <v>5.2178163956815267</v>
      </c>
      <c r="D29" s="4">
        <v>271133.27159833204</v>
      </c>
      <c r="E29" s="3">
        <v>5.2025036521599137</v>
      </c>
      <c r="F29" s="4">
        <v>4080.7666593241993</v>
      </c>
      <c r="G29" s="3">
        <v>5.921014555584228</v>
      </c>
      <c r="H29" s="3">
        <f t="shared" si="0"/>
        <v>1.4827610848483563</v>
      </c>
      <c r="I29" s="4">
        <v>22805.326034119913</v>
      </c>
      <c r="J29" s="3">
        <v>6.3255619249304234</v>
      </c>
      <c r="K29" s="3">
        <f t="shared" si="1"/>
        <v>8.4111130661620397</v>
      </c>
      <c r="L29" s="4">
        <v>113348.52529220222</v>
      </c>
      <c r="M29" s="3">
        <v>4.6847296101772322</v>
      </c>
      <c r="N29" s="3">
        <f t="shared" si="2"/>
        <v>41.805465122008847</v>
      </c>
    </row>
    <row r="30" spans="1:14" x14ac:dyDescent="0.2">
      <c r="A30" s="50"/>
      <c r="B30" s="51"/>
      <c r="C30" s="52"/>
      <c r="D30" s="51"/>
      <c r="E30" s="52"/>
      <c r="F30" s="51"/>
      <c r="G30" s="52"/>
      <c r="H30" s="53"/>
      <c r="I30" s="51"/>
      <c r="J30" s="52"/>
      <c r="K30" s="54"/>
      <c r="L30" s="51"/>
      <c r="M30" s="52"/>
      <c r="N30" s="54"/>
    </row>
    <row r="31" spans="1:14" x14ac:dyDescent="0.2">
      <c r="A31" s="1" t="s">
        <v>92</v>
      </c>
    </row>
    <row r="32" spans="1:14" x14ac:dyDescent="0.2">
      <c r="A32" s="1" t="s">
        <v>3</v>
      </c>
    </row>
    <row r="33" spans="1:14" x14ac:dyDescent="0.2">
      <c r="A33" s="1" t="s">
        <v>2</v>
      </c>
    </row>
    <row r="34" spans="1:14" x14ac:dyDescent="0.2">
      <c r="A34" s="1" t="s">
        <v>1</v>
      </c>
    </row>
    <row r="35" spans="1:14" x14ac:dyDescent="0.2">
      <c r="A35" s="1" t="s">
        <v>0</v>
      </c>
    </row>
    <row r="37" spans="1:14" x14ac:dyDescent="0.2">
      <c r="A37" s="102" t="str">
        <f>A2</f>
        <v>Cuadro No. 1. Población Económicamente Activa (PEA) en condición de empleo, según dominio, rama de actividad  y ocupación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</row>
    <row r="38" spans="1:14" x14ac:dyDescent="0.2">
      <c r="A38" s="15" t="s">
        <v>7</v>
      </c>
    </row>
    <row r="39" spans="1:14" x14ac:dyDescent="0.2">
      <c r="A39" s="103" t="str">
        <f>A4</f>
        <v>Categorías</v>
      </c>
      <c r="B39" s="105" t="str">
        <f>B4</f>
        <v xml:space="preserve">            PEA            </v>
      </c>
      <c r="C39" s="105"/>
      <c r="D39" s="105" t="str">
        <f>D4</f>
        <v xml:space="preserve">        Ocupados         </v>
      </c>
      <c r="E39" s="105"/>
      <c r="F39" s="105" t="str">
        <f>F4</f>
        <v xml:space="preserve">           Desocupados           </v>
      </c>
      <c r="G39" s="105"/>
      <c r="H39" s="105"/>
      <c r="I39" s="105" t="str">
        <f>I4</f>
        <v xml:space="preserve">     Subempleo Visible     </v>
      </c>
      <c r="J39" s="105"/>
      <c r="K39" s="105"/>
      <c r="L39" s="105" t="str">
        <f>L4</f>
        <v xml:space="preserve">     Subempleo Invisible     </v>
      </c>
      <c r="M39" s="105"/>
      <c r="N39" s="105"/>
    </row>
    <row r="40" spans="1:14" x14ac:dyDescent="0.2">
      <c r="A40" s="104"/>
      <c r="B40" s="14" t="str">
        <f>B5</f>
        <v>No.</v>
      </c>
      <c r="C40" s="14" t="str">
        <f>C5</f>
        <v>AEP</v>
      </c>
      <c r="D40" s="14" t="str">
        <f>D5</f>
        <v>No.</v>
      </c>
      <c r="E40" s="14" t="str">
        <f>E5</f>
        <v>AEP</v>
      </c>
      <c r="F40" s="14" t="str">
        <f>F5</f>
        <v>No.</v>
      </c>
      <c r="G40" s="14" t="str">
        <f>G5</f>
        <v>AEP</v>
      </c>
      <c r="H40" s="14" t="str">
        <f>H5</f>
        <v>TDA</v>
      </c>
      <c r="I40" s="14" t="str">
        <f>I5</f>
        <v>No.</v>
      </c>
      <c r="J40" s="14" t="str">
        <f>J5</f>
        <v>AEP</v>
      </c>
      <c r="K40" s="14" t="str">
        <f>K5</f>
        <v>TSV</v>
      </c>
      <c r="L40" s="14" t="str">
        <f>L5</f>
        <v>No.</v>
      </c>
      <c r="M40" s="14" t="str">
        <f>M5</f>
        <v>AEP</v>
      </c>
      <c r="N40" s="14" t="str">
        <f>N5</f>
        <v>TSI</v>
      </c>
    </row>
    <row r="42" spans="1:14" x14ac:dyDescent="0.2">
      <c r="A42" s="7" t="str">
        <f t="shared" ref="A42:N42" si="3">A7</f>
        <v>Total Nacional</v>
      </c>
      <c r="B42" s="13">
        <f t="shared" si="3"/>
        <v>4336377.8916988904</v>
      </c>
      <c r="C42" s="12">
        <f t="shared" si="3"/>
        <v>7.7901755111966056</v>
      </c>
      <c r="D42" s="13">
        <f t="shared" si="3"/>
        <v>4090651.3951348248</v>
      </c>
      <c r="E42" s="12">
        <f t="shared" si="3"/>
        <v>7.6804209874395113</v>
      </c>
      <c r="F42" s="13">
        <f t="shared" si="3"/>
        <v>245726.49656410009</v>
      </c>
      <c r="G42" s="12">
        <f t="shared" si="3"/>
        <v>9.4894604915591358</v>
      </c>
      <c r="H42" s="12">
        <f t="shared" si="3"/>
        <v>5.6666301392803726</v>
      </c>
      <c r="I42" s="13">
        <f t="shared" si="3"/>
        <v>582825.64747096854</v>
      </c>
      <c r="J42" s="12">
        <f t="shared" si="3"/>
        <v>7.8353187137807883</v>
      </c>
      <c r="K42" s="12">
        <f t="shared" si="3"/>
        <v>14.247746658738663</v>
      </c>
      <c r="L42" s="13">
        <f t="shared" si="3"/>
        <v>1987242.4877362475</v>
      </c>
      <c r="M42" s="12">
        <f t="shared" si="3"/>
        <v>7.0019011109161893</v>
      </c>
      <c r="N42" s="12">
        <f t="shared" si="3"/>
        <v>48.580098761281747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5" t="s">
        <v>58</v>
      </c>
      <c r="B45" s="4">
        <v>1294551.0187708274</v>
      </c>
      <c r="C45" s="3">
        <v>5.3510344869567632</v>
      </c>
      <c r="D45" s="4">
        <v>1294551.0187708274</v>
      </c>
      <c r="E45" s="3">
        <v>5.3510344869567632</v>
      </c>
      <c r="F45" s="4">
        <v>0</v>
      </c>
      <c r="G45" s="3">
        <v>0</v>
      </c>
      <c r="H45" s="3">
        <f t="shared" ref="H45:H55" si="4">F45/B45*100</f>
        <v>0</v>
      </c>
      <c r="I45" s="4">
        <v>165966.73643758212</v>
      </c>
      <c r="J45" s="3">
        <v>5.8651875234431294</v>
      </c>
      <c r="K45" s="3">
        <f t="shared" ref="K45:K69" si="5">IF(ISNUMBER(I45/D45*100),I45/D45*100,0)</f>
        <v>12.820409086323</v>
      </c>
      <c r="L45" s="4">
        <v>682742.06866923638</v>
      </c>
      <c r="M45" s="3">
        <v>4.9987299051201415</v>
      </c>
      <c r="N45" s="3">
        <f t="shared" ref="N45:N69" si="6">IF(ISNUMBER(L45/D45*100),L45/D45*100,0)</f>
        <v>52.739680303793513</v>
      </c>
    </row>
    <row r="46" spans="1:14" x14ac:dyDescent="0.2">
      <c r="A46" s="5" t="s">
        <v>59</v>
      </c>
      <c r="B46" s="4">
        <v>6276.0281669423684</v>
      </c>
      <c r="C46" s="3">
        <v>5.8935965427708261</v>
      </c>
      <c r="D46" s="4">
        <v>6276.0281669423684</v>
      </c>
      <c r="E46" s="3">
        <v>5.8935965427708261</v>
      </c>
      <c r="F46" s="4">
        <v>0</v>
      </c>
      <c r="G46" s="3">
        <v>0</v>
      </c>
      <c r="H46" s="3">
        <f t="shared" si="4"/>
        <v>0</v>
      </c>
      <c r="I46" s="4">
        <v>1052.290695635513</v>
      </c>
      <c r="J46" s="3">
        <v>4.5</v>
      </c>
      <c r="K46" s="3">
        <f t="shared" si="5"/>
        <v>16.76682557255285</v>
      </c>
      <c r="L46" s="4">
        <v>4384.0485774304452</v>
      </c>
      <c r="M46" s="3">
        <v>5.5123076945818132</v>
      </c>
      <c r="N46" s="3">
        <f t="shared" si="6"/>
        <v>69.85387032713588</v>
      </c>
    </row>
    <row r="47" spans="1:14" x14ac:dyDescent="0.2">
      <c r="A47" s="5" t="s">
        <v>5</v>
      </c>
      <c r="B47" s="4">
        <v>549797.23105480522</v>
      </c>
      <c r="C47" s="3">
        <v>7.9679464518312528</v>
      </c>
      <c r="D47" s="4">
        <v>549797.23105480522</v>
      </c>
      <c r="E47" s="3">
        <v>7.9679464518312528</v>
      </c>
      <c r="F47" s="4">
        <v>0</v>
      </c>
      <c r="G47" s="3">
        <v>0</v>
      </c>
      <c r="H47" s="3">
        <f t="shared" si="4"/>
        <v>0</v>
      </c>
      <c r="I47" s="4">
        <v>72153.647497291066</v>
      </c>
      <c r="J47" s="3">
        <v>7.4197965666712324</v>
      </c>
      <c r="K47" s="3">
        <f t="shared" si="5"/>
        <v>13.123683318459383</v>
      </c>
      <c r="L47" s="4">
        <v>275320.78117341135</v>
      </c>
      <c r="M47" s="3">
        <v>7.8455319359439031</v>
      </c>
      <c r="N47" s="3">
        <f t="shared" si="6"/>
        <v>50.076785698829148</v>
      </c>
    </row>
    <row r="48" spans="1:14" x14ac:dyDescent="0.2">
      <c r="A48" s="5" t="s">
        <v>60</v>
      </c>
      <c r="B48" s="4">
        <v>4566.9373497239631</v>
      </c>
      <c r="C48" s="3">
        <v>9.7605503972468171</v>
      </c>
      <c r="D48" s="4">
        <v>4566.9373497239631</v>
      </c>
      <c r="E48" s="3">
        <v>9.7605503972468171</v>
      </c>
      <c r="F48" s="4">
        <v>0</v>
      </c>
      <c r="G48" s="3">
        <v>0</v>
      </c>
      <c r="H48" s="3">
        <f t="shared" si="4"/>
        <v>0</v>
      </c>
      <c r="I48" s="4">
        <v>307.85497490611289</v>
      </c>
      <c r="J48" s="3">
        <v>8</v>
      </c>
      <c r="K48" s="3">
        <f t="shared" si="5"/>
        <v>6.7409502546541473</v>
      </c>
      <c r="L48" s="4">
        <v>857.0048951322658</v>
      </c>
      <c r="M48" s="3">
        <v>6</v>
      </c>
      <c r="N48" s="3">
        <f t="shared" si="6"/>
        <v>18.765418255279226</v>
      </c>
    </row>
    <row r="49" spans="1:14" x14ac:dyDescent="0.2">
      <c r="A49" s="5" t="s">
        <v>61</v>
      </c>
      <c r="B49" s="4">
        <v>18695.772651437052</v>
      </c>
      <c r="C49" s="3">
        <v>6.8016640775394306</v>
      </c>
      <c r="D49" s="4">
        <v>18695.772651437052</v>
      </c>
      <c r="E49" s="3">
        <v>6.8016640775394306</v>
      </c>
      <c r="F49" s="4">
        <v>0</v>
      </c>
      <c r="G49" s="3">
        <v>0</v>
      </c>
      <c r="H49" s="3">
        <f t="shared" si="4"/>
        <v>0</v>
      </c>
      <c r="I49" s="4">
        <v>2966.2294281473955</v>
      </c>
      <c r="J49" s="3">
        <v>6.0160811913272596</v>
      </c>
      <c r="K49" s="3">
        <f t="shared" si="5"/>
        <v>15.865776095214745</v>
      </c>
      <c r="L49" s="4">
        <v>8448.6406502669233</v>
      </c>
      <c r="M49" s="3">
        <v>5.9832104065557967</v>
      </c>
      <c r="N49" s="3">
        <f t="shared" si="6"/>
        <v>45.190112266462108</v>
      </c>
    </row>
    <row r="50" spans="1:14" x14ac:dyDescent="0.2">
      <c r="A50" s="5" t="s">
        <v>62</v>
      </c>
      <c r="B50" s="4">
        <v>229957.19498239041</v>
      </c>
      <c r="C50" s="3">
        <v>6.9397813169773412</v>
      </c>
      <c r="D50" s="4">
        <v>229957.19498239041</v>
      </c>
      <c r="E50" s="3">
        <v>6.9397813169773412</v>
      </c>
      <c r="F50" s="4">
        <v>0</v>
      </c>
      <c r="G50" s="3">
        <v>0</v>
      </c>
      <c r="H50" s="3">
        <f t="shared" si="4"/>
        <v>0</v>
      </c>
      <c r="I50" s="4">
        <v>12159.964235890466</v>
      </c>
      <c r="J50" s="3">
        <v>7.8736321277170962</v>
      </c>
      <c r="K50" s="3">
        <f t="shared" si="5"/>
        <v>5.2879251013744746</v>
      </c>
      <c r="L50" s="4">
        <v>167477.82426188039</v>
      </c>
      <c r="M50" s="3">
        <v>6.4210804866489086</v>
      </c>
      <c r="N50" s="3">
        <f t="shared" si="6"/>
        <v>72.829999633064517</v>
      </c>
    </row>
    <row r="51" spans="1:14" x14ac:dyDescent="0.2">
      <c r="A51" s="5" t="s">
        <v>63</v>
      </c>
      <c r="B51" s="4">
        <v>749556.49371112825</v>
      </c>
      <c r="C51" s="3">
        <v>8.0794471955685072</v>
      </c>
      <c r="D51" s="4">
        <v>749556.49371112825</v>
      </c>
      <c r="E51" s="3">
        <v>8.0794471955685072</v>
      </c>
      <c r="F51" s="4">
        <v>0</v>
      </c>
      <c r="G51" s="3">
        <v>0</v>
      </c>
      <c r="H51" s="3">
        <f t="shared" si="4"/>
        <v>0</v>
      </c>
      <c r="I51" s="4">
        <v>91583.465399302935</v>
      </c>
      <c r="J51" s="3">
        <v>8.2811077646509492</v>
      </c>
      <c r="K51" s="3">
        <f t="shared" si="5"/>
        <v>12.2183539423245</v>
      </c>
      <c r="L51" s="4">
        <v>367848.68243970716</v>
      </c>
      <c r="M51" s="3">
        <v>7.7772117908182752</v>
      </c>
      <c r="N51" s="3">
        <f t="shared" si="6"/>
        <v>49.0755113892019</v>
      </c>
    </row>
    <row r="52" spans="1:14" x14ac:dyDescent="0.2">
      <c r="A52" s="5" t="s">
        <v>64</v>
      </c>
      <c r="B52" s="4">
        <v>126517.73797277703</v>
      </c>
      <c r="C52" s="3">
        <v>7.4293043752379333</v>
      </c>
      <c r="D52" s="4">
        <v>126517.73797277703</v>
      </c>
      <c r="E52" s="3">
        <v>7.4293043752379333</v>
      </c>
      <c r="F52" s="4">
        <v>0</v>
      </c>
      <c r="G52" s="3">
        <v>0</v>
      </c>
      <c r="H52" s="3">
        <f t="shared" si="4"/>
        <v>0</v>
      </c>
      <c r="I52" s="4">
        <v>16505.468647131966</v>
      </c>
      <c r="J52" s="3">
        <v>8.3429463132722894</v>
      </c>
      <c r="K52" s="3">
        <f t="shared" si="5"/>
        <v>13.045971981164781</v>
      </c>
      <c r="L52" s="4">
        <v>61146.436828557715</v>
      </c>
      <c r="M52" s="3">
        <v>6.9172268206863041</v>
      </c>
      <c r="N52" s="3">
        <f t="shared" si="6"/>
        <v>48.330327279258398</v>
      </c>
    </row>
    <row r="53" spans="1:14" x14ac:dyDescent="0.2">
      <c r="A53" s="5" t="s">
        <v>65</v>
      </c>
      <c r="B53" s="4">
        <v>210605.46162359574</v>
      </c>
      <c r="C53" s="3">
        <v>8.0508795219880156</v>
      </c>
      <c r="D53" s="4">
        <v>210605.46162359574</v>
      </c>
      <c r="E53" s="3">
        <v>8.0508795219880156</v>
      </c>
      <c r="F53" s="4">
        <v>0</v>
      </c>
      <c r="G53" s="3">
        <v>0</v>
      </c>
      <c r="H53" s="3">
        <f t="shared" si="4"/>
        <v>0</v>
      </c>
      <c r="I53" s="4">
        <v>52162.640622778388</v>
      </c>
      <c r="J53" s="3">
        <v>7.9607515036698953</v>
      </c>
      <c r="K53" s="3">
        <f t="shared" si="5"/>
        <v>24.767942968167645</v>
      </c>
      <c r="L53" s="4">
        <v>69507.413189513289</v>
      </c>
      <c r="M53" s="3">
        <v>8.0078306752975106</v>
      </c>
      <c r="N53" s="3">
        <f t="shared" si="6"/>
        <v>33.003613796939554</v>
      </c>
    </row>
    <row r="54" spans="1:14" x14ac:dyDescent="0.2">
      <c r="A54" s="5" t="s">
        <v>66</v>
      </c>
      <c r="B54" s="4">
        <v>32714.935492534703</v>
      </c>
      <c r="C54" s="3">
        <v>12.120009474753195</v>
      </c>
      <c r="D54" s="4">
        <v>32714.935492534703</v>
      </c>
      <c r="E54" s="3">
        <v>12.120009474753195</v>
      </c>
      <c r="F54" s="4">
        <v>0</v>
      </c>
      <c r="G54" s="3">
        <v>0</v>
      </c>
      <c r="H54" s="3">
        <f t="shared" si="4"/>
        <v>0</v>
      </c>
      <c r="I54" s="4">
        <v>2112.1013073355739</v>
      </c>
      <c r="J54" s="3">
        <v>10.342803978912205</v>
      </c>
      <c r="K54" s="3">
        <f t="shared" si="5"/>
        <v>6.456076637588172</v>
      </c>
      <c r="L54" s="4">
        <v>15963.105767045017</v>
      </c>
      <c r="M54" s="3">
        <v>11.910612454076658</v>
      </c>
      <c r="N54" s="3">
        <f t="shared" si="6"/>
        <v>48.794550643964058</v>
      </c>
    </row>
    <row r="55" spans="1:14" x14ac:dyDescent="0.2">
      <c r="A55" s="5" t="s">
        <v>67</v>
      </c>
      <c r="B55" s="4">
        <v>44301.592589551481</v>
      </c>
      <c r="C55" s="3">
        <v>12.965002889191739</v>
      </c>
      <c r="D55" s="4">
        <v>44301.592589551481</v>
      </c>
      <c r="E55" s="3">
        <v>12.965002889191739</v>
      </c>
      <c r="F55" s="4">
        <v>0</v>
      </c>
      <c r="G55" s="3">
        <v>0</v>
      </c>
      <c r="H55" s="3">
        <f t="shared" si="4"/>
        <v>0</v>
      </c>
      <c r="I55" s="4">
        <v>186.64912005348677</v>
      </c>
      <c r="J55" s="3">
        <v>6</v>
      </c>
      <c r="K55" s="3">
        <f t="shared" si="5"/>
        <v>0.42131469580059272</v>
      </c>
      <c r="L55" s="4">
        <v>28245.974779987231</v>
      </c>
      <c r="M55" s="3">
        <v>13.067145682470592</v>
      </c>
      <c r="N55" s="3">
        <f t="shared" si="6"/>
        <v>63.758373297507674</v>
      </c>
    </row>
    <row r="56" spans="1:14" x14ac:dyDescent="0.2">
      <c r="A56" s="5" t="s">
        <v>68</v>
      </c>
      <c r="B56" s="4">
        <v>5724.7299409327325</v>
      </c>
      <c r="C56" s="3">
        <v>11.741484721956667</v>
      </c>
      <c r="D56" s="4">
        <v>5724.7299409327325</v>
      </c>
      <c r="E56" s="3">
        <v>11.741484721956667</v>
      </c>
      <c r="F56" s="4">
        <v>0</v>
      </c>
      <c r="G56" s="3">
        <v>0</v>
      </c>
      <c r="H56" s="3">
        <f t="shared" ref="H56:H67" si="7">F56/B56*100</f>
        <v>0</v>
      </c>
      <c r="I56" s="4">
        <v>461.78246235916941</v>
      </c>
      <c r="J56" s="3">
        <v>9</v>
      </c>
      <c r="K56" s="3">
        <f t="shared" ref="K56:K67" si="8">IF(ISNUMBER(I56/D56*100),I56/D56*100,0)</f>
        <v>8.0664497211886115</v>
      </c>
      <c r="L56" s="4">
        <v>1968.2035617476595</v>
      </c>
      <c r="M56" s="3">
        <v>10.254351501207294</v>
      </c>
      <c r="N56" s="3">
        <f t="shared" ref="N56:N67" si="9">IF(ISNUMBER(L56/D56*100),L56/D56*100,0)</f>
        <v>34.380723318923572</v>
      </c>
    </row>
    <row r="57" spans="1:14" x14ac:dyDescent="0.2">
      <c r="A57" s="5" t="s">
        <v>69</v>
      </c>
      <c r="B57" s="4">
        <v>35885.154326700227</v>
      </c>
      <c r="C57" s="3">
        <v>14.568568212267463</v>
      </c>
      <c r="D57" s="4">
        <v>35885.154326700227</v>
      </c>
      <c r="E57" s="3">
        <v>14.568568212267463</v>
      </c>
      <c r="F57" s="4">
        <v>0</v>
      </c>
      <c r="G57" s="3">
        <v>0</v>
      </c>
      <c r="H57" s="3">
        <f t="shared" si="7"/>
        <v>0</v>
      </c>
      <c r="I57" s="4">
        <v>8255.5161204513461</v>
      </c>
      <c r="J57" s="3">
        <v>15.131390562221586</v>
      </c>
      <c r="K57" s="3">
        <f t="shared" si="8"/>
        <v>23.00538001116762</v>
      </c>
      <c r="L57" s="4">
        <v>11137.882065552581</v>
      </c>
      <c r="M57" s="3">
        <v>13.024554934756697</v>
      </c>
      <c r="N57" s="3">
        <f t="shared" si="9"/>
        <v>31.037576052070865</v>
      </c>
    </row>
    <row r="58" spans="1:14" x14ac:dyDescent="0.2">
      <c r="A58" s="5" t="s">
        <v>70</v>
      </c>
      <c r="B58" s="4">
        <v>69454.047801710753</v>
      </c>
      <c r="C58" s="3">
        <v>8.4718071701100417</v>
      </c>
      <c r="D58" s="4">
        <v>69454.047801710753</v>
      </c>
      <c r="E58" s="3">
        <v>8.4718071701100417</v>
      </c>
      <c r="F58" s="4">
        <v>0</v>
      </c>
      <c r="G58" s="3">
        <v>0</v>
      </c>
      <c r="H58" s="3">
        <f t="shared" si="7"/>
        <v>0</v>
      </c>
      <c r="I58" s="4">
        <v>6956.438764182969</v>
      </c>
      <c r="J58" s="3">
        <v>7.7671601887661863</v>
      </c>
      <c r="K58" s="3">
        <f t="shared" si="8"/>
        <v>10.015886740026147</v>
      </c>
      <c r="L58" s="4">
        <v>39670.266234713919</v>
      </c>
      <c r="M58" s="3">
        <v>7.7009519166069991</v>
      </c>
      <c r="N58" s="3">
        <f t="shared" si="9"/>
        <v>57.117284723233631</v>
      </c>
    </row>
    <row r="59" spans="1:14" x14ac:dyDescent="0.2">
      <c r="A59" s="5" t="s">
        <v>71</v>
      </c>
      <c r="B59" s="4">
        <v>102252.99430231308</v>
      </c>
      <c r="C59" s="3">
        <v>11.780270523831055</v>
      </c>
      <c r="D59" s="4">
        <v>102252.99430231308</v>
      </c>
      <c r="E59" s="3">
        <v>11.780270523831055</v>
      </c>
      <c r="F59" s="4">
        <v>0</v>
      </c>
      <c r="G59" s="3">
        <v>0</v>
      </c>
      <c r="H59" s="3">
        <f t="shared" si="7"/>
        <v>0</v>
      </c>
      <c r="I59" s="4">
        <v>11331.5120439496</v>
      </c>
      <c r="J59" s="3">
        <v>9.4651089785936602</v>
      </c>
      <c r="K59" s="3">
        <f t="shared" si="8"/>
        <v>11.081838846154229</v>
      </c>
      <c r="L59" s="4">
        <v>34229.701803304066</v>
      </c>
      <c r="M59" s="3">
        <v>10.751109646039037</v>
      </c>
      <c r="N59" s="3">
        <f t="shared" si="9"/>
        <v>33.475500680305998</v>
      </c>
    </row>
    <row r="60" spans="1:14" x14ac:dyDescent="0.2">
      <c r="A60" s="5" t="s">
        <v>72</v>
      </c>
      <c r="B60" s="4">
        <v>132397.95968401086</v>
      </c>
      <c r="C60" s="3">
        <v>14.153637592977242</v>
      </c>
      <c r="D60" s="4">
        <v>132397.95968401086</v>
      </c>
      <c r="E60" s="3">
        <v>14.153637592977242</v>
      </c>
      <c r="F60" s="4">
        <v>0</v>
      </c>
      <c r="G60" s="3">
        <v>0</v>
      </c>
      <c r="H60" s="3">
        <f t="shared" si="7"/>
        <v>0</v>
      </c>
      <c r="I60" s="4">
        <v>35190.86321852434</v>
      </c>
      <c r="J60" s="3">
        <v>14.333520986520227</v>
      </c>
      <c r="K60" s="3">
        <f t="shared" si="8"/>
        <v>26.579611424913967</v>
      </c>
      <c r="L60" s="4">
        <v>20883.157641568581</v>
      </c>
      <c r="M60" s="3">
        <v>12.147917528637072</v>
      </c>
      <c r="N60" s="3">
        <f t="shared" si="9"/>
        <v>15.773020740961277</v>
      </c>
    </row>
    <row r="61" spans="1:14" x14ac:dyDescent="0.2">
      <c r="A61" s="5" t="s">
        <v>73</v>
      </c>
      <c r="B61" s="4">
        <v>71343.786350321738</v>
      </c>
      <c r="C61" s="3">
        <v>11.833719676218097</v>
      </c>
      <c r="D61" s="4">
        <v>71343.786350321738</v>
      </c>
      <c r="E61" s="3">
        <v>11.833719676218097</v>
      </c>
      <c r="F61" s="4">
        <v>0</v>
      </c>
      <c r="G61" s="3">
        <v>0</v>
      </c>
      <c r="H61" s="3">
        <f t="shared" si="7"/>
        <v>0</v>
      </c>
      <c r="I61" s="4">
        <v>4208.9310149507637</v>
      </c>
      <c r="J61" s="3">
        <v>11.193015072217525</v>
      </c>
      <c r="K61" s="3">
        <f t="shared" si="8"/>
        <v>5.899506082118366</v>
      </c>
      <c r="L61" s="4">
        <v>19347.12846748935</v>
      </c>
      <c r="M61" s="3">
        <v>10.213083776688087</v>
      </c>
      <c r="N61" s="3">
        <f t="shared" si="9"/>
        <v>27.11816887947117</v>
      </c>
    </row>
    <row r="62" spans="1:14" x14ac:dyDescent="0.2">
      <c r="A62" s="5" t="s">
        <v>74</v>
      </c>
      <c r="B62" s="4">
        <v>26342.20813776839</v>
      </c>
      <c r="C62" s="3">
        <v>9.5280353039502454</v>
      </c>
      <c r="D62" s="4">
        <v>26342.20813776839</v>
      </c>
      <c r="E62" s="3">
        <v>9.5280353039502454</v>
      </c>
      <c r="F62" s="4">
        <v>0</v>
      </c>
      <c r="G62" s="3">
        <v>0</v>
      </c>
      <c r="H62" s="3">
        <f t="shared" si="7"/>
        <v>0</v>
      </c>
      <c r="I62" s="4">
        <v>7269.073473275721</v>
      </c>
      <c r="J62" s="3">
        <v>8.6657651887483578</v>
      </c>
      <c r="K62" s="3">
        <f t="shared" si="8"/>
        <v>27.59477654742853</v>
      </c>
      <c r="L62" s="4">
        <v>9237.1481228912617</v>
      </c>
      <c r="M62" s="3">
        <v>8.6453135785160473</v>
      </c>
      <c r="N62" s="3">
        <f t="shared" si="9"/>
        <v>35.065959826076288</v>
      </c>
    </row>
    <row r="63" spans="1:14" x14ac:dyDescent="0.2">
      <c r="A63" s="5" t="s">
        <v>75</v>
      </c>
      <c r="B63" s="4">
        <v>227058.52585421479</v>
      </c>
      <c r="C63" s="3">
        <v>7.4866200882087703</v>
      </c>
      <c r="D63" s="4">
        <v>227058.52585421479</v>
      </c>
      <c r="E63" s="3">
        <v>7.4866200882087703</v>
      </c>
      <c r="F63" s="4">
        <v>0</v>
      </c>
      <c r="G63" s="3">
        <v>0</v>
      </c>
      <c r="H63" s="3">
        <f t="shared" si="7"/>
        <v>0</v>
      </c>
      <c r="I63" s="4">
        <v>71507.994746538883</v>
      </c>
      <c r="J63" s="3">
        <v>7.0900382894485139</v>
      </c>
      <c r="K63" s="3">
        <f t="shared" si="8"/>
        <v>31.493199595795542</v>
      </c>
      <c r="L63" s="4">
        <v>72012.066112185697</v>
      </c>
      <c r="M63" s="3">
        <v>7.3794761194830052</v>
      </c>
      <c r="N63" s="3">
        <f t="shared" si="9"/>
        <v>31.715200229222734</v>
      </c>
    </row>
    <row r="64" spans="1:14" x14ac:dyDescent="0.2">
      <c r="A64" s="5" t="s">
        <v>76</v>
      </c>
      <c r="B64" s="4">
        <v>143383.29302649759</v>
      </c>
      <c r="C64" s="3">
        <v>6.5943209998052978</v>
      </c>
      <c r="D64" s="4">
        <v>143383.29302649759</v>
      </c>
      <c r="E64" s="3">
        <v>6.5943209998052978</v>
      </c>
      <c r="F64" s="4">
        <v>0</v>
      </c>
      <c r="G64" s="3">
        <v>0</v>
      </c>
      <c r="H64" s="3">
        <f t="shared" si="7"/>
        <v>0</v>
      </c>
      <c r="I64" s="4">
        <v>19555.402419893078</v>
      </c>
      <c r="J64" s="3">
        <v>6.4267642679765906</v>
      </c>
      <c r="K64" s="3">
        <f t="shared" si="8"/>
        <v>13.638550215386106</v>
      </c>
      <c r="L64" s="4">
        <v>95359.321504394436</v>
      </c>
      <c r="M64" s="3">
        <v>6.5263229443116328</v>
      </c>
      <c r="N64" s="3">
        <f t="shared" si="9"/>
        <v>66.506577922416525</v>
      </c>
    </row>
    <row r="65" spans="1:14" x14ac:dyDescent="0.2">
      <c r="A65" s="5" t="s">
        <v>77</v>
      </c>
      <c r="B65" s="4">
        <v>8027.190770143643</v>
      </c>
      <c r="C65" s="3">
        <v>14.116226841770324</v>
      </c>
      <c r="D65" s="4">
        <v>8027.190770143643</v>
      </c>
      <c r="E65" s="3">
        <v>14.116226841770324</v>
      </c>
      <c r="F65" s="4">
        <v>0</v>
      </c>
      <c r="G65" s="3">
        <v>0</v>
      </c>
      <c r="H65" s="3">
        <f t="shared" si="7"/>
        <v>0</v>
      </c>
      <c r="I65" s="4">
        <v>744.43572072940015</v>
      </c>
      <c r="J65" s="3">
        <v>12.451044825402477</v>
      </c>
      <c r="K65" s="3">
        <f t="shared" si="8"/>
        <v>9.2739258608161723</v>
      </c>
      <c r="L65" s="4">
        <v>1455.6309900529161</v>
      </c>
      <c r="M65" s="3">
        <v>14.500398704008548</v>
      </c>
      <c r="N65" s="3">
        <f t="shared" si="9"/>
        <v>18.133753535134538</v>
      </c>
    </row>
    <row r="66" spans="1:14" x14ac:dyDescent="0.2">
      <c r="A66" s="34" t="s">
        <v>91</v>
      </c>
      <c r="B66" s="4">
        <v>0</v>
      </c>
      <c r="C66" s="3">
        <v>0</v>
      </c>
      <c r="D66" s="4">
        <v>0</v>
      </c>
      <c r="E66" s="3">
        <v>0</v>
      </c>
      <c r="F66" s="4">
        <v>0</v>
      </c>
      <c r="G66" s="3">
        <v>0</v>
      </c>
      <c r="H66" s="3" t="e">
        <f t="shared" si="7"/>
        <v>#DIV/0!</v>
      </c>
      <c r="I66" s="4">
        <v>0</v>
      </c>
      <c r="J66" s="3">
        <v>0</v>
      </c>
      <c r="K66" s="3">
        <f t="shared" si="8"/>
        <v>0</v>
      </c>
      <c r="L66" s="4">
        <v>0</v>
      </c>
      <c r="M66" s="3">
        <v>0</v>
      </c>
      <c r="N66" s="3">
        <f t="shared" si="9"/>
        <v>0</v>
      </c>
    </row>
    <row r="67" spans="1:14" x14ac:dyDescent="0.2">
      <c r="A67" s="5" t="s">
        <v>79</v>
      </c>
      <c r="B67" s="4">
        <v>54128.359133219252</v>
      </c>
      <c r="C67" s="3">
        <v>10.656365031525247</v>
      </c>
      <c r="D67" s="4">
        <v>0</v>
      </c>
      <c r="E67" s="3">
        <v>0</v>
      </c>
      <c r="F67" s="4">
        <v>54128.359133219252</v>
      </c>
      <c r="G67" s="3">
        <v>10.656365031525247</v>
      </c>
      <c r="H67" s="3">
        <f t="shared" si="7"/>
        <v>100</v>
      </c>
      <c r="I67" s="4">
        <v>0</v>
      </c>
      <c r="J67" s="3">
        <v>0</v>
      </c>
      <c r="K67" s="3">
        <f t="shared" si="8"/>
        <v>0</v>
      </c>
      <c r="L67" s="4">
        <v>0</v>
      </c>
      <c r="M67" s="3">
        <v>0</v>
      </c>
      <c r="N67" s="3">
        <f t="shared" si="9"/>
        <v>0</v>
      </c>
    </row>
    <row r="68" spans="1:14" x14ac:dyDescent="0.2">
      <c r="A68" s="5" t="s">
        <v>80</v>
      </c>
      <c r="B68" s="4">
        <v>1241.1005751735468</v>
      </c>
      <c r="C68" s="3">
        <v>14.654290040354914</v>
      </c>
      <c r="D68" s="4">
        <v>1241.1005751735468</v>
      </c>
      <c r="E68" s="3">
        <v>14.654290040354914</v>
      </c>
      <c r="F68" s="4">
        <v>0</v>
      </c>
      <c r="G68" s="3">
        <v>0</v>
      </c>
      <c r="H68" s="3">
        <f t="shared" ref="H68" si="10">F68/B68*100</f>
        <v>0</v>
      </c>
      <c r="I68" s="4">
        <v>186.64912005348677</v>
      </c>
      <c r="J68" s="3">
        <v>9</v>
      </c>
      <c r="K68" s="3">
        <f t="shared" ref="K68" si="11">IF(ISNUMBER(I68/D68*100),I68/D68*100,0)</f>
        <v>15.03900036686286</v>
      </c>
      <c r="L68" s="4">
        <v>0</v>
      </c>
      <c r="M68" s="3">
        <v>0</v>
      </c>
      <c r="N68" s="3">
        <f t="shared" ref="N68" si="12">IF(ISNUMBER(L68/D68*100),L68/D68*100,0)</f>
        <v>0</v>
      </c>
    </row>
    <row r="69" spans="1:14" ht="12.75" x14ac:dyDescent="0.2">
      <c r="A69" s="5"/>
      <c r="B69" s="9"/>
      <c r="C69" s="8"/>
      <c r="D69" s="9"/>
      <c r="E69" s="8"/>
      <c r="F69" s="9"/>
      <c r="G69" s="8"/>
      <c r="H69" s="8"/>
      <c r="I69" s="9"/>
      <c r="J69" s="8"/>
      <c r="K69" s="8">
        <f t="shared" si="5"/>
        <v>0</v>
      </c>
      <c r="L69" s="9"/>
      <c r="M69" s="8"/>
      <c r="N69" s="8">
        <f t="shared" si="6"/>
        <v>0</v>
      </c>
    </row>
    <row r="70" spans="1:14" x14ac:dyDescent="0.2">
      <c r="A70" s="7" t="s">
        <v>4</v>
      </c>
    </row>
    <row r="71" spans="1:14" x14ac:dyDescent="0.2">
      <c r="A71" s="5" t="s">
        <v>81</v>
      </c>
      <c r="B71" s="4">
        <v>114096.82874968827</v>
      </c>
      <c r="C71" s="3">
        <v>12.796603444931135</v>
      </c>
      <c r="D71" s="4">
        <v>114096.82874968827</v>
      </c>
      <c r="E71" s="3">
        <v>12.796603444931135</v>
      </c>
      <c r="F71" s="4">
        <v>0</v>
      </c>
      <c r="G71" s="3">
        <v>0</v>
      </c>
      <c r="H71" s="3">
        <f t="shared" ref="H71" si="13">F71/B71*100</f>
        <v>0</v>
      </c>
      <c r="I71" s="4">
        <v>5465.6607673488861</v>
      </c>
      <c r="J71" s="3">
        <v>11.226774478282341</v>
      </c>
      <c r="K71" s="3">
        <f>IF(ISNUMBER(I71/D71*100),I71/D71*100,0)</f>
        <v>4.7903704487175052</v>
      </c>
      <c r="L71" s="4">
        <v>46056.918478671592</v>
      </c>
      <c r="M71" s="3">
        <v>12.572662213451535</v>
      </c>
      <c r="N71" s="3">
        <f>IF(ISNUMBER(L71/D71*100),L71/D71*100,0)</f>
        <v>40.36651937076509</v>
      </c>
    </row>
    <row r="72" spans="1:14" x14ac:dyDescent="0.2">
      <c r="A72" s="5" t="s">
        <v>82</v>
      </c>
      <c r="B72" s="4">
        <v>108250.05491958512</v>
      </c>
      <c r="C72" s="3">
        <v>16.094873541744359</v>
      </c>
      <c r="D72" s="4">
        <v>108250.05491958512</v>
      </c>
      <c r="E72" s="3">
        <v>16.094873541744359</v>
      </c>
      <c r="F72" s="4">
        <v>0</v>
      </c>
      <c r="G72" s="3">
        <v>0</v>
      </c>
      <c r="H72" s="3">
        <f t="shared" ref="H72:H83" si="14">F72/B72*100</f>
        <v>0</v>
      </c>
      <c r="I72" s="4">
        <v>24473.149529839786</v>
      </c>
      <c r="J72" s="3">
        <v>15.803649757108518</v>
      </c>
      <c r="K72" s="3">
        <f t="shared" ref="K72:K83" si="15">IF(ISNUMBER(I72/D72*100),I72/D72*100,0)</f>
        <v>22.607978857858285</v>
      </c>
      <c r="L72" s="4">
        <v>12252.016082929378</v>
      </c>
      <c r="M72" s="3">
        <v>15.351020679766881</v>
      </c>
      <c r="N72" s="3">
        <f t="shared" ref="N72:N83" si="16">IF(ISNUMBER(L72/D72*100),L72/D72*100,0)</f>
        <v>11.318253918698645</v>
      </c>
    </row>
    <row r="73" spans="1:14" x14ac:dyDescent="0.2">
      <c r="A73" s="5" t="s">
        <v>83</v>
      </c>
      <c r="B73" s="4">
        <v>226905.47574095591</v>
      </c>
      <c r="C73" s="3">
        <v>11.076787805702891</v>
      </c>
      <c r="D73" s="4">
        <v>226905.47574095591</v>
      </c>
      <c r="E73" s="3">
        <v>11.076787805702891</v>
      </c>
      <c r="F73" s="4">
        <v>0</v>
      </c>
      <c r="G73" s="3">
        <v>0</v>
      </c>
      <c r="H73" s="3">
        <f t="shared" si="14"/>
        <v>0</v>
      </c>
      <c r="I73" s="4">
        <v>28129.597236255453</v>
      </c>
      <c r="J73" s="3">
        <v>9.88138999767874</v>
      </c>
      <c r="K73" s="3">
        <f t="shared" si="15"/>
        <v>12.397055269115361</v>
      </c>
      <c r="L73" s="4">
        <v>72209.269300425847</v>
      </c>
      <c r="M73" s="3">
        <v>10.671938166403658</v>
      </c>
      <c r="N73" s="3">
        <f t="shared" si="16"/>
        <v>31.823502304044325</v>
      </c>
    </row>
    <row r="74" spans="1:14" x14ac:dyDescent="0.2">
      <c r="A74" s="5" t="s">
        <v>84</v>
      </c>
      <c r="B74" s="4">
        <v>110002.40950651516</v>
      </c>
      <c r="C74" s="3">
        <v>11.663358680580576</v>
      </c>
      <c r="D74" s="4">
        <v>110002.40950651516</v>
      </c>
      <c r="E74" s="3">
        <v>11.663358680580576</v>
      </c>
      <c r="F74" s="4">
        <v>0</v>
      </c>
      <c r="G74" s="3">
        <v>0</v>
      </c>
      <c r="H74" s="3">
        <f t="shared" si="14"/>
        <v>0</v>
      </c>
      <c r="I74" s="4">
        <v>3137.0223837340973</v>
      </c>
      <c r="J74" s="3">
        <v>11.494971599012997</v>
      </c>
      <c r="K74" s="3">
        <f t="shared" si="15"/>
        <v>2.8517760636400418</v>
      </c>
      <c r="L74" s="4">
        <v>50411.446551842782</v>
      </c>
      <c r="M74" s="3">
        <v>11.088506949671066</v>
      </c>
      <c r="N74" s="3">
        <f t="shared" si="16"/>
        <v>45.827583939292751</v>
      </c>
    </row>
    <row r="75" spans="1:14" x14ac:dyDescent="0.2">
      <c r="A75" s="5" t="s">
        <v>85</v>
      </c>
      <c r="B75" s="4">
        <v>913910.54622974619</v>
      </c>
      <c r="C75" s="3">
        <v>7.8003521448129591</v>
      </c>
      <c r="D75" s="4">
        <v>913910.54622974619</v>
      </c>
      <c r="E75" s="3">
        <v>7.8003521448129591</v>
      </c>
      <c r="F75" s="4">
        <v>0</v>
      </c>
      <c r="G75" s="3">
        <v>0</v>
      </c>
      <c r="H75" s="3">
        <f t="shared" si="14"/>
        <v>0</v>
      </c>
      <c r="I75" s="4">
        <v>141840.33861628326</v>
      </c>
      <c r="J75" s="3">
        <v>8.1935589981741632</v>
      </c>
      <c r="K75" s="3">
        <f t="shared" si="15"/>
        <v>15.520155577745824</v>
      </c>
      <c r="L75" s="4">
        <v>427475.25395480584</v>
      </c>
      <c r="M75" s="3">
        <v>7.5294134761311673</v>
      </c>
      <c r="N75" s="3">
        <f t="shared" si="16"/>
        <v>46.774299270132694</v>
      </c>
    </row>
    <row r="76" spans="1:14" x14ac:dyDescent="0.2">
      <c r="A76" s="5" t="s">
        <v>86</v>
      </c>
      <c r="B76" s="4">
        <v>598975.25879336474</v>
      </c>
      <c r="C76" s="3">
        <v>4.9209503453999863</v>
      </c>
      <c r="D76" s="4">
        <v>598975.25879336474</v>
      </c>
      <c r="E76" s="3">
        <v>4.9209503453999863</v>
      </c>
      <c r="F76" s="4">
        <v>0</v>
      </c>
      <c r="G76" s="3">
        <v>0</v>
      </c>
      <c r="H76" s="3">
        <f t="shared" si="14"/>
        <v>0</v>
      </c>
      <c r="I76" s="4">
        <v>59069.996538879881</v>
      </c>
      <c r="J76" s="3">
        <v>5.4479520862800861</v>
      </c>
      <c r="K76" s="3">
        <f t="shared" si="15"/>
        <v>9.8618424837574015</v>
      </c>
      <c r="L76" s="4">
        <v>367720.20789155783</v>
      </c>
      <c r="M76" s="3">
        <v>4.8681910773781585</v>
      </c>
      <c r="N76" s="3">
        <f t="shared" si="16"/>
        <v>61.391552070502861</v>
      </c>
    </row>
    <row r="77" spans="1:14" x14ac:dyDescent="0.2">
      <c r="A77" s="5" t="s">
        <v>87</v>
      </c>
      <c r="B77" s="4">
        <v>311635.23424007691</v>
      </c>
      <c r="C77" s="3">
        <v>7.5608888130542358</v>
      </c>
      <c r="D77" s="4">
        <v>311635.23424007691</v>
      </c>
      <c r="E77" s="3">
        <v>7.5608888130542358</v>
      </c>
      <c r="F77" s="4">
        <v>0</v>
      </c>
      <c r="G77" s="3">
        <v>0</v>
      </c>
      <c r="H77" s="3">
        <f t="shared" si="14"/>
        <v>0</v>
      </c>
      <c r="I77" s="4">
        <v>28538.469558795776</v>
      </c>
      <c r="J77" s="3">
        <v>7.5047571927740595</v>
      </c>
      <c r="K77" s="3">
        <f t="shared" si="15"/>
        <v>9.1576517746418773</v>
      </c>
      <c r="L77" s="4">
        <v>168686.42353700195</v>
      </c>
      <c r="M77" s="3">
        <v>7.2798692757145398</v>
      </c>
      <c r="N77" s="3">
        <f t="shared" si="16"/>
        <v>54.129445262614183</v>
      </c>
    </row>
    <row r="78" spans="1:14" x14ac:dyDescent="0.2">
      <c r="A78" s="5" t="s">
        <v>88</v>
      </c>
      <c r="B78" s="4">
        <v>187441.98747417258</v>
      </c>
      <c r="C78" s="3">
        <v>7.6663550048994651</v>
      </c>
      <c r="D78" s="4">
        <v>187441.98747417258</v>
      </c>
      <c r="E78" s="3">
        <v>7.6663550048994651</v>
      </c>
      <c r="F78" s="4">
        <v>0</v>
      </c>
      <c r="G78" s="3">
        <v>0</v>
      </c>
      <c r="H78" s="3">
        <f t="shared" si="14"/>
        <v>0</v>
      </c>
      <c r="I78" s="4">
        <v>17354.3723915095</v>
      </c>
      <c r="J78" s="3">
        <v>7.9460039642148184</v>
      </c>
      <c r="K78" s="3">
        <f t="shared" si="15"/>
        <v>9.2585298658875654</v>
      </c>
      <c r="L78" s="4">
        <v>103768.47580889003</v>
      </c>
      <c r="M78" s="3">
        <v>7.7742036052911949</v>
      </c>
      <c r="N78" s="3">
        <f t="shared" si="16"/>
        <v>55.360315587343081</v>
      </c>
    </row>
    <row r="79" spans="1:14" x14ac:dyDescent="0.2">
      <c r="A79" s="5" t="s">
        <v>89</v>
      </c>
      <c r="B79" s="4">
        <v>1516922.0055310635</v>
      </c>
      <c r="C79" s="3">
        <v>6.5924965200522632</v>
      </c>
      <c r="D79" s="4">
        <v>1516922.0055310635</v>
      </c>
      <c r="E79" s="3">
        <v>6.5924965200522632</v>
      </c>
      <c r="F79" s="4">
        <v>0</v>
      </c>
      <c r="G79" s="3">
        <v>0</v>
      </c>
      <c r="H79" s="3">
        <f t="shared" si="14"/>
        <v>0</v>
      </c>
      <c r="I79" s="4">
        <v>274817.04044831696</v>
      </c>
      <c r="J79" s="3">
        <v>7.0007522137772007</v>
      </c>
      <c r="K79" s="3">
        <f t="shared" si="15"/>
        <v>18.116754813119446</v>
      </c>
      <c r="L79" s="4">
        <v>737682.68432283995</v>
      </c>
      <c r="M79" s="3">
        <v>6.1812345645075144</v>
      </c>
      <c r="N79" s="3">
        <f t="shared" si="16"/>
        <v>48.630231589565639</v>
      </c>
    </row>
    <row r="80" spans="1:14" x14ac:dyDescent="0.2">
      <c r="A80" s="5" t="s">
        <v>90</v>
      </c>
      <c r="B80" s="4">
        <v>2511.5939503754385</v>
      </c>
      <c r="C80" s="3">
        <v>14.790655691744339</v>
      </c>
      <c r="D80" s="4">
        <v>2511.5939503754385</v>
      </c>
      <c r="E80" s="3">
        <v>14.790655691744339</v>
      </c>
      <c r="F80" s="4">
        <v>0</v>
      </c>
      <c r="G80" s="3">
        <v>0</v>
      </c>
      <c r="H80" s="3">
        <f t="shared" si="14"/>
        <v>0</v>
      </c>
      <c r="I80" s="4">
        <v>0</v>
      </c>
      <c r="J80" s="3">
        <v>0</v>
      </c>
      <c r="K80" s="3">
        <f t="shared" si="15"/>
        <v>0</v>
      </c>
      <c r="L80" s="4">
        <v>979.79180709866523</v>
      </c>
      <c r="M80" s="3">
        <v>12.85795520358835</v>
      </c>
      <c r="N80" s="3">
        <f t="shared" si="16"/>
        <v>39.010756772694243</v>
      </c>
    </row>
    <row r="81" spans="1:14" x14ac:dyDescent="0.2">
      <c r="A81" s="5" t="s">
        <v>78</v>
      </c>
      <c r="B81" s="4">
        <v>0</v>
      </c>
      <c r="C81" s="3">
        <v>0</v>
      </c>
      <c r="D81" s="4">
        <v>0</v>
      </c>
      <c r="E81" s="3">
        <v>0</v>
      </c>
      <c r="F81" s="4">
        <v>0</v>
      </c>
      <c r="G81" s="3">
        <v>0</v>
      </c>
      <c r="H81" s="3" t="e">
        <f t="shared" si="14"/>
        <v>#DIV/0!</v>
      </c>
      <c r="I81" s="4">
        <v>0</v>
      </c>
      <c r="J81" s="3">
        <v>0</v>
      </c>
      <c r="K81" s="3">
        <f t="shared" si="15"/>
        <v>0</v>
      </c>
      <c r="L81" s="4">
        <v>0</v>
      </c>
      <c r="M81" s="3">
        <v>0</v>
      </c>
      <c r="N81" s="3">
        <f t="shared" si="16"/>
        <v>0</v>
      </c>
    </row>
    <row r="82" spans="1:14" x14ac:dyDescent="0.2">
      <c r="A82" s="5" t="s">
        <v>79</v>
      </c>
      <c r="B82" s="4">
        <v>54128.359133219252</v>
      </c>
      <c r="C82" s="3">
        <v>10.656365031525247</v>
      </c>
      <c r="D82" s="4">
        <v>0</v>
      </c>
      <c r="E82" s="3">
        <v>0</v>
      </c>
      <c r="F82" s="4">
        <v>54128.359133219252</v>
      </c>
      <c r="G82" s="3">
        <v>10.656365031525247</v>
      </c>
      <c r="H82" s="3">
        <f t="shared" si="14"/>
        <v>100</v>
      </c>
      <c r="I82" s="4">
        <v>0</v>
      </c>
      <c r="J82" s="3">
        <v>0</v>
      </c>
      <c r="K82" s="3">
        <f t="shared" si="15"/>
        <v>0</v>
      </c>
      <c r="L82" s="4">
        <v>0</v>
      </c>
      <c r="M82" s="3">
        <v>0</v>
      </c>
      <c r="N82" s="3">
        <f t="shared" si="16"/>
        <v>0</v>
      </c>
    </row>
    <row r="83" spans="1:14" x14ac:dyDescent="0.2">
      <c r="A83" s="5" t="s">
        <v>80</v>
      </c>
      <c r="B83" s="4">
        <v>0</v>
      </c>
      <c r="C83" s="3">
        <v>0</v>
      </c>
      <c r="D83" s="4">
        <v>0</v>
      </c>
      <c r="E83" s="3">
        <v>0</v>
      </c>
      <c r="F83" s="4">
        <v>0</v>
      </c>
      <c r="G83" s="3">
        <v>0</v>
      </c>
      <c r="H83" s="3" t="e">
        <f t="shared" si="14"/>
        <v>#DIV/0!</v>
      </c>
      <c r="I83" s="4">
        <v>0</v>
      </c>
      <c r="J83" s="3">
        <v>0</v>
      </c>
      <c r="K83" s="3">
        <f t="shared" si="15"/>
        <v>0</v>
      </c>
      <c r="L83" s="4">
        <v>0</v>
      </c>
      <c r="M83" s="3">
        <v>0</v>
      </c>
      <c r="N83" s="3">
        <f t="shared" si="16"/>
        <v>0</v>
      </c>
    </row>
    <row r="84" spans="1:14" x14ac:dyDescent="0.2">
      <c r="A84" s="55"/>
      <c r="B84" s="55"/>
      <c r="C84" s="56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 x14ac:dyDescent="0.2">
      <c r="A85" s="1" t="str">
        <f>A31</f>
        <v>Fuente: Instituto Nacional de Estadística (INE). Encuesta Permanente de Hogares de Propósitos Múltiples, LXI 2018.</v>
      </c>
    </row>
    <row r="86" spans="1:14" x14ac:dyDescent="0.2">
      <c r="A86" s="1" t="s">
        <v>3</v>
      </c>
    </row>
    <row r="87" spans="1:14" x14ac:dyDescent="0.2">
      <c r="A87" s="1" t="s">
        <v>2</v>
      </c>
    </row>
    <row r="88" spans="1:14" x14ac:dyDescent="0.2">
      <c r="A88" s="1" t="s">
        <v>1</v>
      </c>
    </row>
    <row r="89" spans="1:14" x14ac:dyDescent="0.2">
      <c r="A89" s="1" t="s">
        <v>0</v>
      </c>
    </row>
  </sheetData>
  <mergeCells count="14">
    <mergeCell ref="A37:N37"/>
    <mergeCell ref="A39:A40"/>
    <mergeCell ref="B39:C39"/>
    <mergeCell ref="D39:E39"/>
    <mergeCell ref="F39:H39"/>
    <mergeCell ref="I39:K39"/>
    <mergeCell ref="L39:N39"/>
    <mergeCell ref="A2:N2"/>
    <mergeCell ref="A4:A5"/>
    <mergeCell ref="B4:C4"/>
    <mergeCell ref="D4:E4"/>
    <mergeCell ref="F4:H4"/>
    <mergeCell ref="I4:K4"/>
    <mergeCell ref="L4:N4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6" max="16383" man="1"/>
  </rowBreaks>
  <ignoredErrors>
    <ignoredError sqref="C15:O16 D10 F10 H10:I10 K10:L10 N10:O10 H11 K11 N11:O11 H12 K12 N12:O12 H13 K13 N13:O13 H14 K14 N14:O14 H17 K17 N17:O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89"/>
  <sheetViews>
    <sheetView topLeftCell="A52" workbookViewId="0">
      <selection activeCell="F6" sqref="F6"/>
    </sheetView>
  </sheetViews>
  <sheetFormatPr baseColWidth="10" defaultRowHeight="11.25" x14ac:dyDescent="0.2"/>
  <cols>
    <col min="1" max="1" width="44.832031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7.164062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9" bestFit="1" customWidth="1"/>
    <col min="16" max="16" width="6.1640625" bestFit="1" customWidth="1"/>
    <col min="17" max="17" width="7" bestFit="1" customWidth="1"/>
    <col min="18" max="18" width="9" bestFit="1" customWidth="1"/>
    <col min="19" max="19" width="6.1640625" bestFit="1" customWidth="1"/>
    <col min="20" max="20" width="7.1640625" bestFit="1" customWidth="1"/>
    <col min="21" max="21" width="9" bestFit="1" customWidth="1"/>
    <col min="22" max="22" width="6.1640625" bestFit="1" customWidth="1"/>
    <col min="23" max="23" width="7.1640625" bestFit="1" customWidth="1"/>
  </cols>
  <sheetData>
    <row r="1" spans="1:15" x14ac:dyDescent="0.2">
      <c r="A1" s="106" t="s">
        <v>50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5" ht="26.25" customHeight="1" x14ac:dyDescent="0.35">
      <c r="A2" s="107" t="s">
        <v>51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</row>
    <row r="3" spans="1:15" x14ac:dyDescent="0.2">
      <c r="A3" s="103" t="s">
        <v>39</v>
      </c>
      <c r="B3" s="105" t="s">
        <v>38</v>
      </c>
      <c r="C3" s="105"/>
      <c r="D3" s="105" t="s">
        <v>37</v>
      </c>
      <c r="E3" s="105"/>
      <c r="F3" s="105" t="s">
        <v>36</v>
      </c>
      <c r="G3" s="105"/>
      <c r="H3" s="105"/>
      <c r="I3" s="105" t="s">
        <v>35</v>
      </c>
      <c r="J3" s="105"/>
      <c r="K3" s="105"/>
      <c r="L3" s="105" t="s">
        <v>34</v>
      </c>
      <c r="M3" s="105"/>
      <c r="N3" s="105"/>
    </row>
    <row r="4" spans="1:15" x14ac:dyDescent="0.2">
      <c r="A4" s="104"/>
      <c r="B4" s="14" t="s">
        <v>31</v>
      </c>
      <c r="C4" s="14" t="s">
        <v>30</v>
      </c>
      <c r="D4" s="14" t="s">
        <v>31</v>
      </c>
      <c r="E4" s="14" t="s">
        <v>30</v>
      </c>
      <c r="F4" s="14" t="s">
        <v>31</v>
      </c>
      <c r="G4" s="14" t="s">
        <v>30</v>
      </c>
      <c r="H4" s="14" t="s">
        <v>33</v>
      </c>
      <c r="I4" s="14" t="s">
        <v>31</v>
      </c>
      <c r="J4" s="14" t="s">
        <v>30</v>
      </c>
      <c r="K4" s="14" t="s">
        <v>32</v>
      </c>
      <c r="L4" s="14" t="s">
        <v>31</v>
      </c>
      <c r="M4" s="14" t="s">
        <v>30</v>
      </c>
      <c r="N4" s="14" t="s">
        <v>29</v>
      </c>
    </row>
    <row r="5" spans="1:15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 x14ac:dyDescent="0.2">
      <c r="A6" s="60" t="s">
        <v>49</v>
      </c>
      <c r="B6" s="13">
        <v>2609239.9848486269</v>
      </c>
      <c r="C6" s="12">
        <v>7.3028070887829708</v>
      </c>
      <c r="D6" s="13">
        <v>2490998.3382148035</v>
      </c>
      <c r="E6" s="12">
        <v>7.2125760772900849</v>
      </c>
      <c r="F6" s="13">
        <v>118241.64663388518</v>
      </c>
      <c r="G6" s="12">
        <v>9.0630078148458253</v>
      </c>
      <c r="H6" s="12">
        <f>F6/B6*100</f>
        <v>4.5316508761360588</v>
      </c>
      <c r="I6" s="13">
        <v>250085.43029924063</v>
      </c>
      <c r="J6" s="12">
        <v>7.6016498811436994</v>
      </c>
      <c r="K6" s="12">
        <f>IF(ISNUMBER(I6/D6*100),I6/D6*100,0)</f>
        <v>10.039566324177745</v>
      </c>
      <c r="L6" s="13">
        <v>1392846.3443303248</v>
      </c>
      <c r="M6" s="12">
        <v>6.5087595438774253</v>
      </c>
      <c r="N6" s="12">
        <f>IF(ISNUMBER(L6/D6*100),L6/D6*100,0)</f>
        <v>55.91518560901654</v>
      </c>
    </row>
    <row r="7" spans="1:15" x14ac:dyDescent="0.2">
      <c r="A7" s="60"/>
      <c r="B7" s="89"/>
      <c r="C7" s="90"/>
      <c r="D7" s="89"/>
      <c r="E7" s="90"/>
      <c r="F7" s="89"/>
      <c r="G7" s="90"/>
      <c r="H7" s="90"/>
      <c r="I7" s="89"/>
      <c r="J7" s="90"/>
      <c r="K7" s="90"/>
      <c r="L7" s="89"/>
      <c r="M7" s="90"/>
      <c r="N7" s="90"/>
      <c r="O7" s="88"/>
    </row>
    <row r="8" spans="1:15" x14ac:dyDescent="0.2">
      <c r="A8" s="60" t="s">
        <v>27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  <c r="O8" s="88"/>
    </row>
    <row r="9" spans="1:15" x14ac:dyDescent="0.2">
      <c r="A9" s="61" t="s">
        <v>26</v>
      </c>
      <c r="B9" s="6">
        <f>SUM(B10:B12)</f>
        <v>1295345.7374468669</v>
      </c>
      <c r="C9" s="2">
        <v>8.7529250565930834</v>
      </c>
      <c r="D9" s="6">
        <f>SUM(D10:D12)</f>
        <v>1196652.8817195175</v>
      </c>
      <c r="E9" s="2">
        <v>8.6985196020752209</v>
      </c>
      <c r="F9" s="6">
        <f>SUM(F10:F12)</f>
        <v>98692.855727347356</v>
      </c>
      <c r="G9" s="2">
        <v>9.3894016856133486</v>
      </c>
      <c r="H9" s="2">
        <f t="shared" ref="H9:H28" si="0">F9/B9*100</f>
        <v>7.6190358198785972</v>
      </c>
      <c r="I9" s="6">
        <f>SUM(I10:I12)</f>
        <v>125034.73949238015</v>
      </c>
      <c r="J9" s="2">
        <v>8.830888290327815</v>
      </c>
      <c r="K9" s="2">
        <f t="shared" ref="K9:K28" si="1">IF(ISNUMBER(I9/D9*100),I9/D9*100,0)</f>
        <v>10.44870583629171</v>
      </c>
      <c r="L9" s="6">
        <f>SUM(L10:L12)</f>
        <v>605291.74752548151</v>
      </c>
      <c r="M9" s="2">
        <v>7.8510139230006661</v>
      </c>
      <c r="N9" s="2">
        <f t="shared" ref="N9:N28" si="2">IF(ISNUMBER(L9/D9*100),L9/D9*100,0)</f>
        <v>50.582065757925896</v>
      </c>
      <c r="O9" s="88"/>
    </row>
    <row r="10" spans="1:15" x14ac:dyDescent="0.2">
      <c r="A10" s="62" t="s">
        <v>25</v>
      </c>
      <c r="B10" s="6">
        <v>264705.78205985052</v>
      </c>
      <c r="C10" s="2">
        <v>10.03551292377537</v>
      </c>
      <c r="D10" s="6">
        <v>241411.97187717594</v>
      </c>
      <c r="E10" s="2">
        <v>9.9575869547754934</v>
      </c>
      <c r="F10" s="6">
        <v>23293.810182675184</v>
      </c>
      <c r="G10" s="2">
        <v>10.838576158940395</v>
      </c>
      <c r="H10" s="2">
        <f t="shared" si="0"/>
        <v>8.7998871809337373</v>
      </c>
      <c r="I10" s="6">
        <v>27736.059239948176</v>
      </c>
      <c r="J10" s="2">
        <v>10.120192307692303</v>
      </c>
      <c r="K10" s="2">
        <f t="shared" si="1"/>
        <v>11.489098500077516</v>
      </c>
      <c r="L10" s="6">
        <v>109357.71943933703</v>
      </c>
      <c r="M10" s="2">
        <v>8.7839572192513291</v>
      </c>
      <c r="N10" s="2">
        <f t="shared" si="2"/>
        <v>45.299211380857017</v>
      </c>
      <c r="O10" s="88"/>
    </row>
    <row r="11" spans="1:15" x14ac:dyDescent="0.2">
      <c r="A11" s="62" t="s">
        <v>24</v>
      </c>
      <c r="B11" s="6">
        <v>160004.51251145772</v>
      </c>
      <c r="C11" s="2">
        <v>9.6062691941120519</v>
      </c>
      <c r="D11" s="6">
        <v>150724.61148865981</v>
      </c>
      <c r="E11" s="2">
        <v>9.5872766100933049</v>
      </c>
      <c r="F11" s="6">
        <v>9279.9010227978233</v>
      </c>
      <c r="G11" s="2">
        <v>9.9157509157509161</v>
      </c>
      <c r="H11" s="2">
        <f t="shared" si="0"/>
        <v>5.7997745670662262</v>
      </c>
      <c r="I11" s="6">
        <v>8525.7041198849238</v>
      </c>
      <c r="J11" s="2">
        <v>8.5235294117647058</v>
      </c>
      <c r="K11" s="2">
        <f t="shared" si="1"/>
        <v>5.6564777548133733</v>
      </c>
      <c r="L11" s="6">
        <v>70337.058989051075</v>
      </c>
      <c r="M11" s="2">
        <v>8.734299516908214</v>
      </c>
      <c r="N11" s="2">
        <f t="shared" si="2"/>
        <v>46.66594147721063</v>
      </c>
      <c r="O11" s="88"/>
    </row>
    <row r="12" spans="1:15" x14ac:dyDescent="0.2">
      <c r="A12" s="62" t="s">
        <v>23</v>
      </c>
      <c r="B12" s="6">
        <v>870635.44287555874</v>
      </c>
      <c r="C12" s="2">
        <v>8.188280114365174</v>
      </c>
      <c r="D12" s="6">
        <v>804516.29835368169</v>
      </c>
      <c r="E12" s="2">
        <v>8.1342421709849511</v>
      </c>
      <c r="F12" s="6">
        <v>66119.144521874347</v>
      </c>
      <c r="G12" s="2">
        <v>8.8123424680247915</v>
      </c>
      <c r="H12" s="2">
        <f t="shared" si="0"/>
        <v>7.594354797169089</v>
      </c>
      <c r="I12" s="6">
        <v>88772.976132547046</v>
      </c>
      <c r="J12" s="2">
        <v>8.4349784812907078</v>
      </c>
      <c r="K12" s="2">
        <f t="shared" si="1"/>
        <v>11.03432911355646</v>
      </c>
      <c r="L12" s="6">
        <v>425596.96909709339</v>
      </c>
      <c r="M12" s="2">
        <v>7.4511033835942184</v>
      </c>
      <c r="N12" s="2">
        <f t="shared" si="2"/>
        <v>52.90097540199146</v>
      </c>
      <c r="O12" s="88"/>
    </row>
    <row r="13" spans="1:15" x14ac:dyDescent="0.2">
      <c r="A13" s="61" t="s">
        <v>22</v>
      </c>
      <c r="B13" s="6">
        <v>1313894.2474018165</v>
      </c>
      <c r="C13" s="2">
        <v>5.7214244529255058</v>
      </c>
      <c r="D13" s="6">
        <v>1294345.4564952739</v>
      </c>
      <c r="E13" s="2">
        <v>5.6953622056033053</v>
      </c>
      <c r="F13" s="6">
        <v>19548.790906538175</v>
      </c>
      <c r="G13" s="2">
        <v>7.3179487179487195</v>
      </c>
      <c r="H13" s="2">
        <f t="shared" si="0"/>
        <v>1.4878511680217246</v>
      </c>
      <c r="I13" s="6">
        <v>125050.69080686207</v>
      </c>
      <c r="J13" s="2">
        <v>6.300055463117026</v>
      </c>
      <c r="K13" s="2">
        <f t="shared" si="1"/>
        <v>9.6613072019787065</v>
      </c>
      <c r="L13" s="6">
        <v>787554.59680480335</v>
      </c>
      <c r="M13" s="2">
        <v>5.3449656211735768</v>
      </c>
      <c r="N13" s="2">
        <f t="shared" si="2"/>
        <v>60.84578061078696</v>
      </c>
      <c r="O13" s="88"/>
    </row>
    <row r="14" spans="1:15" ht="12.75" x14ac:dyDescent="0.2">
      <c r="A14" s="61"/>
      <c r="B14" s="91"/>
      <c r="C14" s="92"/>
      <c r="D14" s="91"/>
      <c r="E14" s="92"/>
      <c r="F14" s="91"/>
      <c r="G14" s="92"/>
      <c r="H14" s="2"/>
      <c r="I14" s="91"/>
      <c r="J14" s="92"/>
      <c r="K14" s="92">
        <f t="shared" si="1"/>
        <v>0</v>
      </c>
      <c r="L14" s="91"/>
      <c r="M14" s="92"/>
      <c r="N14" s="92">
        <f t="shared" si="2"/>
        <v>0</v>
      </c>
      <c r="O14" s="88"/>
    </row>
    <row r="15" spans="1:15" x14ac:dyDescent="0.2">
      <c r="A15" s="60" t="s">
        <v>21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  <c r="O15" s="88"/>
    </row>
    <row r="16" spans="1:15" x14ac:dyDescent="0.2">
      <c r="A16" s="61" t="s">
        <v>20</v>
      </c>
      <c r="B16" s="6">
        <v>25012.06341128824</v>
      </c>
      <c r="C16" s="2">
        <v>3.6870590178546219</v>
      </c>
      <c r="D16" s="6">
        <v>24704.208436382127</v>
      </c>
      <c r="E16" s="2">
        <v>3.7209667281941656</v>
      </c>
      <c r="F16" s="6">
        <v>307.85497490611289</v>
      </c>
      <c r="G16" s="2">
        <v>1</v>
      </c>
      <c r="H16" s="2">
        <f t="shared" si="0"/>
        <v>1.2308259812230218</v>
      </c>
      <c r="I16" s="6">
        <v>2403.2049393775001</v>
      </c>
      <c r="J16" s="2">
        <v>2.6429261418962642</v>
      </c>
      <c r="K16" s="2">
        <f t="shared" si="1"/>
        <v>9.7279171909765658</v>
      </c>
      <c r="L16" s="6">
        <v>0</v>
      </c>
      <c r="M16" s="2">
        <v>0</v>
      </c>
      <c r="N16" s="2">
        <f t="shared" si="2"/>
        <v>0</v>
      </c>
      <c r="O16" s="88"/>
    </row>
    <row r="17" spans="1:15" x14ac:dyDescent="0.2">
      <c r="A17" s="61" t="s">
        <v>19</v>
      </c>
      <c r="B17" s="6">
        <v>104019.74988348311</v>
      </c>
      <c r="C17" s="2">
        <v>5.7098603613604073</v>
      </c>
      <c r="D17" s="6">
        <v>102780.81006779413</v>
      </c>
      <c r="E17" s="2">
        <v>5.7062845003046681</v>
      </c>
      <c r="F17" s="6">
        <v>1238.9398156889997</v>
      </c>
      <c r="G17" s="2">
        <v>6</v>
      </c>
      <c r="H17" s="2">
        <f t="shared" si="0"/>
        <v>1.191062098377268</v>
      </c>
      <c r="I17" s="6">
        <v>16040.418740763193</v>
      </c>
      <c r="J17" s="2">
        <v>5.5909245639892875</v>
      </c>
      <c r="K17" s="2">
        <f t="shared" si="1"/>
        <v>15.606433467670616</v>
      </c>
      <c r="L17" s="6">
        <v>15839.286158413564</v>
      </c>
      <c r="M17" s="2">
        <v>5.6435857642190257</v>
      </c>
      <c r="N17" s="2">
        <f t="shared" si="2"/>
        <v>15.410742674596539</v>
      </c>
      <c r="O17" s="88"/>
    </row>
    <row r="18" spans="1:15" x14ac:dyDescent="0.2">
      <c r="A18" s="61" t="s">
        <v>18</v>
      </c>
      <c r="B18" s="6">
        <v>238663.83385190455</v>
      </c>
      <c r="C18" s="2">
        <v>7.0298254750104956</v>
      </c>
      <c r="D18" s="6">
        <v>222468.12175298692</v>
      </c>
      <c r="E18" s="2">
        <v>6.9351947040075537</v>
      </c>
      <c r="F18" s="6">
        <v>16195.712098917771</v>
      </c>
      <c r="G18" s="2">
        <v>8.3341241146065226</v>
      </c>
      <c r="H18" s="2">
        <f t="shared" si="0"/>
        <v>6.7859934358414433</v>
      </c>
      <c r="I18" s="6">
        <v>42082.647532363102</v>
      </c>
      <c r="J18" s="2">
        <v>7.095160485324068</v>
      </c>
      <c r="K18" s="2">
        <f t="shared" si="1"/>
        <v>18.916259642398895</v>
      </c>
      <c r="L18" s="6">
        <v>97007.971364586469</v>
      </c>
      <c r="M18" s="2">
        <v>6.5995886962495662</v>
      </c>
      <c r="N18" s="2">
        <f t="shared" si="2"/>
        <v>43.605335721896083</v>
      </c>
      <c r="O18" s="88"/>
    </row>
    <row r="19" spans="1:15" x14ac:dyDescent="0.2">
      <c r="A19" s="61" t="s">
        <v>17</v>
      </c>
      <c r="B19" s="6">
        <v>464202.1332049538</v>
      </c>
      <c r="C19" s="2">
        <v>8.2802245086560262</v>
      </c>
      <c r="D19" s="6">
        <v>426294.02623545297</v>
      </c>
      <c r="E19" s="2">
        <v>8.1536116764144975</v>
      </c>
      <c r="F19" s="6">
        <v>37908.106969498709</v>
      </c>
      <c r="G19" s="2">
        <v>9.6475790612304255</v>
      </c>
      <c r="H19" s="3">
        <f t="shared" si="0"/>
        <v>8.1662931421216847</v>
      </c>
      <c r="I19" s="6">
        <v>47664.168038022035</v>
      </c>
      <c r="J19" s="2">
        <v>8.5899831726663241</v>
      </c>
      <c r="K19" s="3">
        <f t="shared" si="1"/>
        <v>11.181054648815536</v>
      </c>
      <c r="L19" s="6">
        <v>261553.71487940729</v>
      </c>
      <c r="M19" s="2">
        <v>7.7673612774952092</v>
      </c>
      <c r="N19" s="3">
        <f t="shared" si="2"/>
        <v>61.355238117961463</v>
      </c>
    </row>
    <row r="20" spans="1:15" x14ac:dyDescent="0.2">
      <c r="A20" s="61" t="s">
        <v>16</v>
      </c>
      <c r="B20" s="4">
        <v>304185.33099939569</v>
      </c>
      <c r="C20" s="3">
        <v>8.7004311777482162</v>
      </c>
      <c r="D20" s="4">
        <v>287036.10791334038</v>
      </c>
      <c r="E20" s="3">
        <v>8.5789539927803968</v>
      </c>
      <c r="F20" s="4">
        <v>17149.223086054244</v>
      </c>
      <c r="G20" s="3">
        <v>10.642485542948357</v>
      </c>
      <c r="H20" s="3">
        <f t="shared" si="0"/>
        <v>5.6377547956407907</v>
      </c>
      <c r="I20" s="4">
        <v>23012.300475972108</v>
      </c>
      <c r="J20" s="3">
        <v>9.1839352310945515</v>
      </c>
      <c r="K20" s="3">
        <f t="shared" si="1"/>
        <v>8.017214504218332</v>
      </c>
      <c r="L20" s="4">
        <v>177554.23718424229</v>
      </c>
      <c r="M20" s="3">
        <v>7.6478980453538616</v>
      </c>
      <c r="N20" s="3">
        <f t="shared" si="2"/>
        <v>61.857805443016957</v>
      </c>
    </row>
    <row r="21" spans="1:15" x14ac:dyDescent="0.2">
      <c r="A21" s="61" t="s">
        <v>15</v>
      </c>
      <c r="B21" s="4">
        <v>264875.67218185082</v>
      </c>
      <c r="C21" s="3">
        <v>7.9325520045557587</v>
      </c>
      <c r="D21" s="4">
        <v>250698.82459948916</v>
      </c>
      <c r="E21" s="3">
        <v>7.8044819109387902</v>
      </c>
      <c r="F21" s="4">
        <v>14176.847582361741</v>
      </c>
      <c r="G21" s="3">
        <v>10.127550183928761</v>
      </c>
      <c r="H21" s="3">
        <f t="shared" si="0"/>
        <v>5.352264881702161</v>
      </c>
      <c r="I21" s="4">
        <v>21807.274331353616</v>
      </c>
      <c r="J21" s="3">
        <v>9.1972520821127794</v>
      </c>
      <c r="K21" s="3">
        <f t="shared" si="1"/>
        <v>8.6985945650891772</v>
      </c>
      <c r="L21" s="4">
        <v>149558.63749267545</v>
      </c>
      <c r="M21" s="3">
        <v>6.567615669893506</v>
      </c>
      <c r="N21" s="3">
        <f t="shared" si="2"/>
        <v>59.656696728278234</v>
      </c>
    </row>
    <row r="22" spans="1:15" x14ac:dyDescent="0.2">
      <c r="A22" s="61" t="s">
        <v>14</v>
      </c>
      <c r="B22" s="4">
        <v>222585.92901538819</v>
      </c>
      <c r="C22" s="3">
        <v>7.0530425970558026</v>
      </c>
      <c r="D22" s="4">
        <v>217828.98577761723</v>
      </c>
      <c r="E22" s="3">
        <v>7.0040802115564649</v>
      </c>
      <c r="F22" s="4">
        <v>4756.9432377710455</v>
      </c>
      <c r="G22" s="3">
        <v>9.354002356515652</v>
      </c>
      <c r="H22" s="3">
        <f t="shared" si="0"/>
        <v>2.1371266633131065</v>
      </c>
      <c r="I22" s="4">
        <v>18200.297203047387</v>
      </c>
      <c r="J22" s="3">
        <v>6.6788617681324505</v>
      </c>
      <c r="K22" s="3">
        <f t="shared" si="1"/>
        <v>8.3553146694756997</v>
      </c>
      <c r="L22" s="4">
        <v>141983.86365043026</v>
      </c>
      <c r="M22" s="3">
        <v>6.2198249269066048</v>
      </c>
      <c r="N22" s="3">
        <f t="shared" si="2"/>
        <v>65.181345422680494</v>
      </c>
    </row>
    <row r="23" spans="1:15" x14ac:dyDescent="0.2">
      <c r="A23" s="61" t="s">
        <v>13</v>
      </c>
      <c r="B23" s="4">
        <v>214724.816149761</v>
      </c>
      <c r="C23" s="3">
        <v>6.9352557819123142</v>
      </c>
      <c r="D23" s="4">
        <v>209666.18937871655</v>
      </c>
      <c r="E23" s="3">
        <v>6.8997987242283889</v>
      </c>
      <c r="F23" s="4">
        <v>5058.6267710445027</v>
      </c>
      <c r="G23" s="3">
        <v>8.3848442845950011</v>
      </c>
      <c r="H23" s="3">
        <f t="shared" si="0"/>
        <v>2.3558649911784464</v>
      </c>
      <c r="I23" s="4">
        <v>12847.95075068491</v>
      </c>
      <c r="J23" s="3">
        <v>7.4364732672971288</v>
      </c>
      <c r="K23" s="3">
        <f t="shared" si="1"/>
        <v>6.1278123996796978</v>
      </c>
      <c r="L23" s="4">
        <v>134565.24342745371</v>
      </c>
      <c r="M23" s="3">
        <v>5.8604129065079471</v>
      </c>
      <c r="N23" s="3">
        <f t="shared" si="2"/>
        <v>64.180707354961626</v>
      </c>
    </row>
    <row r="24" spans="1:15" x14ac:dyDescent="0.2">
      <c r="A24" s="61" t="s">
        <v>12</v>
      </c>
      <c r="B24" s="4">
        <v>187803.41796944453</v>
      </c>
      <c r="C24" s="3">
        <v>6.8465787176934869</v>
      </c>
      <c r="D24" s="4">
        <v>182084.20317456854</v>
      </c>
      <c r="E24" s="3">
        <v>6.8746151120265058</v>
      </c>
      <c r="F24" s="4">
        <v>5719.2147948760221</v>
      </c>
      <c r="G24" s="3">
        <v>5.9851707725545431</v>
      </c>
      <c r="H24" s="3">
        <f t="shared" si="0"/>
        <v>3.0453198651616309</v>
      </c>
      <c r="I24" s="4">
        <v>15979.435073817333</v>
      </c>
      <c r="J24" s="3">
        <v>7.6248454050091681</v>
      </c>
      <c r="K24" s="3">
        <f t="shared" si="1"/>
        <v>8.7758491924186632</v>
      </c>
      <c r="L24" s="4">
        <v>106758.66164719178</v>
      </c>
      <c r="M24" s="3">
        <v>5.8215623691203726</v>
      </c>
      <c r="N24" s="3">
        <f t="shared" si="2"/>
        <v>58.631479165075987</v>
      </c>
    </row>
    <row r="25" spans="1:15" x14ac:dyDescent="0.2">
      <c r="A25" s="61" t="s">
        <v>11</v>
      </c>
      <c r="B25" s="4">
        <v>162163.68836076101</v>
      </c>
      <c r="C25" s="3">
        <v>6.7925236247033967</v>
      </c>
      <c r="D25" s="4">
        <v>158360.85725089174</v>
      </c>
      <c r="E25" s="3">
        <v>6.7738309548971509</v>
      </c>
      <c r="F25" s="4">
        <v>3802.8311098692911</v>
      </c>
      <c r="G25" s="3">
        <v>7.4966004733358762</v>
      </c>
      <c r="H25" s="3">
        <f t="shared" si="0"/>
        <v>2.345057113778295</v>
      </c>
      <c r="I25" s="4">
        <v>13855.244048591219</v>
      </c>
      <c r="J25" s="3">
        <v>7.5933391143427578</v>
      </c>
      <c r="K25" s="3">
        <f t="shared" si="1"/>
        <v>8.7491595392416333</v>
      </c>
      <c r="L25" s="4">
        <v>93908.563126833047</v>
      </c>
      <c r="M25" s="3">
        <v>5.5854982178542985</v>
      </c>
      <c r="N25" s="3">
        <f t="shared" si="2"/>
        <v>59.300362953992689</v>
      </c>
    </row>
    <row r="26" spans="1:15" x14ac:dyDescent="0.2">
      <c r="A26" s="61" t="s">
        <v>10</v>
      </c>
      <c r="B26" s="4">
        <v>135975.39757703675</v>
      </c>
      <c r="C26" s="3">
        <v>6.8201744150270862</v>
      </c>
      <c r="D26" s="4">
        <v>131916.4844800042</v>
      </c>
      <c r="E26" s="3">
        <v>6.7376016390634161</v>
      </c>
      <c r="F26" s="4">
        <v>4058.9130970325978</v>
      </c>
      <c r="G26" s="3">
        <v>9.4988903106997213</v>
      </c>
      <c r="H26" s="3">
        <f t="shared" si="0"/>
        <v>2.9850349176092856</v>
      </c>
      <c r="I26" s="4">
        <v>11606.890870287409</v>
      </c>
      <c r="J26" s="3">
        <v>6.4030796594529722</v>
      </c>
      <c r="K26" s="3">
        <f t="shared" si="1"/>
        <v>8.7986660014782103</v>
      </c>
      <c r="L26" s="4">
        <v>76234.204461589004</v>
      </c>
      <c r="M26" s="3">
        <v>5.1070785090480912</v>
      </c>
      <c r="N26" s="3">
        <f t="shared" si="2"/>
        <v>57.789748386710926</v>
      </c>
    </row>
    <row r="27" spans="1:15" x14ac:dyDescent="0.2">
      <c r="A27" s="61" t="s">
        <v>9</v>
      </c>
      <c r="B27" s="4">
        <v>110860.5977877144</v>
      </c>
      <c r="C27" s="3">
        <v>6.2178145914686835</v>
      </c>
      <c r="D27" s="4">
        <v>106381.68023806346</v>
      </c>
      <c r="E27" s="3">
        <v>6.2272974564208559</v>
      </c>
      <c r="F27" s="4">
        <v>4478.9175496510088</v>
      </c>
      <c r="G27" s="3">
        <v>6.0463430533805163</v>
      </c>
      <c r="H27" s="3">
        <f t="shared" si="0"/>
        <v>4.0401347629638744</v>
      </c>
      <c r="I27" s="4">
        <v>11263.727672026584</v>
      </c>
      <c r="J27" s="3">
        <v>6.7140891461569669</v>
      </c>
      <c r="K27" s="3">
        <f t="shared" si="1"/>
        <v>10.588033246721</v>
      </c>
      <c r="L27" s="4">
        <v>56686.858906899623</v>
      </c>
      <c r="M27" s="3">
        <v>5.2844066029184775</v>
      </c>
      <c r="N27" s="3">
        <f t="shared" si="2"/>
        <v>53.286297772364954</v>
      </c>
    </row>
    <row r="28" spans="1:15" x14ac:dyDescent="0.2">
      <c r="A28" s="61" t="s">
        <v>8</v>
      </c>
      <c r="B28" s="4">
        <v>174167.35445567081</v>
      </c>
      <c r="C28" s="3">
        <v>4.9656934450261918</v>
      </c>
      <c r="D28" s="4">
        <v>170777.83890945744</v>
      </c>
      <c r="E28" s="3">
        <v>4.9284666801454282</v>
      </c>
      <c r="F28" s="4">
        <v>3389.5155462134089</v>
      </c>
      <c r="G28" s="3">
        <v>6.1817328499820388</v>
      </c>
      <c r="H28" s="3">
        <f t="shared" si="0"/>
        <v>1.9461256426652049</v>
      </c>
      <c r="I28" s="4">
        <v>13321.870622936722</v>
      </c>
      <c r="J28" s="3">
        <v>6.3765886894654233</v>
      </c>
      <c r="K28" s="3">
        <f t="shared" si="1"/>
        <v>7.800702191810541</v>
      </c>
      <c r="L28" s="4">
        <v>81195.102030571506</v>
      </c>
      <c r="M28" s="3">
        <v>3.9866500588127076</v>
      </c>
      <c r="N28" s="3">
        <f t="shared" si="2"/>
        <v>47.544284755599534</v>
      </c>
    </row>
    <row r="29" spans="1:15" x14ac:dyDescent="0.2">
      <c r="A29" s="63"/>
      <c r="B29" s="51"/>
      <c r="C29" s="52"/>
      <c r="D29" s="51"/>
      <c r="E29" s="52"/>
      <c r="F29" s="51"/>
      <c r="G29" s="52"/>
      <c r="H29" s="53"/>
      <c r="I29" s="51"/>
      <c r="J29" s="52"/>
      <c r="K29" s="54"/>
      <c r="L29" s="51"/>
      <c r="M29" s="52"/>
      <c r="N29" s="54"/>
    </row>
    <row r="30" spans="1:15" x14ac:dyDescent="0.2">
      <c r="A30" s="1" t="str">
        <f>'C01'!$A$31</f>
        <v>Fuente: Instituto Nacional de Estadística (INE). Encuesta Permanente de Hogares de Propósitos Múltiples, LXI 2018.</v>
      </c>
    </row>
    <row r="31" spans="1:15" x14ac:dyDescent="0.2">
      <c r="A31" s="1" t="s">
        <v>3</v>
      </c>
    </row>
    <row r="32" spans="1:15" x14ac:dyDescent="0.2">
      <c r="A32" s="1" t="s">
        <v>2</v>
      </c>
    </row>
    <row r="33" spans="1:14" x14ac:dyDescent="0.2">
      <c r="A33" s="1" t="s">
        <v>1</v>
      </c>
    </row>
    <row r="34" spans="1:14" x14ac:dyDescent="0.2">
      <c r="A34" s="1" t="s">
        <v>0</v>
      </c>
    </row>
    <row r="36" spans="1:14" x14ac:dyDescent="0.2">
      <c r="A36" s="106" t="str">
        <f>A1</f>
        <v>Cuadro No. 2. Población Económicamente Activa (PEA) en condición de empleo, según dominio, rango de edad, rama de actividad  y ocupación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</row>
    <row r="37" spans="1:14" ht="23.25" x14ac:dyDescent="0.35">
      <c r="A37" s="107" t="s">
        <v>47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</row>
    <row r="38" spans="1:14" x14ac:dyDescent="0.2">
      <c r="A38" s="15" t="s">
        <v>7</v>
      </c>
    </row>
    <row r="39" spans="1:14" x14ac:dyDescent="0.2">
      <c r="A39" s="103" t="str">
        <f>A3</f>
        <v>Categorías</v>
      </c>
      <c r="B39" s="105" t="str">
        <f>B3</f>
        <v xml:space="preserve">            PEA            </v>
      </c>
      <c r="C39" s="105"/>
      <c r="D39" s="105" t="str">
        <f>D3</f>
        <v xml:space="preserve">        Ocupados         </v>
      </c>
      <c r="E39" s="105"/>
      <c r="F39" s="105" t="str">
        <f>F3</f>
        <v xml:space="preserve">           Desocupados           </v>
      </c>
      <c r="G39" s="105"/>
      <c r="H39" s="105"/>
      <c r="I39" s="105" t="str">
        <f>I3</f>
        <v xml:space="preserve">     Subempleo Visible     </v>
      </c>
      <c r="J39" s="105"/>
      <c r="K39" s="105"/>
      <c r="L39" s="105" t="str">
        <f>L3</f>
        <v xml:space="preserve">     Subempleo Invisible     </v>
      </c>
      <c r="M39" s="105"/>
      <c r="N39" s="105"/>
    </row>
    <row r="40" spans="1:14" x14ac:dyDescent="0.2">
      <c r="A40" s="104"/>
      <c r="B40" s="14" t="str">
        <f>B4</f>
        <v>No.</v>
      </c>
      <c r="C40" s="14" t="str">
        <f>C4</f>
        <v>AEP</v>
      </c>
      <c r="D40" s="14" t="str">
        <f>D4</f>
        <v>No.</v>
      </c>
      <c r="E40" s="14" t="str">
        <f>E4</f>
        <v>AEP</v>
      </c>
      <c r="F40" s="14" t="str">
        <f>F4</f>
        <v>No.</v>
      </c>
      <c r="G40" s="14" t="str">
        <f>G4</f>
        <v>AEP</v>
      </c>
      <c r="H40" s="14" t="str">
        <f>H4</f>
        <v>TDA</v>
      </c>
      <c r="I40" s="14" t="str">
        <f>I4</f>
        <v>No.</v>
      </c>
      <c r="J40" s="14" t="str">
        <f>J4</f>
        <v>AEP</v>
      </c>
      <c r="K40" s="14" t="str">
        <f>K4</f>
        <v>TSV</v>
      </c>
      <c r="L40" s="14" t="str">
        <f>L4</f>
        <v>No.</v>
      </c>
      <c r="M40" s="14" t="str">
        <f>M4</f>
        <v>AEP</v>
      </c>
      <c r="N40" s="14" t="str">
        <f>N4</f>
        <v>TSI</v>
      </c>
    </row>
    <row r="42" spans="1:14" x14ac:dyDescent="0.2">
      <c r="A42" s="7" t="str">
        <f t="shared" ref="A42:N42" si="3">A6</f>
        <v>Total Nacional</v>
      </c>
      <c r="B42" s="13">
        <f t="shared" si="3"/>
        <v>2609239.9848486269</v>
      </c>
      <c r="C42" s="12">
        <f t="shared" si="3"/>
        <v>7.3028070887829708</v>
      </c>
      <c r="D42" s="13">
        <f t="shared" si="3"/>
        <v>2490998.3382148035</v>
      </c>
      <c r="E42" s="12">
        <f t="shared" si="3"/>
        <v>7.2125760772900849</v>
      </c>
      <c r="F42" s="13">
        <f t="shared" si="3"/>
        <v>118241.64663388518</v>
      </c>
      <c r="G42" s="12">
        <f t="shared" si="3"/>
        <v>9.0630078148458253</v>
      </c>
      <c r="H42" s="12">
        <f t="shared" si="3"/>
        <v>4.5316508761360588</v>
      </c>
      <c r="I42" s="13">
        <f t="shared" si="3"/>
        <v>250085.43029924063</v>
      </c>
      <c r="J42" s="12">
        <f t="shared" si="3"/>
        <v>7.6016498811436994</v>
      </c>
      <c r="K42" s="12">
        <f t="shared" si="3"/>
        <v>10.039566324177745</v>
      </c>
      <c r="L42" s="13">
        <f t="shared" si="3"/>
        <v>1392846.3443303248</v>
      </c>
      <c r="M42" s="12">
        <f t="shared" si="3"/>
        <v>6.5087595438774253</v>
      </c>
      <c r="N42" s="12">
        <f t="shared" si="3"/>
        <v>55.91518560901654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5" t="str">
        <f>'C01'!A45</f>
        <v>Agricultura, ganaderia, silvicultura y pesca</v>
      </c>
      <c r="B45" s="4">
        <v>1113762.3484048692</v>
      </c>
      <c r="C45" s="3">
        <v>5.3685360436979765</v>
      </c>
      <c r="D45" s="4">
        <v>1113762.3484048692</v>
      </c>
      <c r="E45" s="3">
        <v>5.3685360436979765</v>
      </c>
      <c r="F45" s="4">
        <v>0</v>
      </c>
      <c r="G45" s="3">
        <v>0</v>
      </c>
      <c r="H45" s="3">
        <f t="shared" ref="H45" si="4">F45/B45*100</f>
        <v>0</v>
      </c>
      <c r="I45" s="4">
        <v>119740.43981275395</v>
      </c>
      <c r="J45" s="3">
        <v>5.9096177921814714</v>
      </c>
      <c r="K45" s="3">
        <f t="shared" ref="K45" si="5">IF(ISNUMBER(I45/D45*100),I45/D45*100,0)</f>
        <v>10.750986508409648</v>
      </c>
      <c r="L45" s="4">
        <v>655713.79568780621</v>
      </c>
      <c r="M45" s="3">
        <v>4.9662388299765698</v>
      </c>
      <c r="N45" s="3">
        <f t="shared" ref="N45" si="6">IF(ISNUMBER(L45/D45*100),L45/D45*100,0)</f>
        <v>58.873762129499141</v>
      </c>
    </row>
    <row r="46" spans="1:14" x14ac:dyDescent="0.2">
      <c r="A46" s="5" t="str">
        <f>'C01'!A46</f>
        <v>Explotacion de minas y canteras</v>
      </c>
      <c r="B46" s="4">
        <v>5044.6082673179162</v>
      </c>
      <c r="C46" s="3">
        <v>5.4599562244847064</v>
      </c>
      <c r="D46" s="4">
        <v>5044.6082673179162</v>
      </c>
      <c r="E46" s="3">
        <v>5.4599562244847064</v>
      </c>
      <c r="F46" s="4">
        <v>0</v>
      </c>
      <c r="G46" s="3">
        <v>0</v>
      </c>
      <c r="H46" s="3">
        <f t="shared" ref="H46:H66" si="7">F46/B46*100</f>
        <v>0</v>
      </c>
      <c r="I46" s="4">
        <v>1052.290695635513</v>
      </c>
      <c r="J46" s="3">
        <v>4.5</v>
      </c>
      <c r="K46" s="3">
        <f t="shared" ref="K46:K66" si="8">IF(ISNUMBER(I46/D46*100),I46/D46*100,0)</f>
        <v>20.859710801587926</v>
      </c>
      <c r="L46" s="4">
        <v>3768.3386276182191</v>
      </c>
      <c r="M46" s="3">
        <v>4.7810482319825383</v>
      </c>
      <c r="N46" s="3">
        <f t="shared" ref="N46:N66" si="9">IF(ISNUMBER(L46/D46*100),L46/D46*100,0)</f>
        <v>74.700322164395615</v>
      </c>
    </row>
    <row r="47" spans="1:14" x14ac:dyDescent="0.2">
      <c r="A47" s="5" t="str">
        <f>'C01'!A47</f>
        <v>Industria manufacturera</v>
      </c>
      <c r="B47" s="4">
        <v>267861.9055255623</v>
      </c>
      <c r="C47" s="3">
        <v>8.3662196597685465</v>
      </c>
      <c r="D47" s="4">
        <v>267861.9055255623</v>
      </c>
      <c r="E47" s="3">
        <v>8.3662196597685465</v>
      </c>
      <c r="F47" s="4">
        <v>0</v>
      </c>
      <c r="G47" s="3">
        <v>0</v>
      </c>
      <c r="H47" s="3">
        <f t="shared" si="7"/>
        <v>0</v>
      </c>
      <c r="I47" s="4">
        <v>16539.620468007972</v>
      </c>
      <c r="J47" s="3">
        <v>8.1100361596416111</v>
      </c>
      <c r="K47" s="3">
        <f t="shared" si="8"/>
        <v>6.1746818516638911</v>
      </c>
      <c r="L47" s="4">
        <v>161141.92175655847</v>
      </c>
      <c r="M47" s="3">
        <v>8.0132791083976933</v>
      </c>
      <c r="N47" s="3">
        <f t="shared" si="9"/>
        <v>60.158581131716971</v>
      </c>
    </row>
    <row r="48" spans="1:14" x14ac:dyDescent="0.2">
      <c r="A48" s="5" t="str">
        <f>'C01'!A48</f>
        <v>Suministro de electricidad, gas, vapor y aire acondicionado</v>
      </c>
      <c r="B48" s="4">
        <v>3132.4004327174803</v>
      </c>
      <c r="C48" s="3">
        <v>9.864379268650719</v>
      </c>
      <c r="D48" s="4">
        <v>3132.4004327174803</v>
      </c>
      <c r="E48" s="3">
        <v>9.864379268650719</v>
      </c>
      <c r="F48" s="4">
        <v>0</v>
      </c>
      <c r="G48" s="3">
        <v>0</v>
      </c>
      <c r="H48" s="3">
        <f t="shared" si="7"/>
        <v>0</v>
      </c>
      <c r="I48" s="4">
        <v>0</v>
      </c>
      <c r="J48" s="3">
        <v>0</v>
      </c>
      <c r="K48" s="3">
        <f t="shared" si="8"/>
        <v>0</v>
      </c>
      <c r="L48" s="4">
        <v>857.0048951322658</v>
      </c>
      <c r="M48" s="3">
        <v>6</v>
      </c>
      <c r="N48" s="3">
        <f t="shared" si="9"/>
        <v>27.359365877394559</v>
      </c>
    </row>
    <row r="49" spans="1:14" x14ac:dyDescent="0.2">
      <c r="A49" s="5" t="str">
        <f>'C01'!A49</f>
        <v>Suministro de agua, evacuacion de aguas residuales, gestion de desechos y descontaminacion</v>
      </c>
      <c r="B49" s="4">
        <v>14128.449098825828</v>
      </c>
      <c r="C49" s="3">
        <v>6.4061682354866401</v>
      </c>
      <c r="D49" s="4">
        <v>14128.449098825828</v>
      </c>
      <c r="E49" s="3">
        <v>6.4061682354866401</v>
      </c>
      <c r="F49" s="4">
        <v>0</v>
      </c>
      <c r="G49" s="3">
        <v>0</v>
      </c>
      <c r="H49" s="3">
        <f t="shared" si="7"/>
        <v>0</v>
      </c>
      <c r="I49" s="4">
        <v>1885.3746287488275</v>
      </c>
      <c r="J49" s="3">
        <v>4.6313245917920955</v>
      </c>
      <c r="K49" s="3">
        <f t="shared" si="8"/>
        <v>13.344526462607387</v>
      </c>
      <c r="L49" s="4">
        <v>7275.6198898758603</v>
      </c>
      <c r="M49" s="3">
        <v>5.8229807166877823</v>
      </c>
      <c r="N49" s="3">
        <f t="shared" si="9"/>
        <v>51.49623882270641</v>
      </c>
    </row>
    <row r="50" spans="1:14" x14ac:dyDescent="0.2">
      <c r="A50" s="5" t="str">
        <f>'C01'!A50</f>
        <v>Construccion</v>
      </c>
      <c r="B50" s="4">
        <v>225361.84852960854</v>
      </c>
      <c r="C50" s="3">
        <v>6.8273733646548287</v>
      </c>
      <c r="D50" s="4">
        <v>225361.84852960854</v>
      </c>
      <c r="E50" s="3">
        <v>6.8273733646548287</v>
      </c>
      <c r="F50" s="4">
        <v>0</v>
      </c>
      <c r="G50" s="3">
        <v>0</v>
      </c>
      <c r="H50" s="3">
        <f t="shared" si="7"/>
        <v>0</v>
      </c>
      <c r="I50" s="4">
        <v>11973.315115836978</v>
      </c>
      <c r="J50" s="3">
        <v>7.9045909388048656</v>
      </c>
      <c r="K50" s="3">
        <f t="shared" si="8"/>
        <v>5.312929048975163</v>
      </c>
      <c r="L50" s="4">
        <v>165298.1189298594</v>
      </c>
      <c r="M50" s="3">
        <v>6.3326872161471153</v>
      </c>
      <c r="N50" s="3">
        <f t="shared" si="9"/>
        <v>73.34787143802744</v>
      </c>
    </row>
    <row r="51" spans="1:14" x14ac:dyDescent="0.2">
      <c r="A51" s="5" t="str">
        <f>'C01'!A51</f>
        <v>Comercio al por mayor y al por menor, reparacion de vehiculos automotores y motocicletas</v>
      </c>
      <c r="B51" s="4">
        <v>335690.62669263926</v>
      </c>
      <c r="C51" s="3">
        <v>8.0155935670984526</v>
      </c>
      <c r="D51" s="4">
        <v>335690.62669263926</v>
      </c>
      <c r="E51" s="3">
        <v>8.0155935670984526</v>
      </c>
      <c r="F51" s="4">
        <v>0</v>
      </c>
      <c r="G51" s="3">
        <v>0</v>
      </c>
      <c r="H51" s="3">
        <f t="shared" si="7"/>
        <v>0</v>
      </c>
      <c r="I51" s="4">
        <v>28216.628474559973</v>
      </c>
      <c r="J51" s="3">
        <v>8.5134537030016642</v>
      </c>
      <c r="K51" s="3">
        <f t="shared" si="8"/>
        <v>8.4055455323735693</v>
      </c>
      <c r="L51" s="4">
        <v>172653.31795462669</v>
      </c>
      <c r="M51" s="3">
        <v>7.6363914422066177</v>
      </c>
      <c r="N51" s="3">
        <f t="shared" si="9"/>
        <v>51.43227252297077</v>
      </c>
    </row>
    <row r="52" spans="1:14" x14ac:dyDescent="0.2">
      <c r="A52" s="5" t="str">
        <f>'C01'!A52</f>
        <v>Transporte y almacenamiento</v>
      </c>
      <c r="B52" s="4">
        <v>120684.39877322188</v>
      </c>
      <c r="C52" s="3">
        <v>7.2689531392073272</v>
      </c>
      <c r="D52" s="4">
        <v>120684.39877322188</v>
      </c>
      <c r="E52" s="3">
        <v>7.2689531392073272</v>
      </c>
      <c r="F52" s="4">
        <v>0</v>
      </c>
      <c r="G52" s="3">
        <v>0</v>
      </c>
      <c r="H52" s="3">
        <f t="shared" si="7"/>
        <v>0</v>
      </c>
      <c r="I52" s="4">
        <v>16033.657823766527</v>
      </c>
      <c r="J52" s="3">
        <v>8.3268380782040659</v>
      </c>
      <c r="K52" s="3">
        <f t="shared" si="8"/>
        <v>13.285609396700382</v>
      </c>
      <c r="L52" s="4">
        <v>59764.073676519009</v>
      </c>
      <c r="M52" s="3">
        <v>6.8520568075016213</v>
      </c>
      <c r="N52" s="3">
        <f t="shared" si="9"/>
        <v>49.520960690885744</v>
      </c>
    </row>
    <row r="53" spans="1:14" x14ac:dyDescent="0.2">
      <c r="A53" s="5" t="str">
        <f>'C01'!A53</f>
        <v>Actividades de alojamiento y de servicios de comida</v>
      </c>
      <c r="B53" s="4">
        <v>43424.758444602434</v>
      </c>
      <c r="C53" s="3">
        <v>8.8572895090754553</v>
      </c>
      <c r="D53" s="4">
        <v>43424.758444602434</v>
      </c>
      <c r="E53" s="3">
        <v>8.8572895090754553</v>
      </c>
      <c r="F53" s="4">
        <v>0</v>
      </c>
      <c r="G53" s="3">
        <v>0</v>
      </c>
      <c r="H53" s="3">
        <f t="shared" si="7"/>
        <v>0</v>
      </c>
      <c r="I53" s="4">
        <v>7647.0684124111594</v>
      </c>
      <c r="J53" s="3">
        <v>9.2160277812478917</v>
      </c>
      <c r="K53" s="3">
        <f t="shared" si="8"/>
        <v>17.609927346323943</v>
      </c>
      <c r="L53" s="4">
        <v>16353.841646988167</v>
      </c>
      <c r="M53" s="3">
        <v>9.0117574721193154</v>
      </c>
      <c r="N53" s="3">
        <f t="shared" si="9"/>
        <v>37.660178738474706</v>
      </c>
    </row>
    <row r="54" spans="1:14" x14ac:dyDescent="0.2">
      <c r="A54" s="5" t="str">
        <f>'C01'!A54</f>
        <v>Informacion y comunicaciones</v>
      </c>
      <c r="B54" s="4">
        <v>23296.037359037593</v>
      </c>
      <c r="C54" s="3">
        <v>11.787577675763909</v>
      </c>
      <c r="D54" s="4">
        <v>23296.037359037593</v>
      </c>
      <c r="E54" s="3">
        <v>11.787577675763909</v>
      </c>
      <c r="F54" s="4">
        <v>0</v>
      </c>
      <c r="G54" s="3">
        <v>0</v>
      </c>
      <c r="H54" s="3">
        <f t="shared" si="7"/>
        <v>0</v>
      </c>
      <c r="I54" s="4">
        <v>1675.5205615122868</v>
      </c>
      <c r="J54" s="3">
        <v>9.129305225726748</v>
      </c>
      <c r="K54" s="3">
        <f t="shared" si="8"/>
        <v>7.1922985685901466</v>
      </c>
      <c r="L54" s="4">
        <v>10151.318202244285</v>
      </c>
      <c r="M54" s="3">
        <v>11.352125049643403</v>
      </c>
      <c r="N54" s="3">
        <f t="shared" si="9"/>
        <v>43.575300149946436</v>
      </c>
    </row>
    <row r="55" spans="1:14" x14ac:dyDescent="0.2">
      <c r="A55" s="5" t="str">
        <f>'C01'!A55</f>
        <v>Actividades finacieras y de seguros</v>
      </c>
      <c r="B55" s="4">
        <v>24150.985881481996</v>
      </c>
      <c r="C55" s="3">
        <v>12.363089225281367</v>
      </c>
      <c r="D55" s="4">
        <v>24150.985881481996</v>
      </c>
      <c r="E55" s="3">
        <v>12.363089225281367</v>
      </c>
      <c r="F55" s="4">
        <v>0</v>
      </c>
      <c r="G55" s="3">
        <v>0</v>
      </c>
      <c r="H55" s="3">
        <f t="shared" si="7"/>
        <v>0</v>
      </c>
      <c r="I55" s="4">
        <v>0</v>
      </c>
      <c r="J55" s="3">
        <v>0</v>
      </c>
      <c r="K55" s="3">
        <f t="shared" si="8"/>
        <v>0</v>
      </c>
      <c r="L55" s="4">
        <v>16456.868441126244</v>
      </c>
      <c r="M55" s="3">
        <v>12.783558861331418</v>
      </c>
      <c r="N55" s="3">
        <f t="shared" si="9"/>
        <v>68.141601017392446</v>
      </c>
    </row>
    <row r="56" spans="1:14" x14ac:dyDescent="0.2">
      <c r="A56" s="5" t="str">
        <f>'C01'!A56</f>
        <v>Actividades inmobiliarias</v>
      </c>
      <c r="B56" s="4">
        <v>3067.7242083095566</v>
      </c>
      <c r="C56" s="3">
        <v>11.831570996645858</v>
      </c>
      <c r="D56" s="4">
        <v>3067.7242083095566</v>
      </c>
      <c r="E56" s="3">
        <v>11.831570996645858</v>
      </c>
      <c r="F56" s="4">
        <v>0</v>
      </c>
      <c r="G56" s="3">
        <v>0</v>
      </c>
      <c r="H56" s="3">
        <f t="shared" si="7"/>
        <v>0</v>
      </c>
      <c r="I56" s="4">
        <v>461.78246235916941</v>
      </c>
      <c r="J56" s="3">
        <v>9</v>
      </c>
      <c r="K56" s="3">
        <f t="shared" si="8"/>
        <v>15.052932760654866</v>
      </c>
      <c r="L56" s="4">
        <v>654.37195167298478</v>
      </c>
      <c r="M56" s="3">
        <v>10.196007475734415</v>
      </c>
      <c r="N56" s="3">
        <f t="shared" si="9"/>
        <v>21.330859856974264</v>
      </c>
    </row>
    <row r="57" spans="1:14" x14ac:dyDescent="0.2">
      <c r="A57" s="5" t="str">
        <f>'C01'!A57</f>
        <v>Actividades profesionales, cientificas y tecnicas</v>
      </c>
      <c r="B57" s="4">
        <v>21399.84382295674</v>
      </c>
      <c r="C57" s="3">
        <v>13.789826293815594</v>
      </c>
      <c r="D57" s="4">
        <v>21399.84382295674</v>
      </c>
      <c r="E57" s="3">
        <v>13.789826293815594</v>
      </c>
      <c r="F57" s="4">
        <v>0</v>
      </c>
      <c r="G57" s="3">
        <v>0</v>
      </c>
      <c r="H57" s="3">
        <f t="shared" si="7"/>
        <v>0</v>
      </c>
      <c r="I57" s="4">
        <v>4110.306456716211</v>
      </c>
      <c r="J57" s="3">
        <v>14.482066269282329</v>
      </c>
      <c r="K57" s="3">
        <f t="shared" si="8"/>
        <v>19.20717969122218</v>
      </c>
      <c r="L57" s="4">
        <v>7230.7580812753222</v>
      </c>
      <c r="M57" s="3">
        <v>11.847512857069566</v>
      </c>
      <c r="N57" s="3">
        <f t="shared" si="9"/>
        <v>33.788835755513816</v>
      </c>
    </row>
    <row r="58" spans="1:14" x14ac:dyDescent="0.2">
      <c r="A58" s="5" t="str">
        <f>'C01'!A58</f>
        <v>Actividades de servicios administrativos y de apoyo</v>
      </c>
      <c r="B58" s="4">
        <v>46437.39107464299</v>
      </c>
      <c r="C58" s="3">
        <v>8.2306314019431674</v>
      </c>
      <c r="D58" s="4">
        <v>46437.39107464299</v>
      </c>
      <c r="E58" s="3">
        <v>8.2306314019431674</v>
      </c>
      <c r="F58" s="4">
        <v>0</v>
      </c>
      <c r="G58" s="3">
        <v>0</v>
      </c>
      <c r="H58" s="3">
        <f t="shared" si="7"/>
        <v>0</v>
      </c>
      <c r="I58" s="4">
        <v>1297.5459737624844</v>
      </c>
      <c r="J58" s="3">
        <v>9.633446000093171</v>
      </c>
      <c r="K58" s="3">
        <f t="shared" si="8"/>
        <v>2.7941836174147299</v>
      </c>
      <c r="L58" s="4">
        <v>29048.561261211158</v>
      </c>
      <c r="M58" s="3">
        <v>7.1821136416416618</v>
      </c>
      <c r="N58" s="3">
        <f t="shared" si="9"/>
        <v>62.554249041507944</v>
      </c>
    </row>
    <row r="59" spans="1:14" x14ac:dyDescent="0.2">
      <c r="A59" s="5" t="str">
        <f>'C01'!A59</f>
        <v>Aministracion publica y defensa, planes de seguridad social de afiliacion obligatoria</v>
      </c>
      <c r="B59" s="4">
        <v>55095.540107238288</v>
      </c>
      <c r="C59" s="3">
        <v>11.340117735622208</v>
      </c>
      <c r="D59" s="4">
        <v>55095.540107238288</v>
      </c>
      <c r="E59" s="3">
        <v>11.340117735622208</v>
      </c>
      <c r="F59" s="4">
        <v>0</v>
      </c>
      <c r="G59" s="3">
        <v>0</v>
      </c>
      <c r="H59" s="3">
        <f t="shared" si="7"/>
        <v>0</v>
      </c>
      <c r="I59" s="4">
        <v>3480.0963085142876</v>
      </c>
      <c r="J59" s="3">
        <v>8.9654772797679332</v>
      </c>
      <c r="K59" s="3">
        <f t="shared" si="8"/>
        <v>6.3164755291274162</v>
      </c>
      <c r="L59" s="4">
        <v>20656.889035204887</v>
      </c>
      <c r="M59" s="3">
        <v>10.094634599521328</v>
      </c>
      <c r="N59" s="3">
        <f t="shared" si="9"/>
        <v>37.492851499410293</v>
      </c>
    </row>
    <row r="60" spans="1:14" x14ac:dyDescent="0.2">
      <c r="A60" s="5" t="str">
        <f>'C01'!A60</f>
        <v>Enseñanza</v>
      </c>
      <c r="B60" s="4">
        <v>45062.380446392548</v>
      </c>
      <c r="C60" s="3">
        <v>13.203795555817115</v>
      </c>
      <c r="D60" s="4">
        <v>45062.380446392548</v>
      </c>
      <c r="E60" s="3">
        <v>13.203795555817115</v>
      </c>
      <c r="F60" s="4">
        <v>0</v>
      </c>
      <c r="G60" s="3">
        <v>0</v>
      </c>
      <c r="H60" s="3">
        <f t="shared" si="7"/>
        <v>0</v>
      </c>
      <c r="I60" s="4">
        <v>10126.559597879972</v>
      </c>
      <c r="J60" s="3">
        <v>14.570968405693163</v>
      </c>
      <c r="K60" s="3">
        <f t="shared" si="8"/>
        <v>22.472313929191571</v>
      </c>
      <c r="L60" s="4">
        <v>8910.1897181618588</v>
      </c>
      <c r="M60" s="3">
        <v>9.9589010097180886</v>
      </c>
      <c r="N60" s="3">
        <f t="shared" si="9"/>
        <v>19.77301161167388</v>
      </c>
    </row>
    <row r="61" spans="1:14" x14ac:dyDescent="0.2">
      <c r="A61" s="5" t="str">
        <f>'C01'!A61</f>
        <v>Actividades de atencion de la salud humana y de asistencia social</v>
      </c>
      <c r="B61" s="4">
        <v>20126.899426870681</v>
      </c>
      <c r="C61" s="3">
        <v>12.944887192170292</v>
      </c>
      <c r="D61" s="4">
        <v>20126.899426870681</v>
      </c>
      <c r="E61" s="3">
        <v>12.944887192170292</v>
      </c>
      <c r="F61" s="4">
        <v>0</v>
      </c>
      <c r="G61" s="3">
        <v>0</v>
      </c>
      <c r="H61" s="3">
        <f t="shared" si="7"/>
        <v>0</v>
      </c>
      <c r="I61" s="4">
        <v>533.38181834666102</v>
      </c>
      <c r="J61" s="3">
        <v>10.385221457425962</v>
      </c>
      <c r="K61" s="3">
        <f t="shared" si="8"/>
        <v>2.6500943192201905</v>
      </c>
      <c r="L61" s="4">
        <v>5749.5958864064241</v>
      </c>
      <c r="M61" s="3">
        <v>9.5741705023149422</v>
      </c>
      <c r="N61" s="3">
        <f t="shared" si="9"/>
        <v>28.566724384434249</v>
      </c>
    </row>
    <row r="62" spans="1:14" x14ac:dyDescent="0.2">
      <c r="A62" s="5" t="str">
        <f>'C01'!A62</f>
        <v>Actividades artisticas, de entretenimiento y recreativas</v>
      </c>
      <c r="B62" s="4">
        <v>20594.709495342919</v>
      </c>
      <c r="C62" s="3">
        <v>9.6014344170854091</v>
      </c>
      <c r="D62" s="4">
        <v>20594.709495342919</v>
      </c>
      <c r="E62" s="3">
        <v>9.6014344170854091</v>
      </c>
      <c r="F62" s="4">
        <v>0</v>
      </c>
      <c r="G62" s="3">
        <v>0</v>
      </c>
      <c r="H62" s="3">
        <f t="shared" si="7"/>
        <v>0</v>
      </c>
      <c r="I62" s="4">
        <v>6093.4161633030326</v>
      </c>
      <c r="J62" s="3">
        <v>8.755806350376492</v>
      </c>
      <c r="K62" s="3">
        <f t="shared" si="8"/>
        <v>29.587288738794477</v>
      </c>
      <c r="L62" s="4">
        <v>6737.1120230321785</v>
      </c>
      <c r="M62" s="3">
        <v>8.9148777304820079</v>
      </c>
      <c r="N62" s="3">
        <f t="shared" si="9"/>
        <v>32.712828625019654</v>
      </c>
    </row>
    <row r="63" spans="1:14" x14ac:dyDescent="0.2">
      <c r="A63" s="5" t="str">
        <f>'C01'!A63</f>
        <v>Otras actividades de servicios</v>
      </c>
      <c r="B63" s="4">
        <v>77983.502730159962</v>
      </c>
      <c r="C63" s="3">
        <v>8.0781659376734893</v>
      </c>
      <c r="D63" s="4">
        <v>77983.502730159962</v>
      </c>
      <c r="E63" s="3">
        <v>8.0781659376734893</v>
      </c>
      <c r="F63" s="4">
        <v>0</v>
      </c>
      <c r="G63" s="3">
        <v>0</v>
      </c>
      <c r="H63" s="3">
        <f t="shared" si="7"/>
        <v>0</v>
      </c>
      <c r="I63" s="4">
        <v>15143.091126570807</v>
      </c>
      <c r="J63" s="3">
        <v>8.52943768759215</v>
      </c>
      <c r="K63" s="3">
        <f t="shared" si="8"/>
        <v>19.418326436258226</v>
      </c>
      <c r="L63" s="4">
        <v>32072.790304642804</v>
      </c>
      <c r="M63" s="3">
        <v>7.3319544212961087</v>
      </c>
      <c r="N63" s="3">
        <f t="shared" si="9"/>
        <v>41.127660571520749</v>
      </c>
    </row>
    <row r="64" spans="1:14" x14ac:dyDescent="0.2">
      <c r="A64" s="5" t="str">
        <f>'C01'!A64</f>
        <v>Actividades de los hogares como empleadores y actividades no diferenciadas de los hogares como productores de bienes y s</v>
      </c>
      <c r="B64" s="4">
        <v>21305.995094274622</v>
      </c>
      <c r="C64" s="3">
        <v>6.3326048329551075</v>
      </c>
      <c r="D64" s="4">
        <v>21305.995094274622</v>
      </c>
      <c r="E64" s="3">
        <v>6.3326048329551075</v>
      </c>
      <c r="F64" s="4">
        <v>0</v>
      </c>
      <c r="G64" s="3">
        <v>0</v>
      </c>
      <c r="H64" s="3">
        <f t="shared" si="7"/>
        <v>0</v>
      </c>
      <c r="I64" s="4">
        <v>3888.6852785030205</v>
      </c>
      <c r="J64" s="3">
        <v>6.676720053552275</v>
      </c>
      <c r="K64" s="3">
        <f t="shared" si="8"/>
        <v>18.251601304216923</v>
      </c>
      <c r="L64" s="4">
        <v>11736.146410524525</v>
      </c>
      <c r="M64" s="3">
        <v>5.9547577579380349</v>
      </c>
      <c r="N64" s="3">
        <f t="shared" si="9"/>
        <v>55.083775052958117</v>
      </c>
    </row>
    <row r="65" spans="1:15" x14ac:dyDescent="0.2">
      <c r="A65" s="5" t="str">
        <f>'C01'!A65</f>
        <v>Actividades de organizaciones y organos extraterritoriales</v>
      </c>
      <c r="B65" s="4">
        <v>2452.7387984074376</v>
      </c>
      <c r="C65" s="3">
        <v>13.680576663114399</v>
      </c>
      <c r="D65" s="4">
        <v>2452.7387984074376</v>
      </c>
      <c r="E65" s="3">
        <v>13.680576663114399</v>
      </c>
      <c r="F65" s="4">
        <v>0</v>
      </c>
      <c r="G65" s="3">
        <v>0</v>
      </c>
      <c r="H65" s="3">
        <f t="shared" si="7"/>
        <v>0</v>
      </c>
      <c r="I65" s="4">
        <v>0</v>
      </c>
      <c r="J65" s="3">
        <v>0</v>
      </c>
      <c r="K65" s="3">
        <f t="shared" si="8"/>
        <v>0</v>
      </c>
      <c r="L65" s="4">
        <v>615.70994981222577</v>
      </c>
      <c r="M65" s="3">
        <v>12</v>
      </c>
      <c r="N65" s="3">
        <f t="shared" si="9"/>
        <v>25.102956344638329</v>
      </c>
    </row>
    <row r="66" spans="1:15" x14ac:dyDescent="0.2">
      <c r="A66" s="5" t="str">
        <f>'C01'!A66</f>
        <v>Rama de actividad NO especificadas</v>
      </c>
      <c r="B66" s="4">
        <v>0</v>
      </c>
      <c r="C66" s="3">
        <v>0</v>
      </c>
      <c r="D66" s="4">
        <v>0</v>
      </c>
      <c r="E66" s="3">
        <v>0</v>
      </c>
      <c r="F66" s="4">
        <v>0</v>
      </c>
      <c r="G66" s="3">
        <v>0</v>
      </c>
      <c r="H66" s="3" t="e">
        <f t="shared" si="7"/>
        <v>#DIV/0!</v>
      </c>
      <c r="I66" s="4">
        <v>0</v>
      </c>
      <c r="J66" s="3">
        <v>0</v>
      </c>
      <c r="K66" s="3">
        <f t="shared" si="8"/>
        <v>0</v>
      </c>
      <c r="L66" s="4">
        <v>0</v>
      </c>
      <c r="M66" s="3">
        <v>0</v>
      </c>
      <c r="N66" s="3">
        <f t="shared" si="9"/>
        <v>0</v>
      </c>
    </row>
    <row r="67" spans="1:15" x14ac:dyDescent="0.2">
      <c r="A67" s="5" t="str">
        <f>'C01'!A67</f>
        <v>Busca trabajo por primera vez</v>
      </c>
      <c r="B67" s="4">
        <v>17597.434849562767</v>
      </c>
      <c r="C67" s="3">
        <v>10.661035519011214</v>
      </c>
      <c r="D67" s="4">
        <v>0</v>
      </c>
      <c r="E67" s="3">
        <v>0</v>
      </c>
      <c r="F67" s="4">
        <v>17597.434849562767</v>
      </c>
      <c r="G67" s="3">
        <v>10.661035519011214</v>
      </c>
      <c r="H67" s="3">
        <f t="shared" ref="H67:H68" si="10">F67/B67*100</f>
        <v>100</v>
      </c>
      <c r="I67" s="4">
        <v>0</v>
      </c>
      <c r="J67" s="3">
        <v>0</v>
      </c>
      <c r="K67" s="3">
        <f t="shared" ref="K67:K68" si="11">IF(ISNUMBER(I67/D67*100),I67/D67*100,0)</f>
        <v>0</v>
      </c>
      <c r="L67" s="4">
        <v>0</v>
      </c>
      <c r="M67" s="3">
        <v>0</v>
      </c>
      <c r="N67" s="3">
        <f t="shared" ref="N67:N68" si="12">IF(ISNUMBER(L67/D67*100),L67/D67*100,0)</f>
        <v>0</v>
      </c>
    </row>
    <row r="68" spans="1:15" x14ac:dyDescent="0.2">
      <c r="A68" s="5" t="str">
        <f>'C01'!A68</f>
        <v>NS/NR</v>
      </c>
      <c r="B68" s="4">
        <v>933.24560026743382</v>
      </c>
      <c r="C68" s="3">
        <v>15.2</v>
      </c>
      <c r="D68" s="4">
        <v>933.24560026743382</v>
      </c>
      <c r="E68" s="3">
        <v>15.2</v>
      </c>
      <c r="F68" s="4">
        <v>0</v>
      </c>
      <c r="G68" s="3">
        <v>0</v>
      </c>
      <c r="H68" s="3">
        <f t="shared" si="10"/>
        <v>0</v>
      </c>
      <c r="I68" s="4">
        <v>186.64912005348677</v>
      </c>
      <c r="J68" s="3">
        <v>9</v>
      </c>
      <c r="K68" s="3">
        <f t="shared" si="11"/>
        <v>20</v>
      </c>
      <c r="L68" s="4">
        <v>0</v>
      </c>
      <c r="M68" s="3">
        <v>0</v>
      </c>
      <c r="N68" s="3">
        <f t="shared" si="12"/>
        <v>0</v>
      </c>
    </row>
    <row r="69" spans="1:15" ht="12.75" x14ac:dyDescent="0.2">
      <c r="A69" s="5"/>
      <c r="B69" s="9"/>
      <c r="C69" s="8"/>
      <c r="D69" s="9"/>
      <c r="E69" s="8"/>
      <c r="F69" s="9"/>
      <c r="G69" s="8"/>
      <c r="H69" s="8"/>
      <c r="I69" s="9"/>
      <c r="J69" s="8"/>
      <c r="K69" s="8"/>
      <c r="L69" s="9"/>
      <c r="M69" s="8"/>
      <c r="N69" s="8"/>
    </row>
    <row r="70" spans="1:15" x14ac:dyDescent="0.2">
      <c r="A70" s="7" t="s">
        <v>4</v>
      </c>
      <c r="O70" s="88"/>
    </row>
    <row r="71" spans="1:15" x14ac:dyDescent="0.2">
      <c r="A71" s="5" t="str">
        <f>'C01'!A71</f>
        <v>Directores y gerentes</v>
      </c>
      <c r="B71" s="4">
        <v>55761.347373060969</v>
      </c>
      <c r="C71" s="3">
        <v>12.846752356123972</v>
      </c>
      <c r="D71" s="4">
        <v>55761.347373060969</v>
      </c>
      <c r="E71" s="3">
        <v>12.846752356123972</v>
      </c>
      <c r="F71" s="4">
        <v>0</v>
      </c>
      <c r="G71" s="3">
        <v>0</v>
      </c>
      <c r="H71" s="3">
        <f t="shared" ref="H71" si="13">F71/B71*100</f>
        <v>0</v>
      </c>
      <c r="I71" s="4">
        <v>3661.4144349194248</v>
      </c>
      <c r="J71" s="3">
        <v>11.062835058539491</v>
      </c>
      <c r="K71" s="3">
        <f>IF(ISNUMBER(I71/D71*100),I71/D71*100,0)</f>
        <v>6.5662230333557208</v>
      </c>
      <c r="L71" s="4">
        <v>21042.719507230755</v>
      </c>
      <c r="M71" s="3">
        <v>13.633874163010633</v>
      </c>
      <c r="N71" s="3">
        <f>IF(ISNUMBER(L71/D71*100),L71/D71*100,0)</f>
        <v>37.737107330725593</v>
      </c>
    </row>
    <row r="72" spans="1:15" x14ac:dyDescent="0.2">
      <c r="A72" s="5" t="str">
        <f>'C01'!A72</f>
        <v>Profesionales cientificos e intelectuales</v>
      </c>
      <c r="B72" s="4">
        <v>46443.580328307209</v>
      </c>
      <c r="C72" s="3">
        <v>15.986384579140578</v>
      </c>
      <c r="D72" s="4">
        <v>46443.580328307209</v>
      </c>
      <c r="E72" s="3">
        <v>15.986384579140578</v>
      </c>
      <c r="F72" s="4">
        <v>0</v>
      </c>
      <c r="G72" s="3">
        <v>0</v>
      </c>
      <c r="H72" s="3">
        <f t="shared" ref="H72:H83" si="14">F72/B72*100</f>
        <v>0</v>
      </c>
      <c r="I72" s="4">
        <v>7939.8341106595626</v>
      </c>
      <c r="J72" s="3">
        <v>15.688270507658622</v>
      </c>
      <c r="K72" s="3">
        <f t="shared" ref="K72:K83" si="15">IF(ISNUMBER(I72/D72*100),I72/D72*100,0)</f>
        <v>17.095654672902683</v>
      </c>
      <c r="L72" s="4">
        <v>7275.8651041315252</v>
      </c>
      <c r="M72" s="3">
        <v>14.852653646460217</v>
      </c>
      <c r="N72" s="3">
        <f t="shared" ref="N72:N83" si="16">IF(ISNUMBER(L72/D72*100),L72/D72*100,0)</f>
        <v>15.666029734785347</v>
      </c>
    </row>
    <row r="73" spans="1:15" x14ac:dyDescent="0.2">
      <c r="A73" s="5" t="str">
        <f>'C01'!A73</f>
        <v>Tecnicos y profesionales de nivel medio</v>
      </c>
      <c r="B73" s="4">
        <v>122527.24621148576</v>
      </c>
      <c r="C73" s="3">
        <v>10.611259786808434</v>
      </c>
      <c r="D73" s="4">
        <v>122527.24621148576</v>
      </c>
      <c r="E73" s="3">
        <v>10.611259786808434</v>
      </c>
      <c r="F73" s="4">
        <v>0</v>
      </c>
      <c r="G73" s="3">
        <v>0</v>
      </c>
      <c r="H73" s="3">
        <f t="shared" si="14"/>
        <v>0</v>
      </c>
      <c r="I73" s="4">
        <v>13002.314610903364</v>
      </c>
      <c r="J73" s="3">
        <v>8.7322056317168428</v>
      </c>
      <c r="K73" s="3">
        <f t="shared" si="15"/>
        <v>10.611774126108223</v>
      </c>
      <c r="L73" s="4">
        <v>44118.590377463006</v>
      </c>
      <c r="M73" s="3">
        <v>10.137735246877396</v>
      </c>
      <c r="N73" s="3">
        <f t="shared" si="16"/>
        <v>36.00716717432217</v>
      </c>
    </row>
    <row r="74" spans="1:15" x14ac:dyDescent="0.2">
      <c r="A74" s="5" t="str">
        <f>'C01'!A74</f>
        <v>Personal de apoyo administrativo</v>
      </c>
      <c r="B74" s="4">
        <v>54147.473196670777</v>
      </c>
      <c r="C74" s="3">
        <v>10.338993025216364</v>
      </c>
      <c r="D74" s="4">
        <v>54147.473196670777</v>
      </c>
      <c r="E74" s="3">
        <v>10.338993025216364</v>
      </c>
      <c r="F74" s="4">
        <v>0</v>
      </c>
      <c r="G74" s="3">
        <v>0</v>
      </c>
      <c r="H74" s="3">
        <f t="shared" si="14"/>
        <v>0</v>
      </c>
      <c r="I74" s="4">
        <v>924.24773365551096</v>
      </c>
      <c r="J74" s="3">
        <v>12.990264659263664</v>
      </c>
      <c r="K74" s="3">
        <f t="shared" si="15"/>
        <v>1.7069083358673471</v>
      </c>
      <c r="L74" s="4">
        <v>24969.058517962774</v>
      </c>
      <c r="M74" s="3">
        <v>9.3769543297857627</v>
      </c>
      <c r="N74" s="3">
        <f t="shared" si="16"/>
        <v>46.113063165979796</v>
      </c>
    </row>
    <row r="75" spans="1:15" x14ac:dyDescent="0.2">
      <c r="A75" s="5" t="str">
        <f>'C01'!A75</f>
        <v>Trabajadores de los servicios y vendedores de comercios y mercados</v>
      </c>
      <c r="B75" s="4">
        <v>323401.04475066398</v>
      </c>
      <c r="C75" s="3">
        <v>7.7182869672999361</v>
      </c>
      <c r="D75" s="4">
        <v>323401.04475066398</v>
      </c>
      <c r="E75" s="3">
        <v>7.7182869672999361</v>
      </c>
      <c r="F75" s="4">
        <v>0</v>
      </c>
      <c r="G75" s="3">
        <v>0</v>
      </c>
      <c r="H75" s="3">
        <f t="shared" si="14"/>
        <v>0</v>
      </c>
      <c r="I75" s="4">
        <v>27889.089774997763</v>
      </c>
      <c r="J75" s="3">
        <v>8.9366413989066107</v>
      </c>
      <c r="K75" s="3">
        <f t="shared" si="15"/>
        <v>8.623685738708641</v>
      </c>
      <c r="L75" s="4">
        <v>167562.7055253771</v>
      </c>
      <c r="M75" s="3">
        <v>7.3432129012103458</v>
      </c>
      <c r="N75" s="3">
        <f t="shared" si="16"/>
        <v>51.812666732281201</v>
      </c>
    </row>
    <row r="76" spans="1:15" x14ac:dyDescent="0.2">
      <c r="A76" s="5" t="str">
        <f>'C01'!A76</f>
        <v>Agricultores y trabajadores calificados agropecuarios forestales y pesqueros</v>
      </c>
      <c r="B76" s="4">
        <v>500388.53971576877</v>
      </c>
      <c r="C76" s="3">
        <v>4.9364336893338194</v>
      </c>
      <c r="D76" s="4">
        <v>500388.53971576877</v>
      </c>
      <c r="E76" s="3">
        <v>4.9364336893338194</v>
      </c>
      <c r="F76" s="4">
        <v>0</v>
      </c>
      <c r="G76" s="3">
        <v>0</v>
      </c>
      <c r="H76" s="3">
        <f t="shared" si="14"/>
        <v>0</v>
      </c>
      <c r="I76" s="4">
        <v>35760.874367262528</v>
      </c>
      <c r="J76" s="3">
        <v>5.4619613026082101</v>
      </c>
      <c r="K76" s="3">
        <f t="shared" si="15"/>
        <v>7.1466213809723653</v>
      </c>
      <c r="L76" s="4">
        <v>357713.49495499121</v>
      </c>
      <c r="M76" s="3">
        <v>4.8532243066684657</v>
      </c>
      <c r="N76" s="3">
        <f t="shared" si="16"/>
        <v>71.487147798824495</v>
      </c>
    </row>
    <row r="77" spans="1:15" x14ac:dyDescent="0.2">
      <c r="A77" s="5" t="str">
        <f>'C01'!A77</f>
        <v>Oficiales, operarios y artesanos de artes mecanicas y de otros oficios</v>
      </c>
      <c r="B77" s="4">
        <v>218887.91369903061</v>
      </c>
      <c r="C77" s="3">
        <v>7.5712182075168082</v>
      </c>
      <c r="D77" s="4">
        <v>218887.91369903061</v>
      </c>
      <c r="E77" s="3">
        <v>7.5712182075168082</v>
      </c>
      <c r="F77" s="4">
        <v>0</v>
      </c>
      <c r="G77" s="3">
        <v>0</v>
      </c>
      <c r="H77" s="3">
        <f t="shared" si="14"/>
        <v>0</v>
      </c>
      <c r="I77" s="4">
        <v>11345.405927091706</v>
      </c>
      <c r="J77" s="3">
        <v>7.5284752226194573</v>
      </c>
      <c r="K77" s="3">
        <f t="shared" si="15"/>
        <v>5.1832034648982779</v>
      </c>
      <c r="L77" s="4">
        <v>133586.44264442986</v>
      </c>
      <c r="M77" s="3">
        <v>7.1396657870096067</v>
      </c>
      <c r="N77" s="3">
        <f t="shared" si="16"/>
        <v>61.029611177212054</v>
      </c>
    </row>
    <row r="78" spans="1:15" x14ac:dyDescent="0.2">
      <c r="A78" s="5" t="str">
        <f>'C01'!A78</f>
        <v>Operadores de instalaciones y maquinas y ensambladores</v>
      </c>
      <c r="B78" s="4">
        <v>159598.9696770318</v>
      </c>
      <c r="C78" s="3">
        <v>7.5349734889868509</v>
      </c>
      <c r="D78" s="4">
        <v>159598.9696770318</v>
      </c>
      <c r="E78" s="3">
        <v>7.5349734889868509</v>
      </c>
      <c r="F78" s="4">
        <v>0</v>
      </c>
      <c r="G78" s="3">
        <v>0</v>
      </c>
      <c r="H78" s="3">
        <f t="shared" si="14"/>
        <v>0</v>
      </c>
      <c r="I78" s="4">
        <v>13751.925747460424</v>
      </c>
      <c r="J78" s="3">
        <v>8.3288310492922069</v>
      </c>
      <c r="K78" s="3">
        <f t="shared" si="15"/>
        <v>8.6165504547361067</v>
      </c>
      <c r="L78" s="4">
        <v>85984.677806782798</v>
      </c>
      <c r="M78" s="3">
        <v>7.5649448143688751</v>
      </c>
      <c r="N78" s="3">
        <f t="shared" si="16"/>
        <v>53.875459209281487</v>
      </c>
    </row>
    <row r="79" spans="1:15" x14ac:dyDescent="0.2">
      <c r="A79" s="5" t="str">
        <f>'C01'!A79</f>
        <v>Ocupaciones elementales</v>
      </c>
      <c r="B79" s="4">
        <v>1007330.6293123474</v>
      </c>
      <c r="C79" s="3">
        <v>6.435269300381008</v>
      </c>
      <c r="D79" s="4">
        <v>1007330.6293123474</v>
      </c>
      <c r="E79" s="3">
        <v>6.435269300381008</v>
      </c>
      <c r="F79" s="4">
        <v>0</v>
      </c>
      <c r="G79" s="3">
        <v>0</v>
      </c>
      <c r="H79" s="3">
        <f t="shared" si="14"/>
        <v>0</v>
      </c>
      <c r="I79" s="4">
        <v>135810.32359229182</v>
      </c>
      <c r="J79" s="3">
        <v>6.9688825605707114</v>
      </c>
      <c r="K79" s="3">
        <f t="shared" si="15"/>
        <v>13.482199353453842</v>
      </c>
      <c r="L79" s="4">
        <v>549612.99808484584</v>
      </c>
      <c r="M79" s="3">
        <v>5.9500346843363134</v>
      </c>
      <c r="N79" s="3">
        <f t="shared" si="16"/>
        <v>54.561330916745597</v>
      </c>
    </row>
    <row r="80" spans="1:15" x14ac:dyDescent="0.2">
      <c r="A80" s="5" t="str">
        <f>'C01'!A80</f>
        <v>Ocupaciones militares</v>
      </c>
      <c r="B80" s="4">
        <v>2511.5939503754385</v>
      </c>
      <c r="C80" s="3">
        <v>14.790655691744339</v>
      </c>
      <c r="D80" s="4">
        <v>2511.5939503754385</v>
      </c>
      <c r="E80" s="3">
        <v>14.790655691744339</v>
      </c>
      <c r="F80" s="4">
        <v>0</v>
      </c>
      <c r="G80" s="3">
        <v>0</v>
      </c>
      <c r="H80" s="3">
        <f t="shared" si="14"/>
        <v>0</v>
      </c>
      <c r="I80" s="4">
        <v>0</v>
      </c>
      <c r="J80" s="3">
        <v>0</v>
      </c>
      <c r="K80" s="3">
        <f t="shared" si="15"/>
        <v>0</v>
      </c>
      <c r="L80" s="4">
        <v>979.79180709866523</v>
      </c>
      <c r="M80" s="3">
        <v>12.85795520358835</v>
      </c>
      <c r="N80" s="3">
        <f t="shared" si="16"/>
        <v>39.010756772694243</v>
      </c>
    </row>
    <row r="81" spans="1:14" x14ac:dyDescent="0.2">
      <c r="A81" s="5" t="str">
        <f>'C01'!A81</f>
        <v>Ocupaciones NO especificadas</v>
      </c>
      <c r="B81" s="4">
        <v>0</v>
      </c>
      <c r="C81" s="3">
        <v>0</v>
      </c>
      <c r="D81" s="4">
        <v>0</v>
      </c>
      <c r="E81" s="3">
        <v>0</v>
      </c>
      <c r="F81" s="4">
        <v>0</v>
      </c>
      <c r="G81" s="3">
        <v>0</v>
      </c>
      <c r="H81" s="3" t="e">
        <f t="shared" si="14"/>
        <v>#DIV/0!</v>
      </c>
      <c r="I81" s="4">
        <v>0</v>
      </c>
      <c r="J81" s="3">
        <v>0</v>
      </c>
      <c r="K81" s="3">
        <f t="shared" si="15"/>
        <v>0</v>
      </c>
      <c r="L81" s="4">
        <v>0</v>
      </c>
      <c r="M81" s="3">
        <v>0</v>
      </c>
      <c r="N81" s="3">
        <f t="shared" si="16"/>
        <v>0</v>
      </c>
    </row>
    <row r="82" spans="1:14" x14ac:dyDescent="0.2">
      <c r="A82" s="5" t="str">
        <f>'C01'!A82</f>
        <v>Busca trabajo por primera vez</v>
      </c>
      <c r="B82" s="4">
        <v>17597.434849562767</v>
      </c>
      <c r="C82" s="3">
        <v>10.661035519011214</v>
      </c>
      <c r="D82" s="4">
        <v>0</v>
      </c>
      <c r="E82" s="3">
        <v>0</v>
      </c>
      <c r="F82" s="4">
        <v>17597.434849562767</v>
      </c>
      <c r="G82" s="3">
        <v>10.661035519011214</v>
      </c>
      <c r="H82" s="3">
        <f t="shared" si="14"/>
        <v>100</v>
      </c>
      <c r="I82" s="4">
        <v>0</v>
      </c>
      <c r="J82" s="3">
        <v>0</v>
      </c>
      <c r="K82" s="3">
        <f t="shared" si="15"/>
        <v>0</v>
      </c>
      <c r="L82" s="4">
        <v>0</v>
      </c>
      <c r="M82" s="3">
        <v>0</v>
      </c>
      <c r="N82" s="3">
        <f t="shared" si="16"/>
        <v>0</v>
      </c>
    </row>
    <row r="83" spans="1:14" x14ac:dyDescent="0.2">
      <c r="A83" s="5" t="str">
        <f>'C01'!A83</f>
        <v>NS/NR</v>
      </c>
      <c r="B83" s="4">
        <v>0</v>
      </c>
      <c r="C83" s="3">
        <v>0</v>
      </c>
      <c r="D83" s="4">
        <v>0</v>
      </c>
      <c r="E83" s="3">
        <v>0</v>
      </c>
      <c r="F83" s="4">
        <v>0</v>
      </c>
      <c r="G83" s="3">
        <v>0</v>
      </c>
      <c r="H83" s="3" t="e">
        <f t="shared" si="14"/>
        <v>#DIV/0!</v>
      </c>
      <c r="I83" s="4">
        <v>0</v>
      </c>
      <c r="J83" s="3">
        <v>0</v>
      </c>
      <c r="K83" s="3">
        <f t="shared" si="15"/>
        <v>0</v>
      </c>
      <c r="L83" s="4">
        <v>0</v>
      </c>
      <c r="M83" s="3">
        <v>0</v>
      </c>
      <c r="N83" s="3">
        <f t="shared" si="16"/>
        <v>0</v>
      </c>
    </row>
    <row r="84" spans="1:14" x14ac:dyDescent="0.2">
      <c r="A84" s="55"/>
      <c r="B84" s="55"/>
      <c r="C84" s="56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 x14ac:dyDescent="0.2">
      <c r="A85" s="1" t="str">
        <f>A30</f>
        <v>Fuente: Instituto Nacional de Estadística (INE). Encuesta Permanente de Hogares de Propósitos Múltiples, LXI 2018.</v>
      </c>
    </row>
    <row r="86" spans="1:14" x14ac:dyDescent="0.2">
      <c r="A86" s="1" t="s">
        <v>3</v>
      </c>
    </row>
    <row r="87" spans="1:14" x14ac:dyDescent="0.2">
      <c r="A87" s="1" t="s">
        <v>2</v>
      </c>
    </row>
    <row r="88" spans="1:14" x14ac:dyDescent="0.2">
      <c r="A88" s="1" t="s">
        <v>1</v>
      </c>
    </row>
    <row r="89" spans="1:14" x14ac:dyDescent="0.2">
      <c r="A89" s="1" t="s">
        <v>0</v>
      </c>
    </row>
  </sheetData>
  <mergeCells count="16">
    <mergeCell ref="A36:N36"/>
    <mergeCell ref="A39:A40"/>
    <mergeCell ref="B39:C39"/>
    <mergeCell ref="D39:E39"/>
    <mergeCell ref="F39:H39"/>
    <mergeCell ref="I39:K39"/>
    <mergeCell ref="L39:N39"/>
    <mergeCell ref="A37:N37"/>
    <mergeCell ref="A1:N1"/>
    <mergeCell ref="A2:N2"/>
    <mergeCell ref="A3:A4"/>
    <mergeCell ref="B3:C3"/>
    <mergeCell ref="D3:E3"/>
    <mergeCell ref="F3:H3"/>
    <mergeCell ref="I3:K3"/>
    <mergeCell ref="L3:N3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14:U15 D9 F9 H9:I9 K9:L9 N9:U9 H10 K10 N10:U10 H11 K11 N11:U11 H12 K12 N12:U12 H13 K13 N13:U13 H27 H16 K16 N16:U16 H17 K17 N17:U17 H18 K18 N18:U18 H19 K19 N19:U19 H20 K20 N20:U20 H21 K21 N21:U21 H22 K22 N22:U22 H23 K23 N23:U23 H24 K24 N24:U24 H25 K25 N25:U25 H26 K26 N26:U26 K27 N27:U2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89"/>
  <sheetViews>
    <sheetView topLeftCell="A58" workbookViewId="0">
      <selection activeCell="G15" sqref="G15"/>
    </sheetView>
  </sheetViews>
  <sheetFormatPr baseColWidth="10" defaultColWidth="12" defaultRowHeight="11.25" x14ac:dyDescent="0.2"/>
  <cols>
    <col min="1" max="1" width="44.83203125" style="31" customWidth="1"/>
    <col min="2" max="2" width="13" style="31" bestFit="1" customWidth="1"/>
    <col min="3" max="3" width="9.6640625" style="31" bestFit="1" customWidth="1"/>
    <col min="4" max="4" width="13" style="31" bestFit="1" customWidth="1"/>
    <col min="5" max="5" width="8" style="31" customWidth="1"/>
    <col min="6" max="6" width="11" style="31" bestFit="1" customWidth="1"/>
    <col min="7" max="8" width="8" style="31" customWidth="1"/>
    <col min="9" max="9" width="11" style="31" bestFit="1" customWidth="1"/>
    <col min="10" max="11" width="8" style="31" customWidth="1"/>
    <col min="12" max="12" width="11" style="31" bestFit="1" customWidth="1"/>
    <col min="13" max="14" width="8" style="31" customWidth="1"/>
    <col min="15" max="15" width="10.5" style="31" bestFit="1" customWidth="1"/>
    <col min="16" max="16" width="6.1640625" style="31" bestFit="1" customWidth="1"/>
    <col min="17" max="17" width="9" style="31" bestFit="1" customWidth="1"/>
    <col min="18" max="18" width="6.1640625" style="31" bestFit="1" customWidth="1"/>
    <col min="19" max="19" width="7" style="31" bestFit="1" customWidth="1"/>
    <col min="20" max="20" width="9" style="31" bestFit="1" customWidth="1"/>
    <col min="21" max="21" width="6.1640625" style="31" bestFit="1" customWidth="1"/>
    <col min="22" max="22" width="7.1640625" style="31" bestFit="1" customWidth="1"/>
    <col min="23" max="23" width="9" style="31" bestFit="1" customWidth="1"/>
    <col min="24" max="24" width="6.1640625" style="31" bestFit="1" customWidth="1"/>
    <col min="25" max="25" width="7.1640625" style="31" bestFit="1" customWidth="1"/>
    <col min="26" max="16384" width="12" style="31"/>
  </cols>
  <sheetData>
    <row r="1" spans="1:14" x14ac:dyDescent="0.2">
      <c r="A1" s="108" t="s">
        <v>54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4" ht="26.25" customHeight="1" x14ac:dyDescent="0.35">
      <c r="A2" s="109" t="s">
        <v>48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</row>
    <row r="3" spans="1:14" x14ac:dyDescent="0.2">
      <c r="A3" s="110" t="s">
        <v>39</v>
      </c>
      <c r="B3" s="112" t="s">
        <v>38</v>
      </c>
      <c r="C3" s="112"/>
      <c r="D3" s="112" t="s">
        <v>37</v>
      </c>
      <c r="E3" s="112"/>
      <c r="F3" s="112" t="s">
        <v>36</v>
      </c>
      <c r="G3" s="112"/>
      <c r="H3" s="112"/>
      <c r="I3" s="112" t="s">
        <v>35</v>
      </c>
      <c r="J3" s="112"/>
      <c r="K3" s="112"/>
      <c r="L3" s="112" t="s">
        <v>34</v>
      </c>
      <c r="M3" s="112"/>
      <c r="N3" s="112"/>
    </row>
    <row r="4" spans="1:14" x14ac:dyDescent="0.2">
      <c r="A4" s="111"/>
      <c r="B4" s="32" t="s">
        <v>31</v>
      </c>
      <c r="C4" s="32" t="s">
        <v>30</v>
      </c>
      <c r="D4" s="32" t="s">
        <v>31</v>
      </c>
      <c r="E4" s="32" t="s">
        <v>30</v>
      </c>
      <c r="F4" s="32" t="s">
        <v>31</v>
      </c>
      <c r="G4" s="32" t="s">
        <v>30</v>
      </c>
      <c r="H4" s="32" t="s">
        <v>33</v>
      </c>
      <c r="I4" s="32" t="s">
        <v>31</v>
      </c>
      <c r="J4" s="32" t="s">
        <v>30</v>
      </c>
      <c r="K4" s="32" t="s">
        <v>32</v>
      </c>
      <c r="L4" s="32" t="s">
        <v>31</v>
      </c>
      <c r="M4" s="32" t="s">
        <v>30</v>
      </c>
      <c r="N4" s="32" t="s">
        <v>29</v>
      </c>
    </row>
    <row r="5" spans="1:14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x14ac:dyDescent="0.2">
      <c r="A6" s="64" t="s">
        <v>49</v>
      </c>
      <c r="B6" s="13">
        <v>1727137.9068510681</v>
      </c>
      <c r="C6" s="12">
        <v>8.5061746456079881</v>
      </c>
      <c r="D6" s="13">
        <v>1599653.0569208513</v>
      </c>
      <c r="E6" s="12">
        <v>8.3896598734113148</v>
      </c>
      <c r="F6" s="13">
        <v>127484.84993021621</v>
      </c>
      <c r="G6" s="12">
        <v>9.8803025265125299</v>
      </c>
      <c r="H6" s="12">
        <f>F6/B6*100</f>
        <v>7.3812779758072491</v>
      </c>
      <c r="I6" s="13">
        <v>332740.21717172483</v>
      </c>
      <c r="J6" s="12">
        <v>8.0099387338998387</v>
      </c>
      <c r="K6" s="12">
        <f>IF(ISNUMBER(I6/D6*100),I6/D6*100,0)</f>
        <v>20.800774001095686</v>
      </c>
      <c r="L6" s="13">
        <v>594396.14340576436</v>
      </c>
      <c r="M6" s="12">
        <v>8.0893069369434887</v>
      </c>
      <c r="N6" s="12">
        <f>IF(ISNUMBER(L6/D6*100),L6/D6*100,0)</f>
        <v>37.157816242348744</v>
      </c>
    </row>
    <row r="7" spans="1:14" x14ac:dyDescent="0.2">
      <c r="A7" s="64"/>
      <c r="B7" s="11"/>
      <c r="C7" s="10"/>
      <c r="D7" s="11"/>
      <c r="E7" s="10"/>
      <c r="F7" s="11"/>
      <c r="G7" s="10"/>
      <c r="H7" s="10"/>
      <c r="I7" s="11"/>
      <c r="J7" s="10"/>
      <c r="K7" s="10"/>
      <c r="L7" s="11"/>
      <c r="M7" s="10"/>
      <c r="N7" s="10"/>
    </row>
    <row r="8" spans="1:14" x14ac:dyDescent="0.2">
      <c r="A8" s="64" t="s">
        <v>27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</row>
    <row r="9" spans="1:14" x14ac:dyDescent="0.2">
      <c r="A9" s="65" t="s">
        <v>26</v>
      </c>
      <c r="B9" s="35">
        <f>SUM(B10:B12)</f>
        <v>1125589.2858844169</v>
      </c>
      <c r="C9" s="36">
        <v>9.5245193419070358</v>
      </c>
      <c r="D9" s="35">
        <f>SUM(D10:D12)</f>
        <v>1030767.8487917365</v>
      </c>
      <c r="E9" s="36">
        <v>9.4203603944212517</v>
      </c>
      <c r="F9" s="35">
        <f>SUM(F10:F12)</f>
        <v>94821.437092678068</v>
      </c>
      <c r="G9" s="36">
        <v>10.602926140643349</v>
      </c>
      <c r="H9" s="36">
        <f t="shared" ref="H9:H28" si="0">F9/B9*100</f>
        <v>8.4241595297500869</v>
      </c>
      <c r="I9" s="35">
        <f>SUM(I10:I12)</f>
        <v>177057.95636170194</v>
      </c>
      <c r="J9" s="36">
        <v>9.1510205200744963</v>
      </c>
      <c r="K9" s="36">
        <f t="shared" ref="K9:K28" si="1">IF(ISNUMBER(I9/D9*100),I9/D9*100,0)</f>
        <v>17.177287453159199</v>
      </c>
      <c r="L9" s="35">
        <f>SUM(L10:L12)</f>
        <v>430678.86775069486</v>
      </c>
      <c r="M9" s="36">
        <v>8.7095562444898267</v>
      </c>
      <c r="N9" s="36">
        <f t="shared" ref="N9:N28" si="2">IF(ISNUMBER(L9/D9*100),L9/D9*100,0)</f>
        <v>41.782334233216098</v>
      </c>
    </row>
    <row r="10" spans="1:14" x14ac:dyDescent="0.2">
      <c r="A10" s="66" t="s">
        <v>25</v>
      </c>
      <c r="B10" s="38">
        <v>261215.44351485054</v>
      </c>
      <c r="C10" s="39">
        <v>10.526723816623175</v>
      </c>
      <c r="D10" s="38">
        <v>235532.52459549165</v>
      </c>
      <c r="E10" s="39">
        <v>10.399867319014833</v>
      </c>
      <c r="F10" s="38">
        <v>25682.918919359818</v>
      </c>
      <c r="G10" s="39">
        <v>11.654867256637171</v>
      </c>
      <c r="H10" s="36">
        <f t="shared" si="0"/>
        <v>9.8320828867454377</v>
      </c>
      <c r="I10" s="38">
        <v>42742.648492248554</v>
      </c>
      <c r="J10" s="39">
        <v>10.471621621621619</v>
      </c>
      <c r="K10" s="36">
        <f t="shared" si="1"/>
        <v>18.147238291465541</v>
      </c>
      <c r="L10" s="38">
        <v>92895.267050619994</v>
      </c>
      <c r="M10" s="39">
        <v>9.8713188220230368</v>
      </c>
      <c r="N10" s="36">
        <f t="shared" si="2"/>
        <v>39.440526190665267</v>
      </c>
    </row>
    <row r="11" spans="1:14" x14ac:dyDescent="0.2">
      <c r="A11" s="66" t="s">
        <v>24</v>
      </c>
      <c r="B11" s="35">
        <v>137214.64957561111</v>
      </c>
      <c r="C11" s="36">
        <v>9.9442525900345355</v>
      </c>
      <c r="D11" s="35">
        <v>123327.58921110601</v>
      </c>
      <c r="E11" s="36">
        <v>9.9137292552461922</v>
      </c>
      <c r="F11" s="35">
        <v>13887.060364504867</v>
      </c>
      <c r="G11" s="36">
        <v>10.216646266829862</v>
      </c>
      <c r="H11" s="36">
        <f t="shared" si="0"/>
        <v>10.120683474728043</v>
      </c>
      <c r="I11" s="35">
        <v>12706.578255597722</v>
      </c>
      <c r="J11" s="36">
        <v>8.9087248322147623</v>
      </c>
      <c r="K11" s="36">
        <f t="shared" si="1"/>
        <v>10.303110874767231</v>
      </c>
      <c r="L11" s="35">
        <v>55744.988476170962</v>
      </c>
      <c r="M11" s="36">
        <v>8.7221364618709387</v>
      </c>
      <c r="N11" s="36">
        <f t="shared" si="2"/>
        <v>45.200744482850041</v>
      </c>
    </row>
    <row r="12" spans="1:14" x14ac:dyDescent="0.2">
      <c r="A12" s="66" t="s">
        <v>23</v>
      </c>
      <c r="B12" s="35">
        <v>727159.19279395521</v>
      </c>
      <c r="C12" s="36">
        <v>9.0756796429845092</v>
      </c>
      <c r="D12" s="35">
        <v>671907.73498513887</v>
      </c>
      <c r="E12" s="36">
        <v>8.9754928584012834</v>
      </c>
      <c r="F12" s="35">
        <v>55251.457808813393</v>
      </c>
      <c r="G12" s="36">
        <v>10.214702226171124</v>
      </c>
      <c r="H12" s="36">
        <f t="shared" si="0"/>
        <v>7.5982616126355182</v>
      </c>
      <c r="I12" s="35">
        <v>121608.72961385567</v>
      </c>
      <c r="J12" s="36">
        <v>8.7021937607797817</v>
      </c>
      <c r="K12" s="36">
        <f t="shared" si="1"/>
        <v>18.099022124897164</v>
      </c>
      <c r="L12" s="35">
        <v>282038.61222390388</v>
      </c>
      <c r="M12" s="36">
        <v>8.3242200694263691</v>
      </c>
      <c r="N12" s="36">
        <f t="shared" si="2"/>
        <v>41.975794821016898</v>
      </c>
    </row>
    <row r="13" spans="1:14" x14ac:dyDescent="0.2">
      <c r="A13" s="65" t="s">
        <v>22</v>
      </c>
      <c r="B13" s="35">
        <v>601548.62096654647</v>
      </c>
      <c r="C13" s="36">
        <v>6.4517931998136921</v>
      </c>
      <c r="D13" s="35">
        <v>568885.20812901191</v>
      </c>
      <c r="E13" s="36">
        <v>6.3763985905915623</v>
      </c>
      <c r="F13" s="35">
        <v>32663.412837538592</v>
      </c>
      <c r="G13" s="36">
        <v>7.6726726726726726</v>
      </c>
      <c r="H13" s="36">
        <f t="shared" si="0"/>
        <v>5.4298874104401085</v>
      </c>
      <c r="I13" s="35">
        <v>155682.26081001968</v>
      </c>
      <c r="J13" s="36">
        <v>6.6012145748987798</v>
      </c>
      <c r="K13" s="36">
        <f t="shared" si="1"/>
        <v>27.366199469667706</v>
      </c>
      <c r="L13" s="35">
        <v>163717.2756550691</v>
      </c>
      <c r="M13" s="36">
        <v>6.3819661865998762</v>
      </c>
      <c r="N13" s="36">
        <f t="shared" si="2"/>
        <v>28.778613561339295</v>
      </c>
    </row>
    <row r="14" spans="1:14" ht="12.75" x14ac:dyDescent="0.2">
      <c r="A14" s="65"/>
      <c r="B14" s="40"/>
      <c r="C14" s="41"/>
      <c r="D14" s="40"/>
      <c r="E14" s="41"/>
      <c r="F14" s="40"/>
      <c r="G14" s="41"/>
      <c r="H14" s="36"/>
      <c r="I14" s="40"/>
      <c r="J14" s="41"/>
      <c r="K14" s="41">
        <f t="shared" si="1"/>
        <v>0</v>
      </c>
      <c r="L14" s="40"/>
      <c r="M14" s="41"/>
      <c r="N14" s="41">
        <f t="shared" si="2"/>
        <v>0</v>
      </c>
    </row>
    <row r="15" spans="1:14" x14ac:dyDescent="0.2">
      <c r="A15" s="64" t="s">
        <v>21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</row>
    <row r="16" spans="1:14" x14ac:dyDescent="0.2">
      <c r="A16" s="65" t="s">
        <v>20</v>
      </c>
      <c r="B16" s="35">
        <v>11334.227058575674</v>
      </c>
      <c r="C16" s="36">
        <v>4.1527798559940958</v>
      </c>
      <c r="D16" s="35">
        <v>11334.227058575674</v>
      </c>
      <c r="E16" s="36">
        <v>4.1527798559940958</v>
      </c>
      <c r="F16" s="35">
        <v>0</v>
      </c>
      <c r="G16" s="36">
        <v>0</v>
      </c>
      <c r="H16" s="36">
        <f t="shared" si="0"/>
        <v>0</v>
      </c>
      <c r="I16" s="35">
        <v>1608.3657855763352</v>
      </c>
      <c r="J16" s="36">
        <v>3.405204518142765</v>
      </c>
      <c r="K16" s="36">
        <f t="shared" si="1"/>
        <v>14.190343790222709</v>
      </c>
      <c r="L16" s="35">
        <v>494.50409495959968</v>
      </c>
      <c r="M16" s="36">
        <v>5.132341199735075</v>
      </c>
      <c r="N16" s="36">
        <f t="shared" si="2"/>
        <v>4.362927373909006</v>
      </c>
    </row>
    <row r="17" spans="1:14" x14ac:dyDescent="0.2">
      <c r="A17" s="65" t="s">
        <v>19</v>
      </c>
      <c r="B17" s="35">
        <v>34654.860350868701</v>
      </c>
      <c r="C17" s="36">
        <v>6.1037059991377696</v>
      </c>
      <c r="D17" s="35">
        <v>33581.525467534681</v>
      </c>
      <c r="E17" s="36">
        <v>6.1736191337325685</v>
      </c>
      <c r="F17" s="35">
        <v>1073.3348833340199</v>
      </c>
      <c r="G17" s="36">
        <v>3.984506126086349</v>
      </c>
      <c r="H17" s="36">
        <f t="shared" si="0"/>
        <v>3.0972131252784409</v>
      </c>
      <c r="I17" s="35">
        <v>6843.3266110976101</v>
      </c>
      <c r="J17" s="36">
        <v>6.4663114464620604</v>
      </c>
      <c r="K17" s="36">
        <f t="shared" si="1"/>
        <v>20.378248205887708</v>
      </c>
      <c r="L17" s="35">
        <v>4185.3365964131981</v>
      </c>
      <c r="M17" s="36">
        <v>6.3791262300341396</v>
      </c>
      <c r="N17" s="36">
        <f t="shared" si="2"/>
        <v>12.463211656240631</v>
      </c>
    </row>
    <row r="18" spans="1:14" x14ac:dyDescent="0.2">
      <c r="A18" s="65" t="s">
        <v>18</v>
      </c>
      <c r="B18" s="35">
        <v>103726.92944208327</v>
      </c>
      <c r="C18" s="36">
        <v>8.1360144450815142</v>
      </c>
      <c r="D18" s="35">
        <v>84815.995532530142</v>
      </c>
      <c r="E18" s="36">
        <v>8.0094636119716771</v>
      </c>
      <c r="F18" s="35">
        <v>18910.933909553398</v>
      </c>
      <c r="G18" s="36">
        <v>8.6998508553695313</v>
      </c>
      <c r="H18" s="36">
        <f t="shared" si="0"/>
        <v>18.231460249782543</v>
      </c>
      <c r="I18" s="35">
        <v>24411.129105795138</v>
      </c>
      <c r="J18" s="36">
        <v>7.6174660038230648</v>
      </c>
      <c r="K18" s="36">
        <f t="shared" si="1"/>
        <v>28.781279937264365</v>
      </c>
      <c r="L18" s="35">
        <v>25347.197347048757</v>
      </c>
      <c r="M18" s="36">
        <v>7.7984175437491476</v>
      </c>
      <c r="N18" s="36">
        <f t="shared" si="2"/>
        <v>29.88492581841729</v>
      </c>
    </row>
    <row r="19" spans="1:14" x14ac:dyDescent="0.2">
      <c r="A19" s="65" t="s">
        <v>17</v>
      </c>
      <c r="B19" s="38">
        <v>272711.3019086069</v>
      </c>
      <c r="C19" s="39">
        <v>9.9201516823851765</v>
      </c>
      <c r="D19" s="38">
        <v>226920.03810200453</v>
      </c>
      <c r="E19" s="39">
        <v>9.8260408829646035</v>
      </c>
      <c r="F19" s="38">
        <v>45791.263806602481</v>
      </c>
      <c r="G19" s="39">
        <v>10.381095406680526</v>
      </c>
      <c r="H19" s="36">
        <f t="shared" si="0"/>
        <v>16.791113344451123</v>
      </c>
      <c r="I19" s="38">
        <v>48403.799733354921</v>
      </c>
      <c r="J19" s="39">
        <v>9.2476137420134368</v>
      </c>
      <c r="K19" s="36">
        <f t="shared" si="1"/>
        <v>21.330773667328824</v>
      </c>
      <c r="L19" s="38">
        <v>102593.85146676138</v>
      </c>
      <c r="M19" s="39">
        <v>9.7049782715406963</v>
      </c>
      <c r="N19" s="36">
        <f t="shared" si="2"/>
        <v>45.211455244266993</v>
      </c>
    </row>
    <row r="20" spans="1:14" x14ac:dyDescent="0.2">
      <c r="A20" s="65" t="s">
        <v>16</v>
      </c>
      <c r="B20" s="35">
        <v>215692.41040379001</v>
      </c>
      <c r="C20" s="36">
        <v>10.027963511415708</v>
      </c>
      <c r="D20" s="35">
        <v>191456.63094573954</v>
      </c>
      <c r="E20" s="36">
        <v>9.9870397668756912</v>
      </c>
      <c r="F20" s="35">
        <v>24235.779458051085</v>
      </c>
      <c r="G20" s="36">
        <v>10.345672750833787</v>
      </c>
      <c r="H20" s="36">
        <f t="shared" si="0"/>
        <v>11.236269005794016</v>
      </c>
      <c r="I20" s="35">
        <v>41420.316527965821</v>
      </c>
      <c r="J20" s="36">
        <v>9.8637489280748998</v>
      </c>
      <c r="K20" s="36">
        <f t="shared" si="1"/>
        <v>21.63430763581372</v>
      </c>
      <c r="L20" s="35">
        <v>78529.12031578047</v>
      </c>
      <c r="M20" s="36">
        <v>9.459973954683889</v>
      </c>
      <c r="N20" s="36">
        <f t="shared" si="2"/>
        <v>41.016662587171659</v>
      </c>
    </row>
    <row r="21" spans="1:14" x14ac:dyDescent="0.2">
      <c r="A21" s="65" t="s">
        <v>15</v>
      </c>
      <c r="B21" s="35">
        <v>203920.07054684946</v>
      </c>
      <c r="C21" s="36">
        <v>9.4706698541173306</v>
      </c>
      <c r="D21" s="35">
        <v>190346.35490713746</v>
      </c>
      <c r="E21" s="36">
        <v>9.3213400324960602</v>
      </c>
      <c r="F21" s="35">
        <v>13573.715639712307</v>
      </c>
      <c r="G21" s="36">
        <v>11.539120441367048</v>
      </c>
      <c r="H21" s="36">
        <f t="shared" si="0"/>
        <v>6.6563902235380139</v>
      </c>
      <c r="I21" s="35">
        <v>45364.782063849219</v>
      </c>
      <c r="J21" s="36">
        <v>8.6282429764866713</v>
      </c>
      <c r="K21" s="36">
        <f t="shared" si="1"/>
        <v>23.832755865475292</v>
      </c>
      <c r="L21" s="35">
        <v>75595.191307043453</v>
      </c>
      <c r="M21" s="36">
        <v>8.9552877839863356</v>
      </c>
      <c r="N21" s="36">
        <f t="shared" si="2"/>
        <v>39.714546329990611</v>
      </c>
    </row>
    <row r="22" spans="1:14" x14ac:dyDescent="0.2">
      <c r="A22" s="65" t="s">
        <v>14</v>
      </c>
      <c r="B22" s="35">
        <v>189222.54569266416</v>
      </c>
      <c r="C22" s="36">
        <v>8.591365230324806</v>
      </c>
      <c r="D22" s="35">
        <v>179619.02410131652</v>
      </c>
      <c r="E22" s="36">
        <v>8.5537010726602123</v>
      </c>
      <c r="F22" s="35">
        <v>9603.5215913476914</v>
      </c>
      <c r="G22" s="36">
        <v>9.3023748397241128</v>
      </c>
      <c r="H22" s="36">
        <f t="shared" si="0"/>
        <v>5.0752522941667637</v>
      </c>
      <c r="I22" s="35">
        <v>41504.653239978492</v>
      </c>
      <c r="J22" s="36">
        <v>7.1908776993247487</v>
      </c>
      <c r="K22" s="36">
        <f t="shared" si="1"/>
        <v>23.107047512165103</v>
      </c>
      <c r="L22" s="35">
        <v>67937.663081272796</v>
      </c>
      <c r="M22" s="36">
        <v>8.0830638421738037</v>
      </c>
      <c r="N22" s="36">
        <f t="shared" si="2"/>
        <v>37.823200198967591</v>
      </c>
    </row>
    <row r="23" spans="1:14" x14ac:dyDescent="0.2">
      <c r="A23" s="65" t="s">
        <v>13</v>
      </c>
      <c r="B23" s="35">
        <v>172759.76855042213</v>
      </c>
      <c r="C23" s="36">
        <v>7.9132131144297233</v>
      </c>
      <c r="D23" s="35">
        <v>166654.91615682468</v>
      </c>
      <c r="E23" s="36">
        <v>7.9294942034055191</v>
      </c>
      <c r="F23" s="35">
        <v>6104.8523935975563</v>
      </c>
      <c r="G23" s="36">
        <v>7.5156941250716596</v>
      </c>
      <c r="H23" s="36">
        <f t="shared" si="0"/>
        <v>3.533723415365527</v>
      </c>
      <c r="I23" s="35">
        <v>37062.680075219614</v>
      </c>
      <c r="J23" s="36">
        <v>7.978539878228192</v>
      </c>
      <c r="K23" s="36">
        <f t="shared" si="1"/>
        <v>22.239175975068807</v>
      </c>
      <c r="L23" s="35">
        <v>65454.029165830907</v>
      </c>
      <c r="M23" s="36">
        <v>6.9896064703130962</v>
      </c>
      <c r="N23" s="36">
        <f t="shared" si="2"/>
        <v>39.275186520293062</v>
      </c>
    </row>
    <row r="24" spans="1:14" x14ac:dyDescent="0.2">
      <c r="A24" s="65" t="s">
        <v>12</v>
      </c>
      <c r="B24" s="35">
        <v>136868.47130166963</v>
      </c>
      <c r="C24" s="36">
        <v>8.0613371571031127</v>
      </c>
      <c r="D24" s="35">
        <v>133617.09998007893</v>
      </c>
      <c r="E24" s="36">
        <v>8.0449256731553458</v>
      </c>
      <c r="F24" s="35">
        <v>3251.3713215907342</v>
      </c>
      <c r="G24" s="36">
        <v>8.820155908609987</v>
      </c>
      <c r="H24" s="36">
        <f t="shared" si="0"/>
        <v>2.3755444118495617</v>
      </c>
      <c r="I24" s="35">
        <v>33073.05668156156</v>
      </c>
      <c r="J24" s="36">
        <v>6.669184535128994</v>
      </c>
      <c r="K24" s="36">
        <f t="shared" si="1"/>
        <v>24.752113828613588</v>
      </c>
      <c r="L24" s="35">
        <v>48991.140766677425</v>
      </c>
      <c r="M24" s="36">
        <v>7.2299331564646367</v>
      </c>
      <c r="N24" s="36">
        <f t="shared" si="2"/>
        <v>36.665322607646438</v>
      </c>
    </row>
    <row r="25" spans="1:14" x14ac:dyDescent="0.2">
      <c r="A25" s="65" t="s">
        <v>11</v>
      </c>
      <c r="B25" s="35">
        <v>120060.75813773762</v>
      </c>
      <c r="C25" s="36">
        <v>7.5896750463082201</v>
      </c>
      <c r="D25" s="35">
        <v>117946.46821563889</v>
      </c>
      <c r="E25" s="36">
        <v>7.5511226540836009</v>
      </c>
      <c r="F25" s="35">
        <v>2114.2899220987129</v>
      </c>
      <c r="G25" s="36">
        <v>9.8639258033016013</v>
      </c>
      <c r="H25" s="36">
        <f t="shared" si="0"/>
        <v>1.761016634322041</v>
      </c>
      <c r="I25" s="35">
        <v>19863.42940364714</v>
      </c>
      <c r="J25" s="36">
        <v>6.6614177340850871</v>
      </c>
      <c r="K25" s="36">
        <f t="shared" si="1"/>
        <v>16.841054848146257</v>
      </c>
      <c r="L25" s="35">
        <v>41663.659820887216</v>
      </c>
      <c r="M25" s="36">
        <v>6.9006305791673439</v>
      </c>
      <c r="N25" s="36">
        <f t="shared" si="2"/>
        <v>35.324211442020022</v>
      </c>
    </row>
    <row r="26" spans="1:14" x14ac:dyDescent="0.2">
      <c r="A26" s="65" t="s">
        <v>10</v>
      </c>
      <c r="B26" s="35">
        <v>96285.728490270572</v>
      </c>
      <c r="C26" s="36">
        <v>6.9357115575049386</v>
      </c>
      <c r="D26" s="35">
        <v>94561.820663170423</v>
      </c>
      <c r="E26" s="36">
        <v>6.921588739771698</v>
      </c>
      <c r="F26" s="35">
        <v>1723.9078271001638</v>
      </c>
      <c r="G26" s="36">
        <v>7.6850369739699325</v>
      </c>
      <c r="H26" s="36">
        <f t="shared" si="0"/>
        <v>1.7904084583774638</v>
      </c>
      <c r="I26" s="35">
        <v>13374.55937593033</v>
      </c>
      <c r="J26" s="36">
        <v>7.8582444311936097</v>
      </c>
      <c r="K26" s="36">
        <f t="shared" si="1"/>
        <v>14.143720247911219</v>
      </c>
      <c r="L26" s="35">
        <v>33488.853455002856</v>
      </c>
      <c r="M26" s="36">
        <v>5.3256498132974111</v>
      </c>
      <c r="N26" s="36">
        <f t="shared" si="2"/>
        <v>35.41477228350994</v>
      </c>
    </row>
    <row r="27" spans="1:14" x14ac:dyDescent="0.2">
      <c r="A27" s="65" t="s">
        <v>9</v>
      </c>
      <c r="B27" s="35">
        <v>68854.151165428513</v>
      </c>
      <c r="C27" s="36">
        <v>5.4947567092761638</v>
      </c>
      <c r="D27" s="35">
        <v>68443.523101310842</v>
      </c>
      <c r="E27" s="36">
        <v>5.4520699456186277</v>
      </c>
      <c r="F27" s="35">
        <v>410.62806411767087</v>
      </c>
      <c r="G27" s="36">
        <v>16</v>
      </c>
      <c r="H27" s="36">
        <f t="shared" si="0"/>
        <v>0.59637372208844563</v>
      </c>
      <c r="I27" s="35">
        <v>10326.663156563765</v>
      </c>
      <c r="J27" s="36">
        <v>5.2649585428047994</v>
      </c>
      <c r="K27" s="36">
        <f t="shared" si="1"/>
        <v>15.087860309701076</v>
      </c>
      <c r="L27" s="35">
        <v>17962.172726458652</v>
      </c>
      <c r="M27" s="36">
        <v>5.154630286343532</v>
      </c>
      <c r="N27" s="36">
        <f t="shared" si="2"/>
        <v>26.243787450670609</v>
      </c>
    </row>
    <row r="28" spans="1:14" x14ac:dyDescent="0.2">
      <c r="A28" s="65" t="s">
        <v>8</v>
      </c>
      <c r="B28" s="35">
        <v>101046.6838019851</v>
      </c>
      <c r="C28" s="36">
        <v>5.6371358336239821</v>
      </c>
      <c r="D28" s="35">
        <v>100355.43268887431</v>
      </c>
      <c r="E28" s="36">
        <v>5.6480080011255431</v>
      </c>
      <c r="F28" s="35">
        <v>691.25111311079036</v>
      </c>
      <c r="G28" s="36">
        <v>4.1697160585462516</v>
      </c>
      <c r="H28" s="36">
        <f t="shared" si="0"/>
        <v>0.68409084504484297</v>
      </c>
      <c r="I28" s="35">
        <v>9483.4554111831894</v>
      </c>
      <c r="J28" s="36">
        <v>6.2353253147946219</v>
      </c>
      <c r="K28" s="36">
        <f t="shared" si="1"/>
        <v>9.449867493057555</v>
      </c>
      <c r="L28" s="35">
        <v>32153.423261631255</v>
      </c>
      <c r="M28" s="36">
        <v>6.147806417018443</v>
      </c>
      <c r="N28" s="36">
        <f t="shared" si="2"/>
        <v>32.039544248007488</v>
      </c>
    </row>
    <row r="29" spans="1:14" x14ac:dyDescent="0.2">
      <c r="A29" s="67"/>
      <c r="B29" s="68"/>
      <c r="C29" s="69"/>
      <c r="D29" s="68"/>
      <c r="E29" s="69"/>
      <c r="F29" s="68"/>
      <c r="G29" s="69"/>
      <c r="H29" s="70"/>
      <c r="I29" s="68"/>
      <c r="J29" s="69"/>
      <c r="K29" s="71"/>
      <c r="L29" s="68"/>
      <c r="M29" s="69"/>
      <c r="N29" s="71"/>
    </row>
    <row r="30" spans="1:14" x14ac:dyDescent="0.2">
      <c r="A30" s="1" t="str">
        <f>'C01'!$A$31</f>
        <v>Fuente: Instituto Nacional de Estadística (INE). Encuesta Permanente de Hogares de Propósitos Múltiples, LXI 2018.</v>
      </c>
    </row>
    <row r="31" spans="1:14" x14ac:dyDescent="0.2">
      <c r="A31" s="42" t="s">
        <v>3</v>
      </c>
    </row>
    <row r="32" spans="1:14" x14ac:dyDescent="0.2">
      <c r="A32" s="42" t="s">
        <v>2</v>
      </c>
    </row>
    <row r="33" spans="1:14" x14ac:dyDescent="0.2">
      <c r="A33" s="42" t="s">
        <v>1</v>
      </c>
    </row>
    <row r="34" spans="1:14" x14ac:dyDescent="0.2">
      <c r="A34" s="42" t="s">
        <v>0</v>
      </c>
    </row>
    <row r="36" spans="1:14" x14ac:dyDescent="0.2">
      <c r="A36" s="108" t="str">
        <f>A1</f>
        <v>Cuadro No. 3. Población Económicamente Activa (PEA) en condición de empleo, según dominio, rama de actividad  y ocupación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</row>
    <row r="37" spans="1:14" ht="26.25" customHeight="1" x14ac:dyDescent="0.35">
      <c r="A37" s="109" t="str">
        <f>A2</f>
        <v>Mujeres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</row>
    <row r="38" spans="1:14" x14ac:dyDescent="0.2">
      <c r="A38" s="43" t="s">
        <v>7</v>
      </c>
    </row>
    <row r="39" spans="1:14" x14ac:dyDescent="0.2">
      <c r="A39" s="110" t="str">
        <f>A3</f>
        <v>Categorías</v>
      </c>
      <c r="B39" s="112" t="str">
        <f>B3</f>
        <v xml:space="preserve">            PEA            </v>
      </c>
      <c r="C39" s="112"/>
      <c r="D39" s="112" t="str">
        <f>D3</f>
        <v xml:space="preserve">        Ocupados         </v>
      </c>
      <c r="E39" s="112"/>
      <c r="F39" s="112" t="str">
        <f>F3</f>
        <v xml:space="preserve">           Desocupados           </v>
      </c>
      <c r="G39" s="112"/>
      <c r="H39" s="112"/>
      <c r="I39" s="112" t="str">
        <f>I3</f>
        <v xml:space="preserve">     Subempleo Visible     </v>
      </c>
      <c r="J39" s="112"/>
      <c r="K39" s="112"/>
      <c r="L39" s="112" t="str">
        <f>L3</f>
        <v xml:space="preserve">     Subempleo Invisible     </v>
      </c>
      <c r="M39" s="112"/>
      <c r="N39" s="112"/>
    </row>
    <row r="40" spans="1:14" x14ac:dyDescent="0.2">
      <c r="A40" s="111"/>
      <c r="B40" s="32" t="str">
        <f>B4</f>
        <v>No.</v>
      </c>
      <c r="C40" s="32" t="str">
        <f>C4</f>
        <v>AEP</v>
      </c>
      <c r="D40" s="32" t="str">
        <f>D4</f>
        <v>No.</v>
      </c>
      <c r="E40" s="32" t="str">
        <f>E4</f>
        <v>AEP</v>
      </c>
      <c r="F40" s="32" t="str">
        <f>F4</f>
        <v>No.</v>
      </c>
      <c r="G40" s="32" t="str">
        <f>G4</f>
        <v>AEP</v>
      </c>
      <c r="H40" s="32" t="str">
        <f>H4</f>
        <v>TDA</v>
      </c>
      <c r="I40" s="32" t="str">
        <f>I4</f>
        <v>No.</v>
      </c>
      <c r="J40" s="32" t="str">
        <f>J4</f>
        <v>AEP</v>
      </c>
      <c r="K40" s="32" t="str">
        <f>K4</f>
        <v>TSV</v>
      </c>
      <c r="L40" s="32" t="str">
        <f>L4</f>
        <v>No.</v>
      </c>
      <c r="M40" s="32" t="str">
        <f>M4</f>
        <v>AEP</v>
      </c>
      <c r="N40" s="32" t="str">
        <f>N4</f>
        <v>TSI</v>
      </c>
    </row>
    <row r="42" spans="1:14" x14ac:dyDescent="0.2">
      <c r="A42" s="7" t="str">
        <f t="shared" ref="A42:N42" si="3">A6</f>
        <v>Total Nacional</v>
      </c>
      <c r="B42" s="13">
        <f t="shared" si="3"/>
        <v>1727137.9068510681</v>
      </c>
      <c r="C42" s="12">
        <f t="shared" si="3"/>
        <v>8.5061746456079881</v>
      </c>
      <c r="D42" s="13">
        <f t="shared" si="3"/>
        <v>1599653.0569208513</v>
      </c>
      <c r="E42" s="12">
        <f t="shared" si="3"/>
        <v>8.3896598734113148</v>
      </c>
      <c r="F42" s="13">
        <f t="shared" si="3"/>
        <v>127484.84993021621</v>
      </c>
      <c r="G42" s="12">
        <f t="shared" si="3"/>
        <v>9.8803025265125299</v>
      </c>
      <c r="H42" s="12">
        <f t="shared" si="3"/>
        <v>7.3812779758072491</v>
      </c>
      <c r="I42" s="13">
        <f t="shared" si="3"/>
        <v>332740.21717172483</v>
      </c>
      <c r="J42" s="12">
        <f t="shared" si="3"/>
        <v>8.0099387338998387</v>
      </c>
      <c r="K42" s="12">
        <f t="shared" si="3"/>
        <v>20.800774001095686</v>
      </c>
      <c r="L42" s="13">
        <f t="shared" si="3"/>
        <v>594396.14340576436</v>
      </c>
      <c r="M42" s="12">
        <f t="shared" si="3"/>
        <v>8.0893069369434887</v>
      </c>
      <c r="N42" s="12">
        <f t="shared" si="3"/>
        <v>37.157816242348744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35" t="str">
        <f>'C02'!A45</f>
        <v>Agricultura, ganaderia, silvicultura y pesca</v>
      </c>
      <c r="B45" s="35">
        <v>180788.67036592169</v>
      </c>
      <c r="C45" s="36">
        <v>5.2429064945621047</v>
      </c>
      <c r="D45" s="35">
        <v>180788.67036592169</v>
      </c>
      <c r="E45" s="36">
        <v>5.2429064945621047</v>
      </c>
      <c r="F45" s="35">
        <v>0</v>
      </c>
      <c r="G45" s="36">
        <v>0</v>
      </c>
      <c r="H45" s="36">
        <f t="shared" ref="H45" si="4">F45/B45*100</f>
        <v>0</v>
      </c>
      <c r="I45" s="35">
        <v>46226.296624829192</v>
      </c>
      <c r="J45" s="36">
        <v>5.7451897860419265</v>
      </c>
      <c r="K45" s="36">
        <f t="shared" ref="K45" si="5">IF(ISNUMBER(I45/D45*100),I45/D45*100,0)</f>
        <v>25.569244207209323</v>
      </c>
      <c r="L45" s="35">
        <v>27028.272981432194</v>
      </c>
      <c r="M45" s="36">
        <v>5.7272994095881158</v>
      </c>
      <c r="N45" s="36">
        <f t="shared" ref="N45" si="6">IF(ISNUMBER(L45/D45*100),L45/D45*100,0)</f>
        <v>14.950202867649926</v>
      </c>
    </row>
    <row r="46" spans="1:14" x14ac:dyDescent="0.2">
      <c r="A46" s="35" t="str">
        <f>'C02'!A46</f>
        <v>Explotacion de minas y canteras</v>
      </c>
      <c r="B46" s="35">
        <v>1231.4198996244515</v>
      </c>
      <c r="C46" s="36">
        <v>7.666666666666667</v>
      </c>
      <c r="D46" s="35">
        <v>1231.4198996244515</v>
      </c>
      <c r="E46" s="36">
        <v>7.666666666666667</v>
      </c>
      <c r="F46" s="35">
        <v>0</v>
      </c>
      <c r="G46" s="36">
        <v>0</v>
      </c>
      <c r="H46" s="36">
        <f t="shared" ref="H46:H68" si="7">F46/B46*100</f>
        <v>0</v>
      </c>
      <c r="I46" s="35">
        <v>0</v>
      </c>
      <c r="J46" s="36">
        <v>0</v>
      </c>
      <c r="K46" s="36">
        <f t="shared" ref="K46:K68" si="8">IF(ISNUMBER(I46/D46*100),I46/D46*100,0)</f>
        <v>0</v>
      </c>
      <c r="L46" s="35">
        <v>615.70994981222577</v>
      </c>
      <c r="M46" s="36">
        <v>9</v>
      </c>
      <c r="N46" s="36">
        <f t="shared" ref="N46:N68" si="9">IF(ISNUMBER(L46/D46*100),L46/D46*100,0)</f>
        <v>50</v>
      </c>
    </row>
    <row r="47" spans="1:14" x14ac:dyDescent="0.2">
      <c r="A47" s="35" t="str">
        <f>'C02'!A47</f>
        <v>Industria manufacturera</v>
      </c>
      <c r="B47" s="35">
        <v>281935.32552923786</v>
      </c>
      <c r="C47" s="36">
        <v>7.5660108471014995</v>
      </c>
      <c r="D47" s="35">
        <v>281935.32552923786</v>
      </c>
      <c r="E47" s="36">
        <v>7.5660108471014995</v>
      </c>
      <c r="F47" s="35">
        <v>0</v>
      </c>
      <c r="G47" s="36">
        <v>0</v>
      </c>
      <c r="H47" s="36">
        <f t="shared" si="7"/>
        <v>0</v>
      </c>
      <c r="I47" s="35">
        <v>55614.02702928325</v>
      </c>
      <c r="J47" s="36">
        <v>7.2042532446859369</v>
      </c>
      <c r="K47" s="36">
        <f t="shared" si="8"/>
        <v>19.725810139217849</v>
      </c>
      <c r="L47" s="35">
        <v>114178.85941685356</v>
      </c>
      <c r="M47" s="36">
        <v>7.5962528925307042</v>
      </c>
      <c r="N47" s="36">
        <f t="shared" si="9"/>
        <v>40.49824519241124</v>
      </c>
    </row>
    <row r="48" spans="1:14" x14ac:dyDescent="0.2">
      <c r="A48" s="35" t="str">
        <f>'C02'!A48</f>
        <v>Suministro de electricidad, gas, vapor y aire acondicionado</v>
      </c>
      <c r="B48" s="35">
        <v>1434.5369170064821</v>
      </c>
      <c r="C48" s="36">
        <v>9.3434055097383961</v>
      </c>
      <c r="D48" s="35">
        <v>1434.5369170064821</v>
      </c>
      <c r="E48" s="36">
        <v>9.3434055097383961</v>
      </c>
      <c r="F48" s="35">
        <v>0</v>
      </c>
      <c r="G48" s="36">
        <v>0</v>
      </c>
      <c r="H48" s="36">
        <f t="shared" si="7"/>
        <v>0</v>
      </c>
      <c r="I48" s="35">
        <v>307.85497490611289</v>
      </c>
      <c r="J48" s="36">
        <v>8</v>
      </c>
      <c r="K48" s="36">
        <f t="shared" si="8"/>
        <v>21.460233700261185</v>
      </c>
      <c r="L48" s="35">
        <v>0</v>
      </c>
      <c r="M48" s="36">
        <v>0</v>
      </c>
      <c r="N48" s="36">
        <f t="shared" si="9"/>
        <v>0</v>
      </c>
    </row>
    <row r="49" spans="1:14" x14ac:dyDescent="0.2">
      <c r="A49" s="35" t="str">
        <f>'C02'!A49</f>
        <v>Suministro de agua, evacuacion de aguas residuales, gestion de desechos y descontaminacion</v>
      </c>
      <c r="B49" s="35">
        <v>4567.3235526112285</v>
      </c>
      <c r="C49" s="36">
        <v>8.2915860441893638</v>
      </c>
      <c r="D49" s="35">
        <v>4567.3235526112285</v>
      </c>
      <c r="E49" s="36">
        <v>8.2915860441893638</v>
      </c>
      <c r="F49" s="35">
        <v>0</v>
      </c>
      <c r="G49" s="36">
        <v>0</v>
      </c>
      <c r="H49" s="36">
        <f t="shared" si="7"/>
        <v>0</v>
      </c>
      <c r="I49" s="35">
        <v>1080.854799398568</v>
      </c>
      <c r="J49" s="36">
        <v>8.1924339819828873</v>
      </c>
      <c r="K49" s="36">
        <f t="shared" si="8"/>
        <v>23.664949219124669</v>
      </c>
      <c r="L49" s="35">
        <v>1173.020760391063</v>
      </c>
      <c r="M49" s="36">
        <v>7.2300955216398011</v>
      </c>
      <c r="N49" s="36">
        <f t="shared" si="9"/>
        <v>25.682891673405184</v>
      </c>
    </row>
    <row r="50" spans="1:14" x14ac:dyDescent="0.2">
      <c r="A50" s="35" t="str">
        <f>'C02'!A50</f>
        <v>Construccion</v>
      </c>
      <c r="B50" s="35">
        <v>4595.3464527820033</v>
      </c>
      <c r="C50" s="36">
        <v>12.61015834505001</v>
      </c>
      <c r="D50" s="35">
        <v>4595.3464527820033</v>
      </c>
      <c r="E50" s="36">
        <v>12.61015834505001</v>
      </c>
      <c r="F50" s="35">
        <v>0</v>
      </c>
      <c r="G50" s="36">
        <v>0</v>
      </c>
      <c r="H50" s="36">
        <f t="shared" si="7"/>
        <v>0</v>
      </c>
      <c r="I50" s="35">
        <v>186.64912005348677</v>
      </c>
      <c r="J50" s="36">
        <v>6</v>
      </c>
      <c r="K50" s="36">
        <f t="shared" si="8"/>
        <v>4.0616985459385813</v>
      </c>
      <c r="L50" s="35">
        <v>2179.7053320209816</v>
      </c>
      <c r="M50" s="36">
        <v>14.248623851765625</v>
      </c>
      <c r="N50" s="36">
        <f t="shared" si="9"/>
        <v>47.432883557699924</v>
      </c>
    </row>
    <row r="51" spans="1:14" x14ac:dyDescent="0.2">
      <c r="A51" s="35" t="str">
        <f>'C02'!A51</f>
        <v>Comercio al por mayor y al por menor, reparacion de vehiculos automotores y motocicletas</v>
      </c>
      <c r="B51" s="35">
        <v>413865.86701852072</v>
      </c>
      <c r="C51" s="36">
        <v>8.1322179432281221</v>
      </c>
      <c r="D51" s="35">
        <v>413865.86701852072</v>
      </c>
      <c r="E51" s="36">
        <v>8.1322179432281221</v>
      </c>
      <c r="F51" s="35">
        <v>0</v>
      </c>
      <c r="G51" s="36">
        <v>0</v>
      </c>
      <c r="H51" s="36">
        <f t="shared" si="7"/>
        <v>0</v>
      </c>
      <c r="I51" s="35">
        <v>63366.836924743322</v>
      </c>
      <c r="J51" s="36">
        <v>8.1719382225339494</v>
      </c>
      <c r="K51" s="36">
        <f t="shared" si="8"/>
        <v>15.310959896556925</v>
      </c>
      <c r="L51" s="35">
        <v>195195.36448507488</v>
      </c>
      <c r="M51" s="36">
        <v>7.9031844396949582</v>
      </c>
      <c r="N51" s="36">
        <f t="shared" si="9"/>
        <v>47.16391953056128</v>
      </c>
    </row>
    <row r="52" spans="1:14" x14ac:dyDescent="0.2">
      <c r="A52" s="35" t="str">
        <f>'C02'!A52</f>
        <v>Transporte y almacenamiento</v>
      </c>
      <c r="B52" s="35">
        <v>5833.3391995551347</v>
      </c>
      <c r="C52" s="36">
        <v>10.548142872271832</v>
      </c>
      <c r="D52" s="35">
        <v>5833.3391995551347</v>
      </c>
      <c r="E52" s="36">
        <v>10.548142872271832</v>
      </c>
      <c r="F52" s="35">
        <v>0</v>
      </c>
      <c r="G52" s="36">
        <v>0</v>
      </c>
      <c r="H52" s="36">
        <f t="shared" si="7"/>
        <v>0</v>
      </c>
      <c r="I52" s="35">
        <v>471.81082336543847</v>
      </c>
      <c r="J52" s="36">
        <v>8.8724697207910168</v>
      </c>
      <c r="K52" s="36">
        <f t="shared" si="8"/>
        <v>8.0881774096287753</v>
      </c>
      <c r="L52" s="35">
        <v>1382.363152038711</v>
      </c>
      <c r="M52" s="36">
        <v>9.5343652501006417</v>
      </c>
      <c r="N52" s="36">
        <f t="shared" si="9"/>
        <v>23.697630203711341</v>
      </c>
    </row>
    <row r="53" spans="1:14" x14ac:dyDescent="0.2">
      <c r="A53" s="35" t="str">
        <f>'C02'!A53</f>
        <v>Actividades de alojamiento y de servicios de comida</v>
      </c>
      <c r="B53" s="35">
        <v>167180.70317899392</v>
      </c>
      <c r="C53" s="36">
        <v>7.8313176594456051</v>
      </c>
      <c r="D53" s="35">
        <v>167180.70317899392</v>
      </c>
      <c r="E53" s="36">
        <v>7.8313176594456051</v>
      </c>
      <c r="F53" s="35">
        <v>0</v>
      </c>
      <c r="G53" s="36">
        <v>0</v>
      </c>
      <c r="H53" s="36">
        <f t="shared" si="7"/>
        <v>0</v>
      </c>
      <c r="I53" s="35">
        <v>44515.572210367231</v>
      </c>
      <c r="J53" s="36">
        <v>7.7389801841762864</v>
      </c>
      <c r="K53" s="36">
        <f t="shared" si="8"/>
        <v>26.627219149034282</v>
      </c>
      <c r="L53" s="35">
        <v>53153.571542525198</v>
      </c>
      <c r="M53" s="36">
        <v>7.6955668778844037</v>
      </c>
      <c r="N53" s="36">
        <f t="shared" si="9"/>
        <v>31.794083008261858</v>
      </c>
    </row>
    <row r="54" spans="1:14" x14ac:dyDescent="0.2">
      <c r="A54" s="35" t="str">
        <f>'C02'!A54</f>
        <v>Informacion y comunicaciones</v>
      </c>
      <c r="B54" s="35">
        <v>9418.8981334971068</v>
      </c>
      <c r="C54" s="36">
        <v>12.942222805741965</v>
      </c>
      <c r="D54" s="35">
        <v>9418.8981334971068</v>
      </c>
      <c r="E54" s="36">
        <v>12.942222805741965</v>
      </c>
      <c r="F54" s="35">
        <v>0</v>
      </c>
      <c r="G54" s="36">
        <v>0</v>
      </c>
      <c r="H54" s="36">
        <f t="shared" si="7"/>
        <v>0</v>
      </c>
      <c r="I54" s="35">
        <v>436.5807458232872</v>
      </c>
      <c r="J54" s="36">
        <v>15</v>
      </c>
      <c r="K54" s="36">
        <f t="shared" si="8"/>
        <v>4.6351573149585681</v>
      </c>
      <c r="L54" s="35">
        <v>5811.7875648007339</v>
      </c>
      <c r="M54" s="36">
        <v>12.886109801688651</v>
      </c>
      <c r="N54" s="36">
        <f t="shared" si="9"/>
        <v>61.703476164922677</v>
      </c>
    </row>
    <row r="55" spans="1:14" x14ac:dyDescent="0.2">
      <c r="A55" s="35" t="str">
        <f>'C02'!A55</f>
        <v>Actividades finacieras y de seguros</v>
      </c>
      <c r="B55" s="35">
        <v>20150.606708069485</v>
      </c>
      <c r="C55" s="36">
        <v>13.697603316514277</v>
      </c>
      <c r="D55" s="35">
        <v>20150.606708069485</v>
      </c>
      <c r="E55" s="36">
        <v>13.697603316514277</v>
      </c>
      <c r="F55" s="35">
        <v>0</v>
      </c>
      <c r="G55" s="36">
        <v>0</v>
      </c>
      <c r="H55" s="36">
        <f t="shared" si="7"/>
        <v>0</v>
      </c>
      <c r="I55" s="35">
        <v>186.64912005348677</v>
      </c>
      <c r="J55" s="36">
        <v>6</v>
      </c>
      <c r="K55" s="36">
        <f t="shared" si="8"/>
        <v>0.92627047293192177</v>
      </c>
      <c r="L55" s="35">
        <v>11789.106338860991</v>
      </c>
      <c r="M55" s="36">
        <v>13.463015468778373</v>
      </c>
      <c r="N55" s="36">
        <f t="shared" si="9"/>
        <v>58.504969650069846</v>
      </c>
    </row>
    <row r="56" spans="1:14" x14ac:dyDescent="0.2">
      <c r="A56" s="35" t="str">
        <f>'C02'!A56</f>
        <v>Actividades inmobiliarias</v>
      </c>
      <c r="B56" s="35">
        <v>2657.0057326231763</v>
      </c>
      <c r="C56" s="36">
        <v>11.617022131532138</v>
      </c>
      <c r="D56" s="35">
        <v>2657.0057326231763</v>
      </c>
      <c r="E56" s="36">
        <v>11.617022131532138</v>
      </c>
      <c r="F56" s="35">
        <v>0</v>
      </c>
      <c r="G56" s="36">
        <v>0</v>
      </c>
      <c r="H56" s="36">
        <f t="shared" si="7"/>
        <v>0</v>
      </c>
      <c r="I56" s="35">
        <v>0</v>
      </c>
      <c r="J56" s="36">
        <v>0</v>
      </c>
      <c r="K56" s="36">
        <f t="shared" si="8"/>
        <v>0</v>
      </c>
      <c r="L56" s="35">
        <v>1313.8316100746752</v>
      </c>
      <c r="M56" s="36">
        <v>10.297872340425533</v>
      </c>
      <c r="N56" s="36">
        <f t="shared" si="9"/>
        <v>49.447827452655567</v>
      </c>
    </row>
    <row r="57" spans="1:14" x14ac:dyDescent="0.2">
      <c r="A57" s="35" t="str">
        <f>'C02'!A57</f>
        <v>Actividades profesionales, cientificas y tecnicas</v>
      </c>
      <c r="B57" s="35">
        <v>14485.310503743491</v>
      </c>
      <c r="C57" s="36">
        <v>15.719040991498044</v>
      </c>
      <c r="D57" s="35">
        <v>14485.310503743491</v>
      </c>
      <c r="E57" s="36">
        <v>15.719040991498044</v>
      </c>
      <c r="F57" s="35">
        <v>0</v>
      </c>
      <c r="G57" s="36">
        <v>0</v>
      </c>
      <c r="H57" s="36">
        <f t="shared" si="7"/>
        <v>0</v>
      </c>
      <c r="I57" s="35">
        <v>4145.2096637351342</v>
      </c>
      <c r="J57" s="36">
        <v>15.775247459767758</v>
      </c>
      <c r="K57" s="36">
        <f t="shared" si="8"/>
        <v>28.616643479363958</v>
      </c>
      <c r="L57" s="35">
        <v>3907.1239842772598</v>
      </c>
      <c r="M57" s="36">
        <v>15.202859628819704</v>
      </c>
      <c r="N57" s="36">
        <f t="shared" si="9"/>
        <v>26.973008160698576</v>
      </c>
    </row>
    <row r="58" spans="1:14" x14ac:dyDescent="0.2">
      <c r="A58" s="35" t="str">
        <f>'C02'!A58</f>
        <v>Actividades de servicios administrativos y de apoyo</v>
      </c>
      <c r="B58" s="35">
        <v>23016.656727067821</v>
      </c>
      <c r="C58" s="36">
        <v>8.9341814379899329</v>
      </c>
      <c r="D58" s="35">
        <v>23016.656727067821</v>
      </c>
      <c r="E58" s="36">
        <v>8.9341814379899329</v>
      </c>
      <c r="F58" s="35">
        <v>0</v>
      </c>
      <c r="G58" s="36">
        <v>0</v>
      </c>
      <c r="H58" s="36">
        <f t="shared" si="7"/>
        <v>0</v>
      </c>
      <c r="I58" s="35">
        <v>5658.8927904204838</v>
      </c>
      <c r="J58" s="36">
        <v>7.2884292440718781</v>
      </c>
      <c r="K58" s="36">
        <f t="shared" si="8"/>
        <v>24.586076325175274</v>
      </c>
      <c r="L58" s="35">
        <v>10621.704973502763</v>
      </c>
      <c r="M58" s="36">
        <v>8.9877186900188963</v>
      </c>
      <c r="N58" s="36">
        <f t="shared" si="9"/>
        <v>46.14790540370501</v>
      </c>
    </row>
    <row r="59" spans="1:14" x14ac:dyDescent="0.2">
      <c r="A59" s="35" t="str">
        <f>'C02'!A59</f>
        <v>Aministracion publica y defensa, planes de seguridad social de afiliacion obligatoria</v>
      </c>
      <c r="B59" s="35">
        <v>47157.454195075035</v>
      </c>
      <c r="C59" s="36">
        <v>12.284442040816106</v>
      </c>
      <c r="D59" s="35">
        <v>47157.454195075035</v>
      </c>
      <c r="E59" s="36">
        <v>12.284442040816106</v>
      </c>
      <c r="F59" s="35">
        <v>0</v>
      </c>
      <c r="G59" s="36">
        <v>0</v>
      </c>
      <c r="H59" s="36">
        <f t="shared" si="7"/>
        <v>0</v>
      </c>
      <c r="I59" s="35">
        <v>7851.415735435311</v>
      </c>
      <c r="J59" s="36">
        <v>9.686567947178478</v>
      </c>
      <c r="K59" s="36">
        <f t="shared" si="8"/>
        <v>16.649363010472449</v>
      </c>
      <c r="L59" s="35">
        <v>13572.812768099155</v>
      </c>
      <c r="M59" s="36">
        <v>11.687681611615067</v>
      </c>
      <c r="N59" s="36">
        <f t="shared" si="9"/>
        <v>28.78190309415951</v>
      </c>
    </row>
    <row r="60" spans="1:14" x14ac:dyDescent="0.2">
      <c r="A60" s="35" t="str">
        <f>'C02'!A60</f>
        <v>Enseñanza</v>
      </c>
      <c r="B60" s="35">
        <v>87335.579237618236</v>
      </c>
      <c r="C60" s="36">
        <v>14.638748841030024</v>
      </c>
      <c r="D60" s="35">
        <v>87335.579237618236</v>
      </c>
      <c r="E60" s="36">
        <v>14.638748841030024</v>
      </c>
      <c r="F60" s="35">
        <v>0</v>
      </c>
      <c r="G60" s="36">
        <v>0</v>
      </c>
      <c r="H60" s="36">
        <f t="shared" si="7"/>
        <v>0</v>
      </c>
      <c r="I60" s="35">
        <v>25064.303620644361</v>
      </c>
      <c r="J60" s="36">
        <v>14.241922048965362</v>
      </c>
      <c r="K60" s="36">
        <f t="shared" si="8"/>
        <v>28.698846265679041</v>
      </c>
      <c r="L60" s="35">
        <v>11972.967923406721</v>
      </c>
      <c r="M60" s="36">
        <v>13.776966616927675</v>
      </c>
      <c r="N60" s="36">
        <f t="shared" si="9"/>
        <v>13.709152704914541</v>
      </c>
    </row>
    <row r="61" spans="1:14" x14ac:dyDescent="0.2">
      <c r="A61" s="35" t="str">
        <f>'C02'!A61</f>
        <v>Actividades de atencion de la salud humana y de asistencia social</v>
      </c>
      <c r="B61" s="35">
        <v>51216.886923451144</v>
      </c>
      <c r="C61" s="36">
        <v>11.394059278938126</v>
      </c>
      <c r="D61" s="35">
        <v>51216.886923451144</v>
      </c>
      <c r="E61" s="36">
        <v>11.394059278938126</v>
      </c>
      <c r="F61" s="35">
        <v>0</v>
      </c>
      <c r="G61" s="36">
        <v>0</v>
      </c>
      <c r="H61" s="36">
        <f t="shared" si="7"/>
        <v>0</v>
      </c>
      <c r="I61" s="35">
        <v>3675.5491966041022</v>
      </c>
      <c r="J61" s="36">
        <v>11.310239030885914</v>
      </c>
      <c r="K61" s="36">
        <f t="shared" si="8"/>
        <v>7.1764400716068222</v>
      </c>
      <c r="L61" s="35">
        <v>13597.532581082927</v>
      </c>
      <c r="M61" s="36">
        <v>10.483242580294622</v>
      </c>
      <c r="N61" s="36">
        <f t="shared" si="9"/>
        <v>26.548924383877186</v>
      </c>
    </row>
    <row r="62" spans="1:14" x14ac:dyDescent="0.2">
      <c r="A62" s="35" t="str">
        <f>'C02'!A62</f>
        <v>Actividades artisticas, de entretenimiento y recreativas</v>
      </c>
      <c r="B62" s="35">
        <v>5747.4986424254739</v>
      </c>
      <c r="C62" s="36">
        <v>9.2749849381156775</v>
      </c>
      <c r="D62" s="35">
        <v>5747.4986424254739</v>
      </c>
      <c r="E62" s="36">
        <v>9.2749849381156775</v>
      </c>
      <c r="F62" s="35">
        <v>0</v>
      </c>
      <c r="G62" s="36">
        <v>0</v>
      </c>
      <c r="H62" s="36">
        <f t="shared" si="7"/>
        <v>0</v>
      </c>
      <c r="I62" s="35">
        <v>1175.6573099726861</v>
      </c>
      <c r="J62" s="36">
        <v>8.2226610242482359</v>
      </c>
      <c r="K62" s="36">
        <f t="shared" si="8"/>
        <v>20.455112443081024</v>
      </c>
      <c r="L62" s="35">
        <v>2500.0360998590841</v>
      </c>
      <c r="M62" s="36">
        <v>7.9520846991222784</v>
      </c>
      <c r="N62" s="36">
        <f t="shared" si="9"/>
        <v>43.49781105479402</v>
      </c>
    </row>
    <row r="63" spans="1:14" x14ac:dyDescent="0.2">
      <c r="A63" s="35" t="str">
        <f>'C02'!A63</f>
        <v>Otras actividades de servicios</v>
      </c>
      <c r="B63" s="35">
        <v>149075.02312405597</v>
      </c>
      <c r="C63" s="36">
        <v>7.1602090696369673</v>
      </c>
      <c r="D63" s="35">
        <v>149075.02312405597</v>
      </c>
      <c r="E63" s="36">
        <v>7.1602090696369673</v>
      </c>
      <c r="F63" s="35">
        <v>0</v>
      </c>
      <c r="G63" s="36">
        <v>0</v>
      </c>
      <c r="H63" s="36">
        <f t="shared" si="7"/>
        <v>0</v>
      </c>
      <c r="I63" s="35">
        <v>56364.903619968223</v>
      </c>
      <c r="J63" s="36">
        <v>6.7289501864986416</v>
      </c>
      <c r="K63" s="36">
        <f t="shared" si="8"/>
        <v>37.809756751178206</v>
      </c>
      <c r="L63" s="35">
        <v>39939.275807543017</v>
      </c>
      <c r="M63" s="36">
        <v>7.4210595176973202</v>
      </c>
      <c r="N63" s="36">
        <f t="shared" si="9"/>
        <v>26.791393333748935</v>
      </c>
    </row>
    <row r="64" spans="1:14" x14ac:dyDescent="0.2">
      <c r="A64" s="35" t="str">
        <f>'C02'!A64</f>
        <v>Actividades de los hogares como empleadores y actividades no diferenciadas de los hogares como productores de bienes y s</v>
      </c>
      <c r="B64" s="35">
        <v>122077.29793222315</v>
      </c>
      <c r="C64" s="36">
        <v>6.6343938283366155</v>
      </c>
      <c r="D64" s="35">
        <v>122077.29793222315</v>
      </c>
      <c r="E64" s="36">
        <v>6.6343938283366155</v>
      </c>
      <c r="F64" s="35">
        <v>0</v>
      </c>
      <c r="G64" s="36">
        <v>0</v>
      </c>
      <c r="H64" s="36">
        <f t="shared" si="7"/>
        <v>0</v>
      </c>
      <c r="I64" s="35">
        <v>15666.717141390061</v>
      </c>
      <c r="J64" s="36">
        <v>6.3519089589777629</v>
      </c>
      <c r="K64" s="36">
        <f t="shared" si="8"/>
        <v>12.833440292959436</v>
      </c>
      <c r="L64" s="35">
        <v>83623.175093869984</v>
      </c>
      <c r="M64" s="36">
        <v>6.6018353568312111</v>
      </c>
      <c r="N64" s="36">
        <f t="shared" si="9"/>
        <v>68.500185137041001</v>
      </c>
    </row>
    <row r="65" spans="1:15" x14ac:dyDescent="0.2">
      <c r="A65" s="35" t="str">
        <f>'C02'!A65</f>
        <v>Actividades de organizaciones y organos extraterritoriales</v>
      </c>
      <c r="B65" s="35">
        <v>5574.4519717362064</v>
      </c>
      <c r="C65" s="36">
        <v>14.307911351950025</v>
      </c>
      <c r="D65" s="35">
        <v>5574.4519717362064</v>
      </c>
      <c r="E65" s="36">
        <v>14.307911351950025</v>
      </c>
      <c r="F65" s="35">
        <v>0</v>
      </c>
      <c r="G65" s="36">
        <v>0</v>
      </c>
      <c r="H65" s="36">
        <f t="shared" si="7"/>
        <v>0</v>
      </c>
      <c r="I65" s="35">
        <v>744.43572072940015</v>
      </c>
      <c r="J65" s="36">
        <v>12.451044825402477</v>
      </c>
      <c r="K65" s="36">
        <f t="shared" si="8"/>
        <v>13.354419851563271</v>
      </c>
      <c r="L65" s="35">
        <v>839.92104024069044</v>
      </c>
      <c r="M65" s="36">
        <v>16.333333333333332</v>
      </c>
      <c r="N65" s="36">
        <f t="shared" si="9"/>
        <v>15.067329389494954</v>
      </c>
    </row>
    <row r="66" spans="1:15" x14ac:dyDescent="0.2">
      <c r="A66" s="35" t="str">
        <f>'C02'!A66</f>
        <v>Rama de actividad NO especificadas</v>
      </c>
      <c r="B66" s="35">
        <v>0</v>
      </c>
      <c r="C66" s="36">
        <v>0</v>
      </c>
      <c r="D66" s="35">
        <v>0</v>
      </c>
      <c r="E66" s="36">
        <v>0</v>
      </c>
      <c r="F66" s="35">
        <v>0</v>
      </c>
      <c r="G66" s="36">
        <v>0</v>
      </c>
      <c r="H66" s="36" t="e">
        <f t="shared" si="7"/>
        <v>#DIV/0!</v>
      </c>
      <c r="I66" s="35">
        <v>0</v>
      </c>
      <c r="J66" s="36">
        <v>0</v>
      </c>
      <c r="K66" s="36">
        <f t="shared" si="8"/>
        <v>0</v>
      </c>
      <c r="L66" s="35">
        <v>0</v>
      </c>
      <c r="M66" s="36">
        <v>0</v>
      </c>
      <c r="N66" s="36">
        <f t="shared" si="9"/>
        <v>0</v>
      </c>
    </row>
    <row r="67" spans="1:15" x14ac:dyDescent="0.2">
      <c r="A67" s="35" t="str">
        <f>'C02'!A67</f>
        <v>Busca trabajo por primera vez</v>
      </c>
      <c r="B67" s="35">
        <v>36530.924283656481</v>
      </c>
      <c r="C67" s="36">
        <v>10.654115195232809</v>
      </c>
      <c r="D67" s="35">
        <v>0</v>
      </c>
      <c r="E67" s="36">
        <v>0</v>
      </c>
      <c r="F67" s="35">
        <v>36530.924283656481</v>
      </c>
      <c r="G67" s="36">
        <v>10.654115195232809</v>
      </c>
      <c r="H67" s="36">
        <f t="shared" si="7"/>
        <v>100</v>
      </c>
      <c r="I67" s="35">
        <v>0</v>
      </c>
      <c r="J67" s="36">
        <v>0</v>
      </c>
      <c r="K67" s="36">
        <f t="shared" si="8"/>
        <v>0</v>
      </c>
      <c r="L67" s="35">
        <v>0</v>
      </c>
      <c r="M67" s="36">
        <v>0</v>
      </c>
      <c r="N67" s="36">
        <f t="shared" si="9"/>
        <v>0</v>
      </c>
    </row>
    <row r="68" spans="1:15" x14ac:dyDescent="0.2">
      <c r="A68" s="35" t="str">
        <f>'C02'!A68</f>
        <v>NS/NR</v>
      </c>
      <c r="B68" s="35">
        <v>307.85497490611289</v>
      </c>
      <c r="C68" s="36">
        <v>13</v>
      </c>
      <c r="D68" s="35">
        <v>307.85497490611289</v>
      </c>
      <c r="E68" s="36">
        <v>13</v>
      </c>
      <c r="F68" s="35">
        <v>0</v>
      </c>
      <c r="G68" s="36">
        <v>0</v>
      </c>
      <c r="H68" s="36">
        <f t="shared" si="7"/>
        <v>0</v>
      </c>
      <c r="I68" s="35">
        <v>0</v>
      </c>
      <c r="J68" s="36">
        <v>0</v>
      </c>
      <c r="K68" s="36">
        <f t="shared" si="8"/>
        <v>0</v>
      </c>
      <c r="L68" s="35">
        <v>0</v>
      </c>
      <c r="M68" s="36">
        <v>0</v>
      </c>
      <c r="N68" s="36">
        <f t="shared" si="9"/>
        <v>0</v>
      </c>
    </row>
    <row r="69" spans="1:15" x14ac:dyDescent="0.2">
      <c r="A69" s="35"/>
      <c r="B69" s="35"/>
      <c r="C69" s="36"/>
      <c r="D69" s="35"/>
      <c r="E69" s="36"/>
      <c r="F69" s="35"/>
      <c r="G69" s="36"/>
      <c r="H69" s="36"/>
      <c r="I69" s="35"/>
      <c r="J69" s="36"/>
      <c r="K69" s="36"/>
      <c r="L69" s="35"/>
      <c r="M69" s="36"/>
      <c r="N69" s="36"/>
    </row>
    <row r="70" spans="1:15" x14ac:dyDescent="0.2">
      <c r="A70" s="13" t="str">
        <f>'C02'!A70</f>
        <v>Ocupación</v>
      </c>
    </row>
    <row r="71" spans="1:15" x14ac:dyDescent="0.2">
      <c r="A71" s="35" t="str">
        <f>'C02'!A71</f>
        <v>Directores y gerentes</v>
      </c>
      <c r="B71" s="35">
        <v>58335.481376627264</v>
      </c>
      <c r="C71" s="36">
        <v>12.747544769630021</v>
      </c>
      <c r="D71" s="35">
        <v>58335.481376627264</v>
      </c>
      <c r="E71" s="36">
        <v>12.747544769630021</v>
      </c>
      <c r="F71" s="35">
        <v>0</v>
      </c>
      <c r="G71" s="36">
        <v>0</v>
      </c>
      <c r="H71" s="36">
        <f>F71/B71*100</f>
        <v>0</v>
      </c>
      <c r="I71" s="35">
        <v>1804.2463324294611</v>
      </c>
      <c r="J71" s="36">
        <v>11.559461953994445</v>
      </c>
      <c r="K71" s="36">
        <f>IF(ISNUMBER(I71/D71*100),I71/D71*100,0)</f>
        <v>3.0928798217689035</v>
      </c>
      <c r="L71" s="35">
        <v>25014.198971440863</v>
      </c>
      <c r="M71" s="36">
        <v>11.646682056200854</v>
      </c>
      <c r="N71" s="36">
        <f>IF(ISNUMBER(L71/D71*100),L71/D71*100,0)</f>
        <v>42.879904958602211</v>
      </c>
    </row>
    <row r="72" spans="1:15" x14ac:dyDescent="0.2">
      <c r="A72" s="35" t="str">
        <f>'C02'!A72</f>
        <v>Profesionales cientificos e intelectuales</v>
      </c>
      <c r="B72" s="35">
        <v>61806.474591277984</v>
      </c>
      <c r="C72" s="36">
        <v>16.176396001692833</v>
      </c>
      <c r="D72" s="35">
        <v>61806.474591277984</v>
      </c>
      <c r="E72" s="36">
        <v>16.176396001692833</v>
      </c>
      <c r="F72" s="35">
        <v>0</v>
      </c>
      <c r="G72" s="36">
        <v>0</v>
      </c>
      <c r="H72" s="36">
        <f t="shared" ref="H72:H83" si="10">F72/B72*100</f>
        <v>0</v>
      </c>
      <c r="I72" s="35">
        <v>16533.315419180217</v>
      </c>
      <c r="J72" s="36">
        <v>15.859058613542832</v>
      </c>
      <c r="K72" s="36">
        <f t="shared" ref="K72:K83" si="11">IF(ISNUMBER(I72/D72*100),I72/D72*100,0)</f>
        <v>26.750135044125891</v>
      </c>
      <c r="L72" s="35">
        <v>4976.1509787978548</v>
      </c>
      <c r="M72" s="36">
        <v>16.07970663044145</v>
      </c>
      <c r="N72" s="36">
        <f t="shared" ref="N72:N83" si="12">IF(ISNUMBER(L72/D72*100),L72/D72*100,0)</f>
        <v>8.0511807406987757</v>
      </c>
    </row>
    <row r="73" spans="1:15" x14ac:dyDescent="0.2">
      <c r="A73" s="35" t="str">
        <f>'C02'!A73</f>
        <v>Tecnicos y profesionales de nivel medio</v>
      </c>
      <c r="B73" s="35">
        <v>104378.22952947172</v>
      </c>
      <c r="C73" s="36">
        <v>11.620026583374766</v>
      </c>
      <c r="D73" s="35">
        <v>104378.22952947172</v>
      </c>
      <c r="E73" s="36">
        <v>11.620026583374766</v>
      </c>
      <c r="F73" s="35">
        <v>0</v>
      </c>
      <c r="G73" s="36">
        <v>0</v>
      </c>
      <c r="H73" s="36">
        <f t="shared" si="10"/>
        <v>0</v>
      </c>
      <c r="I73" s="35">
        <v>15127.282625352085</v>
      </c>
      <c r="J73" s="36">
        <v>10.822371453265541</v>
      </c>
      <c r="K73" s="36">
        <f t="shared" si="11"/>
        <v>14.492756481446948</v>
      </c>
      <c r="L73" s="35">
        <v>28090.67892296299</v>
      </c>
      <c r="M73" s="36">
        <v>11.501541264203071</v>
      </c>
      <c r="N73" s="36">
        <f t="shared" si="12"/>
        <v>26.91239260293397</v>
      </c>
    </row>
    <row r="74" spans="1:15" x14ac:dyDescent="0.2">
      <c r="A74" s="35" t="str">
        <f>'C02'!A74</f>
        <v>Personal de apoyo administrativo</v>
      </c>
      <c r="B74" s="35">
        <v>55854.936309844372</v>
      </c>
      <c r="C74" s="36">
        <v>12.926164562572678</v>
      </c>
      <c r="D74" s="35">
        <v>55854.936309844372</v>
      </c>
      <c r="E74" s="36">
        <v>12.926164562572678</v>
      </c>
      <c r="F74" s="35">
        <v>0</v>
      </c>
      <c r="G74" s="36">
        <v>0</v>
      </c>
      <c r="H74" s="36">
        <f t="shared" si="10"/>
        <v>0</v>
      </c>
      <c r="I74" s="35">
        <v>2212.7746500785861</v>
      </c>
      <c r="J74" s="36">
        <v>10.870406769495267</v>
      </c>
      <c r="K74" s="36">
        <f t="shared" si="11"/>
        <v>3.9616456418527632</v>
      </c>
      <c r="L74" s="35">
        <v>25442.388033880019</v>
      </c>
      <c r="M74" s="36">
        <v>12.734951760096685</v>
      </c>
      <c r="N74" s="36">
        <f t="shared" si="12"/>
        <v>45.550831698640444</v>
      </c>
    </row>
    <row r="75" spans="1:15" x14ac:dyDescent="0.2">
      <c r="A75" s="35" t="str">
        <f>'C02'!A75</f>
        <v>Trabajadores de los servicios y vendedores de comercios y mercados</v>
      </c>
      <c r="B75" s="35">
        <v>590509.50147910626</v>
      </c>
      <c r="C75" s="36">
        <v>7.8449655689285862</v>
      </c>
      <c r="D75" s="35">
        <v>590509.50147910626</v>
      </c>
      <c r="E75" s="36">
        <v>7.8449655689285862</v>
      </c>
      <c r="F75" s="35">
        <v>0</v>
      </c>
      <c r="G75" s="36">
        <v>0</v>
      </c>
      <c r="H75" s="36">
        <f t="shared" si="10"/>
        <v>0</v>
      </c>
      <c r="I75" s="35">
        <v>113951.2488412856</v>
      </c>
      <c r="J75" s="36">
        <v>8.0040629090251407</v>
      </c>
      <c r="K75" s="36">
        <f t="shared" si="11"/>
        <v>19.297106745253188</v>
      </c>
      <c r="L75" s="35">
        <v>259912.54842942086</v>
      </c>
      <c r="M75" s="36">
        <v>7.6474159611511316</v>
      </c>
      <c r="N75" s="36">
        <f t="shared" si="12"/>
        <v>44.014964666680683</v>
      </c>
    </row>
    <row r="76" spans="1:15" x14ac:dyDescent="0.2">
      <c r="A76" s="35" t="str">
        <f>'C02'!A76</f>
        <v>Agricultores y trabajadores calificados agropecuarios forestales y pesqueros</v>
      </c>
      <c r="B76" s="35">
        <v>98586.7190776028</v>
      </c>
      <c r="C76" s="36">
        <v>4.8415351983273567</v>
      </c>
      <c r="D76" s="35">
        <v>98586.7190776028</v>
      </c>
      <c r="E76" s="36">
        <v>4.8415351983273567</v>
      </c>
      <c r="F76" s="35">
        <v>0</v>
      </c>
      <c r="G76" s="36">
        <v>0</v>
      </c>
      <c r="H76" s="36">
        <f t="shared" si="10"/>
        <v>0</v>
      </c>
      <c r="I76" s="35">
        <v>23309.12217161736</v>
      </c>
      <c r="J76" s="36">
        <v>5.4263313552597623</v>
      </c>
      <c r="K76" s="36">
        <f t="shared" si="11"/>
        <v>23.643267967229463</v>
      </c>
      <c r="L76" s="35">
        <v>10006.712936566026</v>
      </c>
      <c r="M76" s="36">
        <v>5.388786100928888</v>
      </c>
      <c r="N76" s="36">
        <f t="shared" si="12"/>
        <v>10.150163257476105</v>
      </c>
      <c r="O76" s="93"/>
    </row>
    <row r="77" spans="1:15" x14ac:dyDescent="0.2">
      <c r="A77" s="35" t="str">
        <f>'C02'!A77</f>
        <v>Oficiales, operarios y artesanos de artes mecanicas y de otros oficios</v>
      </c>
      <c r="B77" s="35">
        <v>92747.320541043897</v>
      </c>
      <c r="C77" s="36">
        <v>7.5359118804975624</v>
      </c>
      <c r="D77" s="35">
        <v>92747.320541043897</v>
      </c>
      <c r="E77" s="36">
        <v>7.5359118804975624</v>
      </c>
      <c r="F77" s="35">
        <v>0</v>
      </c>
      <c r="G77" s="36">
        <v>0</v>
      </c>
      <c r="H77" s="36">
        <f t="shared" si="10"/>
        <v>0</v>
      </c>
      <c r="I77" s="35">
        <v>17193.06363170407</v>
      </c>
      <c r="J77" s="36">
        <v>7.488034308984715</v>
      </c>
      <c r="K77" s="36">
        <f t="shared" si="11"/>
        <v>18.537531360914674</v>
      </c>
      <c r="L77" s="35">
        <v>35099.980892572486</v>
      </c>
      <c r="M77" s="36">
        <v>7.7955972357551993</v>
      </c>
      <c r="N77" s="36">
        <f t="shared" si="12"/>
        <v>37.8447384655598</v>
      </c>
    </row>
    <row r="78" spans="1:15" x14ac:dyDescent="0.2">
      <c r="A78" s="35" t="str">
        <f>'C02'!A78</f>
        <v>Operadores de instalaciones y maquinas y ensambladores</v>
      </c>
      <c r="B78" s="35">
        <v>27843.017797141303</v>
      </c>
      <c r="C78" s="36">
        <v>8.3918830606218613</v>
      </c>
      <c r="D78" s="35">
        <v>27843.017797141303</v>
      </c>
      <c r="E78" s="36">
        <v>8.3918830606218613</v>
      </c>
      <c r="F78" s="35">
        <v>0</v>
      </c>
      <c r="G78" s="36">
        <v>0</v>
      </c>
      <c r="H78" s="36">
        <f t="shared" si="10"/>
        <v>0</v>
      </c>
      <c r="I78" s="35">
        <v>3602.4466440490742</v>
      </c>
      <c r="J78" s="36">
        <v>6.5637157631300029</v>
      </c>
      <c r="K78" s="36">
        <f t="shared" si="11"/>
        <v>12.938420218295965</v>
      </c>
      <c r="L78" s="35">
        <v>17783.798002107291</v>
      </c>
      <c r="M78" s="36">
        <v>8.7281292505101202</v>
      </c>
      <c r="N78" s="36">
        <f t="shared" si="12"/>
        <v>63.871661224643503</v>
      </c>
    </row>
    <row r="79" spans="1:15" x14ac:dyDescent="0.2">
      <c r="A79" s="35" t="str">
        <f>'C02'!A79</f>
        <v>Ocupaciones elementales</v>
      </c>
      <c r="B79" s="35">
        <v>509591.37621863553</v>
      </c>
      <c r="C79" s="36">
        <v>6.9053987335031159</v>
      </c>
      <c r="D79" s="35">
        <v>509591.37621863553</v>
      </c>
      <c r="E79" s="36">
        <v>6.9053987335031159</v>
      </c>
      <c r="F79" s="35">
        <v>0</v>
      </c>
      <c r="G79" s="36">
        <v>0</v>
      </c>
      <c r="H79" s="36">
        <f t="shared" si="10"/>
        <v>0</v>
      </c>
      <c r="I79" s="35">
        <v>139006.7168560249</v>
      </c>
      <c r="J79" s="36">
        <v>7.0322187849692286</v>
      </c>
      <c r="K79" s="36">
        <f t="shared" si="11"/>
        <v>27.278074815062283</v>
      </c>
      <c r="L79" s="35">
        <v>188069.68623801658</v>
      </c>
      <c r="M79" s="36">
        <v>6.8361569259500783</v>
      </c>
      <c r="N79" s="36">
        <f t="shared" si="12"/>
        <v>36.905978989198395</v>
      </c>
    </row>
    <row r="80" spans="1:15" x14ac:dyDescent="0.2">
      <c r="A80" s="35" t="str">
        <f>'C02'!A80</f>
        <v>Ocupaciones militares</v>
      </c>
      <c r="B80" s="35">
        <v>0</v>
      </c>
      <c r="C80" s="36">
        <v>0</v>
      </c>
      <c r="D80" s="35">
        <v>0</v>
      </c>
      <c r="E80" s="36">
        <v>0</v>
      </c>
      <c r="F80" s="35">
        <v>0</v>
      </c>
      <c r="G80" s="36">
        <v>0</v>
      </c>
      <c r="H80" s="36" t="e">
        <f t="shared" si="10"/>
        <v>#DIV/0!</v>
      </c>
      <c r="I80" s="35">
        <v>0</v>
      </c>
      <c r="J80" s="36">
        <v>0</v>
      </c>
      <c r="K80" s="36">
        <f t="shared" si="11"/>
        <v>0</v>
      </c>
      <c r="L80" s="35">
        <v>0</v>
      </c>
      <c r="M80" s="36">
        <v>0</v>
      </c>
      <c r="N80" s="36">
        <f t="shared" si="12"/>
        <v>0</v>
      </c>
    </row>
    <row r="81" spans="1:14" x14ac:dyDescent="0.2">
      <c r="A81" s="35" t="str">
        <f>'C02'!A81</f>
        <v>Ocupaciones NO especificadas</v>
      </c>
      <c r="B81" s="35">
        <v>0</v>
      </c>
      <c r="C81" s="36">
        <v>0</v>
      </c>
      <c r="D81" s="35">
        <v>0</v>
      </c>
      <c r="E81" s="36">
        <v>0</v>
      </c>
      <c r="F81" s="35">
        <v>0</v>
      </c>
      <c r="G81" s="36">
        <v>0</v>
      </c>
      <c r="H81" s="36" t="e">
        <f t="shared" si="10"/>
        <v>#DIV/0!</v>
      </c>
      <c r="I81" s="35">
        <v>0</v>
      </c>
      <c r="J81" s="36">
        <v>0</v>
      </c>
      <c r="K81" s="36">
        <f t="shared" si="11"/>
        <v>0</v>
      </c>
      <c r="L81" s="35">
        <v>0</v>
      </c>
      <c r="M81" s="36">
        <v>0</v>
      </c>
      <c r="N81" s="36">
        <f t="shared" si="12"/>
        <v>0</v>
      </c>
    </row>
    <row r="82" spans="1:14" x14ac:dyDescent="0.2">
      <c r="A82" s="35" t="str">
        <f>'C02'!A82</f>
        <v>Busca trabajo por primera vez</v>
      </c>
      <c r="B82" s="35">
        <v>36530.924283656481</v>
      </c>
      <c r="C82" s="36">
        <v>10.654115195232809</v>
      </c>
      <c r="D82" s="35">
        <v>0</v>
      </c>
      <c r="E82" s="36">
        <v>0</v>
      </c>
      <c r="F82" s="35">
        <v>36530.924283656481</v>
      </c>
      <c r="G82" s="36">
        <v>10.654115195232809</v>
      </c>
      <c r="H82" s="36">
        <f t="shared" si="10"/>
        <v>100</v>
      </c>
      <c r="I82" s="35">
        <v>0</v>
      </c>
      <c r="J82" s="36">
        <v>0</v>
      </c>
      <c r="K82" s="36">
        <f t="shared" si="11"/>
        <v>0</v>
      </c>
      <c r="L82" s="35">
        <v>0</v>
      </c>
      <c r="M82" s="36">
        <v>0</v>
      </c>
      <c r="N82" s="36">
        <f t="shared" si="12"/>
        <v>0</v>
      </c>
    </row>
    <row r="83" spans="1:14" x14ac:dyDescent="0.2">
      <c r="A83" s="35" t="str">
        <f>'C02'!A83</f>
        <v>NS/NR</v>
      </c>
      <c r="B83" s="35">
        <v>0</v>
      </c>
      <c r="C83" s="36">
        <v>0</v>
      </c>
      <c r="D83" s="35">
        <v>0</v>
      </c>
      <c r="E83" s="36">
        <v>0</v>
      </c>
      <c r="F83" s="35">
        <v>0</v>
      </c>
      <c r="G83" s="36">
        <v>0</v>
      </c>
      <c r="H83" s="36" t="e">
        <f t="shared" si="10"/>
        <v>#DIV/0!</v>
      </c>
      <c r="I83" s="35">
        <v>0</v>
      </c>
      <c r="J83" s="36">
        <v>0</v>
      </c>
      <c r="K83" s="36">
        <f t="shared" si="11"/>
        <v>0</v>
      </c>
      <c r="L83" s="35">
        <v>0</v>
      </c>
      <c r="M83" s="36">
        <v>0</v>
      </c>
      <c r="N83" s="36">
        <f t="shared" si="12"/>
        <v>0</v>
      </c>
    </row>
    <row r="84" spans="1:14" x14ac:dyDescent="0.2">
      <c r="A84" s="72"/>
      <c r="B84" s="72"/>
      <c r="C84" s="73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</row>
    <row r="85" spans="1:14" x14ac:dyDescent="0.2">
      <c r="A85" s="42" t="str">
        <f>A30</f>
        <v>Fuente: Instituto Nacional de Estadística (INE). Encuesta Permanente de Hogares de Propósitos Múltiples, LXI 2018.</v>
      </c>
    </row>
    <row r="86" spans="1:14" x14ac:dyDescent="0.2">
      <c r="A86" s="42" t="s">
        <v>3</v>
      </c>
    </row>
    <row r="87" spans="1:14" x14ac:dyDescent="0.2">
      <c r="A87" s="42" t="s">
        <v>2</v>
      </c>
    </row>
    <row r="88" spans="1:14" x14ac:dyDescent="0.2">
      <c r="A88" s="42" t="s">
        <v>1</v>
      </c>
    </row>
    <row r="89" spans="1:14" x14ac:dyDescent="0.2">
      <c r="A89" s="42" t="s">
        <v>0</v>
      </c>
    </row>
  </sheetData>
  <mergeCells count="16">
    <mergeCell ref="A36:N36"/>
    <mergeCell ref="A37:N37"/>
    <mergeCell ref="A39:A40"/>
    <mergeCell ref="B39:C39"/>
    <mergeCell ref="D39:E39"/>
    <mergeCell ref="F39:H39"/>
    <mergeCell ref="I39:K39"/>
    <mergeCell ref="L39:N39"/>
    <mergeCell ref="A1:N1"/>
    <mergeCell ref="A2:N2"/>
    <mergeCell ref="A3:A4"/>
    <mergeCell ref="B3:C3"/>
    <mergeCell ref="D3:E3"/>
    <mergeCell ref="F3:H3"/>
    <mergeCell ref="I3:K3"/>
    <mergeCell ref="L3:N3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14:N15 D9 F9 H9:I9 K9:L9 N9 H10 K10 N10 H11 K11 N11 H12 K12 N12 H13 K13 N13 H17 H16 K16 N16 K17 N17" formula="1"/>
    <ignoredError sqref="O75:O78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U84"/>
  <sheetViews>
    <sheetView topLeftCell="A19" workbookViewId="0">
      <selection activeCell="H14" sqref="H14"/>
    </sheetView>
  </sheetViews>
  <sheetFormatPr baseColWidth="10" defaultRowHeight="11.25" x14ac:dyDescent="0.2"/>
  <cols>
    <col min="1" max="1" width="50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832031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832031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7" customFormat="1" ht="19.5" customHeight="1" x14ac:dyDescent="0.2">
      <c r="A1" s="102" t="s">
        <v>46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customFormat="1" ht="12.75" customHeight="1" x14ac:dyDescent="0.4">
      <c r="A2" s="30"/>
      <c r="B2" s="15"/>
      <c r="C2" s="27"/>
      <c r="D2" s="15"/>
      <c r="E2" s="15"/>
      <c r="F2" s="15"/>
      <c r="G2" s="15"/>
      <c r="H2" s="15"/>
      <c r="I2" s="15"/>
      <c r="J2" s="15"/>
      <c r="K2" s="15"/>
      <c r="L2" s="15"/>
      <c r="M2" s="15"/>
      <c r="N2" s="18"/>
      <c r="O2" s="15"/>
      <c r="P2" s="15"/>
      <c r="Q2" s="15"/>
    </row>
    <row r="3" spans="1:17" customFormat="1" x14ac:dyDescent="0.2">
      <c r="A3" s="103" t="s">
        <v>39</v>
      </c>
      <c r="B3" s="113" t="s">
        <v>28</v>
      </c>
      <c r="C3" s="115" t="s">
        <v>45</v>
      </c>
      <c r="D3" s="115"/>
      <c r="E3" s="115"/>
      <c r="F3" s="115" t="s">
        <v>35</v>
      </c>
      <c r="G3" s="115"/>
      <c r="H3" s="115"/>
      <c r="I3" s="115" t="s">
        <v>34</v>
      </c>
      <c r="J3" s="115"/>
      <c r="K3" s="115"/>
      <c r="L3" s="115" t="s">
        <v>44</v>
      </c>
      <c r="M3" s="115"/>
      <c r="N3" s="115"/>
      <c r="O3" s="115" t="s">
        <v>43</v>
      </c>
      <c r="P3" s="115"/>
      <c r="Q3" s="115"/>
    </row>
    <row r="4" spans="1:17" customFormat="1" x14ac:dyDescent="0.2">
      <c r="A4" s="104"/>
      <c r="B4" s="114"/>
      <c r="C4" s="26" t="s">
        <v>31</v>
      </c>
      <c r="D4" s="85" t="s">
        <v>52</v>
      </c>
      <c r="E4" s="26" t="s">
        <v>30</v>
      </c>
      <c r="F4" s="26" t="s">
        <v>31</v>
      </c>
      <c r="G4" s="85" t="s">
        <v>52</v>
      </c>
      <c r="H4" s="26" t="s">
        <v>30</v>
      </c>
      <c r="I4" s="26" t="s">
        <v>31</v>
      </c>
      <c r="J4" s="85" t="s">
        <v>52</v>
      </c>
      <c r="K4" s="26" t="s">
        <v>30</v>
      </c>
      <c r="L4" s="26" t="s">
        <v>31</v>
      </c>
      <c r="M4" s="85" t="s">
        <v>52</v>
      </c>
      <c r="N4" s="26" t="s">
        <v>30</v>
      </c>
      <c r="O4" s="26" t="s">
        <v>31</v>
      </c>
      <c r="P4" s="85" t="s">
        <v>52</v>
      </c>
      <c r="Q4" s="26" t="s">
        <v>30</v>
      </c>
    </row>
    <row r="5" spans="1:17" customFormat="1" x14ac:dyDescent="0.2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customFormat="1" x14ac:dyDescent="0.2">
      <c r="A6" s="82" t="s">
        <v>49</v>
      </c>
      <c r="B6" s="94">
        <f>SUM(C6,F6,I6,L6,O6)</f>
        <v>2978280.2619313705</v>
      </c>
      <c r="C6" s="86">
        <v>245726.49656410009</v>
      </c>
      <c r="D6" s="95">
        <f>IF(ISNUMBER(C6/$B6*100),C6/$B6*100,0)</f>
        <v>8.2506169652667314</v>
      </c>
      <c r="E6" s="87">
        <v>9.4894604915591358</v>
      </c>
      <c r="F6" s="86">
        <v>582825.64747096854</v>
      </c>
      <c r="G6" s="95">
        <f>IF(ISNUMBER(F6/$B6*100),F6/$B6*100,0)</f>
        <v>19.569200888200321</v>
      </c>
      <c r="H6" s="87">
        <v>7.8353187137807883</v>
      </c>
      <c r="I6" s="86">
        <v>1987242.4877362475</v>
      </c>
      <c r="J6" s="95">
        <f>IF(ISNUMBER(I6/$B6*100),I6/$B6*100,0)</f>
        <v>66.724495781587407</v>
      </c>
      <c r="K6" s="87">
        <v>7.0019011109161893</v>
      </c>
      <c r="L6" s="86">
        <v>40490.221700387883</v>
      </c>
      <c r="M6" s="95">
        <f>IF(ISNUMBER(L6/$B6*100),L6/$B6*100,0)</f>
        <v>1.3595168399004389</v>
      </c>
      <c r="N6" s="87">
        <v>6.944556027830334</v>
      </c>
      <c r="O6" s="86">
        <v>121995.40845966645</v>
      </c>
      <c r="P6" s="95">
        <f>IF(ISNUMBER(O6/$B6*100),O6/$B6*100,0)</f>
        <v>4.0961695250451093</v>
      </c>
      <c r="Q6" s="87">
        <v>7.2960009335906069</v>
      </c>
    </row>
    <row r="7" spans="1:17" customFormat="1" x14ac:dyDescent="0.2">
      <c r="A7" s="82"/>
      <c r="B7" s="94"/>
      <c r="C7" s="96"/>
      <c r="D7" s="95"/>
      <c r="E7" s="95"/>
      <c r="F7" s="96"/>
      <c r="G7" s="95"/>
      <c r="H7" s="95"/>
      <c r="I7" s="96"/>
      <c r="J7" s="95"/>
      <c r="K7" s="95"/>
      <c r="L7" s="96"/>
      <c r="M7" s="95"/>
      <c r="N7" s="95"/>
      <c r="O7" s="96"/>
      <c r="P7" s="95"/>
      <c r="Q7" s="95"/>
    </row>
    <row r="8" spans="1:17" customFormat="1" x14ac:dyDescent="0.2">
      <c r="A8" s="82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customFormat="1" x14ac:dyDescent="0.2">
      <c r="A9" s="83" t="s">
        <v>26</v>
      </c>
      <c r="B9" s="98">
        <f>SUM(C9,F9,I9,L9,O9)</f>
        <v>1595241.7871654844</v>
      </c>
      <c r="C9" s="98">
        <f>SUM(C10:C12)</f>
        <v>193514.29282002535</v>
      </c>
      <c r="D9" s="99">
        <f t="shared" ref="D9:D13" si="0">IF(ISNUMBER(C9/$B9*100),C9/$B9*100,0)</f>
        <v>12.130718639452924</v>
      </c>
      <c r="E9" s="99">
        <v>9.988728515172058</v>
      </c>
      <c r="F9" s="98">
        <f>SUM(F10:F12)</f>
        <v>302092.69585408038</v>
      </c>
      <c r="G9" s="99">
        <f t="shared" ref="G9:G13" si="1">IF(ISNUMBER(F9/$B9*100),F9/$B9*100,0)</f>
        <v>18.937110241504875</v>
      </c>
      <c r="H9" s="99">
        <v>9.019685204527466</v>
      </c>
      <c r="I9" s="98">
        <f>SUM(I10:I12)</f>
        <v>1035970.6152761858</v>
      </c>
      <c r="J9" s="99">
        <f t="shared" ref="J9:J13" si="2">IF(ISNUMBER(I9/$B9*100),I9/$B9*100,0)</f>
        <v>64.941291258233449</v>
      </c>
      <c r="K9" s="99">
        <v>8.2093334607105302</v>
      </c>
      <c r="L9" s="98">
        <f>SUM(L10:L12)</f>
        <v>12013.636521572429</v>
      </c>
      <c r="M9" s="99">
        <f t="shared" ref="M9:M13" si="3">IF(ISNUMBER(L9/$B9*100),L9/$B9*100,0)</f>
        <v>0.75309188978298613</v>
      </c>
      <c r="N9" s="99">
        <v>9.8378388727848467</v>
      </c>
      <c r="O9" s="98">
        <f>SUM(O10:O12)</f>
        <v>51650.546693620519</v>
      </c>
      <c r="P9" s="99">
        <f t="shared" ref="P9:P13" si="4">IF(ISNUMBER(O9/$B9*100),O9/$B9*100,0)</f>
        <v>3.2377879710257669</v>
      </c>
      <c r="Q9" s="99">
        <v>8.8823419710817451</v>
      </c>
    </row>
    <row r="10" spans="1:17" customFormat="1" x14ac:dyDescent="0.2">
      <c r="A10" s="84" t="s">
        <v>25</v>
      </c>
      <c r="B10" s="21">
        <f>SUM(C10,F10,I10,L10,O10)</f>
        <v>345543.51595501753</v>
      </c>
      <c r="C10" s="6">
        <v>48976.729102034995</v>
      </c>
      <c r="D10" s="20">
        <f t="shared" si="0"/>
        <v>14.173823799492371</v>
      </c>
      <c r="E10" s="20">
        <v>11.270280811232444</v>
      </c>
      <c r="F10" s="6">
        <v>70478.707732196635</v>
      </c>
      <c r="G10" s="20">
        <f t="shared" si="1"/>
        <v>20.396478150489003</v>
      </c>
      <c r="H10" s="20">
        <v>10.332426550598479</v>
      </c>
      <c r="I10" s="6">
        <v>202252.9864899556</v>
      </c>
      <c r="J10" s="20">
        <f t="shared" si="2"/>
        <v>58.53184248906139</v>
      </c>
      <c r="K10" s="20">
        <v>9.2788461538461533</v>
      </c>
      <c r="L10" s="6">
        <v>4554.2385293050784</v>
      </c>
      <c r="M10" s="20">
        <f t="shared" si="3"/>
        <v>1.3179927618430392</v>
      </c>
      <c r="N10" s="20">
        <v>13.745901639344263</v>
      </c>
      <c r="O10" s="6">
        <v>19280.854101525205</v>
      </c>
      <c r="P10" s="20">
        <f t="shared" si="4"/>
        <v>5.5798627991141831</v>
      </c>
      <c r="Q10" s="20">
        <v>9.4177732379979595</v>
      </c>
    </row>
    <row r="11" spans="1:17" customFormat="1" x14ac:dyDescent="0.2">
      <c r="A11" s="84" t="s">
        <v>24</v>
      </c>
      <c r="B11" s="21">
        <f>SUM(C11,F11,I11,L11,O11)</f>
        <v>174940.89030610179</v>
      </c>
      <c r="C11" s="6">
        <v>23166.961387302676</v>
      </c>
      <c r="D11" s="20">
        <f t="shared" si="0"/>
        <v>13.242736644798377</v>
      </c>
      <c r="E11" s="20">
        <v>10.096111518708735</v>
      </c>
      <c r="F11" s="6">
        <v>21232.282375482642</v>
      </c>
      <c r="G11" s="20">
        <f t="shared" si="1"/>
        <v>12.136832239924916</v>
      </c>
      <c r="H11" s="20">
        <v>8.7521912350597564</v>
      </c>
      <c r="I11" s="6">
        <v>126082.04746522281</v>
      </c>
      <c r="J11" s="20">
        <f t="shared" si="2"/>
        <v>72.071227741331086</v>
      </c>
      <c r="K11" s="20">
        <v>8.7289605637620369</v>
      </c>
      <c r="L11" s="6">
        <v>1475.6026361339302</v>
      </c>
      <c r="M11" s="20">
        <f t="shared" si="3"/>
        <v>0.84348641049671302</v>
      </c>
      <c r="N11" s="20">
        <v>6.2222222222222223</v>
      </c>
      <c r="O11" s="6">
        <v>2983.9964419597245</v>
      </c>
      <c r="P11" s="20">
        <f t="shared" si="4"/>
        <v>1.705716963448908</v>
      </c>
      <c r="Q11" s="20">
        <v>7.25</v>
      </c>
    </row>
    <row r="12" spans="1:17" customFormat="1" x14ac:dyDescent="0.2">
      <c r="A12" s="84" t="s">
        <v>23</v>
      </c>
      <c r="B12" s="21">
        <f>SUM(C12,F12,I12,L12,O12)</f>
        <v>1074757.3809043651</v>
      </c>
      <c r="C12" s="6">
        <v>121370.60233068769</v>
      </c>
      <c r="D12" s="20">
        <f t="shared" si="0"/>
        <v>11.292837293990873</v>
      </c>
      <c r="E12" s="20">
        <v>9.4578151424496202</v>
      </c>
      <c r="F12" s="6">
        <v>210381.7057464011</v>
      </c>
      <c r="G12" s="20">
        <f t="shared" si="1"/>
        <v>19.574809113604168</v>
      </c>
      <c r="H12" s="20">
        <v>8.5911431366998041</v>
      </c>
      <c r="I12" s="6">
        <v>707635.58132100734</v>
      </c>
      <c r="J12" s="20">
        <f t="shared" si="2"/>
        <v>65.841425599288314</v>
      </c>
      <c r="K12" s="20">
        <v>7.8024405822487095</v>
      </c>
      <c r="L12" s="6">
        <v>5983.7953561334207</v>
      </c>
      <c r="M12" s="20">
        <f t="shared" si="3"/>
        <v>0.55675778203061022</v>
      </c>
      <c r="N12" s="20">
        <v>7.5911191330395047</v>
      </c>
      <c r="O12" s="6">
        <v>29385.696150135591</v>
      </c>
      <c r="P12" s="20">
        <f t="shared" si="4"/>
        <v>2.7341702110860324</v>
      </c>
      <c r="Q12" s="20">
        <v>8.6716864628673065</v>
      </c>
    </row>
    <row r="13" spans="1:17" customFormat="1" x14ac:dyDescent="0.2">
      <c r="A13" s="83" t="s">
        <v>22</v>
      </c>
      <c r="B13" s="21">
        <f>SUM(C13,F13,I13,L13,O13)</f>
        <v>1383038.4747656758</v>
      </c>
      <c r="C13" s="6">
        <v>52212.20374407676</v>
      </c>
      <c r="D13" s="20">
        <f t="shared" si="0"/>
        <v>3.7751808569839618</v>
      </c>
      <c r="E13" s="20">
        <v>7.5416666666666634</v>
      </c>
      <c r="F13" s="6">
        <v>280732.95161688182</v>
      </c>
      <c r="G13" s="20">
        <f t="shared" si="1"/>
        <v>20.29827490261582</v>
      </c>
      <c r="H13" s="20">
        <v>6.4663437655240878</v>
      </c>
      <c r="I13" s="6">
        <v>951271.87245985516</v>
      </c>
      <c r="J13" s="20">
        <f t="shared" si="2"/>
        <v>68.781302170283169</v>
      </c>
      <c r="K13" s="20">
        <v>5.5358693563880808</v>
      </c>
      <c r="L13" s="6">
        <v>28476.585178815454</v>
      </c>
      <c r="M13" s="20">
        <f t="shared" si="3"/>
        <v>2.058987200890428</v>
      </c>
      <c r="N13" s="20">
        <v>5.6029593094944499</v>
      </c>
      <c r="O13" s="6">
        <v>70344.861766046713</v>
      </c>
      <c r="P13" s="20">
        <f t="shared" si="4"/>
        <v>5.0862548692266163</v>
      </c>
      <c r="Q13" s="20">
        <v>6.0807483998030518</v>
      </c>
    </row>
    <row r="14" spans="1:17" customFormat="1" x14ac:dyDescent="0.2">
      <c r="A14" s="83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7" customFormat="1" x14ac:dyDescent="0.2">
      <c r="A15" s="82" t="s">
        <v>21</v>
      </c>
      <c r="B15" s="86"/>
      <c r="C15" s="86"/>
      <c r="D15" s="97"/>
      <c r="E15" s="87"/>
      <c r="F15" s="86"/>
      <c r="G15" s="97"/>
      <c r="H15" s="87"/>
      <c r="I15" s="86"/>
      <c r="J15" s="97"/>
      <c r="K15" s="87"/>
      <c r="L15" s="86"/>
      <c r="M15" s="97"/>
      <c r="N15" s="87"/>
      <c r="O15" s="86"/>
      <c r="P15" s="97"/>
      <c r="Q15" s="87"/>
    </row>
    <row r="16" spans="1:17" customFormat="1" x14ac:dyDescent="0.2">
      <c r="A16" s="83" t="s">
        <v>20</v>
      </c>
      <c r="B16" s="21">
        <f t="shared" ref="B16" si="5">SUM(C16,F16,I16,L16,O16)</f>
        <v>6414.7756643313351</v>
      </c>
      <c r="C16" s="21">
        <v>307.85497490611289</v>
      </c>
      <c r="D16" s="20">
        <f t="shared" ref="D16" si="6">IF(ISNUMBER(C16/$B16*100),C16/$B16*100,0)</f>
        <v>4.7991541873850263</v>
      </c>
      <c r="E16" s="20">
        <v>1</v>
      </c>
      <c r="F16" s="21">
        <v>4011.5707249538359</v>
      </c>
      <c r="G16" s="20">
        <f t="shared" ref="G16" si="7">IF(ISNUMBER(F16/$B16*100),F16/$B16*100,0)</f>
        <v>62.536414909405799</v>
      </c>
      <c r="H16" s="20">
        <v>2.9022285844081375</v>
      </c>
      <c r="I16" s="21">
        <v>494.50409495959968</v>
      </c>
      <c r="J16" s="20">
        <f t="shared" ref="J16" si="8">IF(ISNUMBER(I16/$B16*100),I16/$B16*100,0)</f>
        <v>7.7088291288070456</v>
      </c>
      <c r="K16" s="20">
        <v>5.132341199735075</v>
      </c>
      <c r="L16" s="21">
        <v>0</v>
      </c>
      <c r="M16" s="20">
        <f t="shared" ref="M16" si="9">IF(ISNUMBER(L16/$B16*100),L16/$B16*100,0)</f>
        <v>0</v>
      </c>
      <c r="N16" s="20">
        <v>0</v>
      </c>
      <c r="O16" s="21">
        <v>1600.845869511787</v>
      </c>
      <c r="P16" s="20">
        <f t="shared" ref="P16" si="10">IF(ISNUMBER(O16/$B16*100),O16/$B16*100,0)</f>
        <v>24.955601774402133</v>
      </c>
      <c r="Q16" s="20">
        <v>3.0952380952380953</v>
      </c>
    </row>
    <row r="17" spans="1:21" x14ac:dyDescent="0.2">
      <c r="A17" s="83" t="s">
        <v>19</v>
      </c>
      <c r="B17" s="21">
        <f t="shared" ref="B17:B28" si="11">SUM(C17,F17,I17,L17,O17)</f>
        <v>55431.266088186749</v>
      </c>
      <c r="C17" s="21">
        <v>2312.2746990230194</v>
      </c>
      <c r="D17" s="20">
        <f t="shared" ref="D17:D28" si="12">IF(ISNUMBER(C17/$B17*100),C17/$B17*100,0)</f>
        <v>4.1714268177536731</v>
      </c>
      <c r="E17" s="20">
        <v>5.0644278195269896</v>
      </c>
      <c r="F17" s="21">
        <v>22883.745351860802</v>
      </c>
      <c r="G17" s="20">
        <f t="shared" ref="G17:G28" si="13">IF(ISNUMBER(F17/$B17*100),F17/$B17*100,0)</f>
        <v>41.283100615913369</v>
      </c>
      <c r="H17" s="20">
        <v>5.8353070187747527</v>
      </c>
      <c r="I17" s="21">
        <v>20024.62275482676</v>
      </c>
      <c r="J17" s="20">
        <f t="shared" ref="J17:J28" si="14">IF(ISNUMBER(I17/$B17*100),I17/$B17*100,0)</f>
        <v>36.125140499170946</v>
      </c>
      <c r="K17" s="20">
        <v>5.7973207168026786</v>
      </c>
      <c r="L17" s="21">
        <v>2770.6947741550161</v>
      </c>
      <c r="M17" s="20">
        <f t="shared" ref="M17:M28" si="15">IF(ISNUMBER(L17/$B17*100),L17/$B17*100,0)</f>
        <v>4.9984331401470437</v>
      </c>
      <c r="N17" s="20">
        <v>5.333333333333333</v>
      </c>
      <c r="O17" s="21">
        <v>7439.9285083211489</v>
      </c>
      <c r="P17" s="20">
        <f t="shared" ref="P17:P28" si="16">IF(ISNUMBER(O17/$B17*100),O17/$B17*100,0)</f>
        <v>13.421898927014968</v>
      </c>
      <c r="Q17" s="20">
        <v>5.3300417298026517</v>
      </c>
      <c r="R17"/>
      <c r="S17"/>
      <c r="T17"/>
      <c r="U17"/>
    </row>
    <row r="18" spans="1:21" x14ac:dyDescent="0.2">
      <c r="A18" s="83" t="s">
        <v>18</v>
      </c>
      <c r="B18" s="21">
        <f t="shared" si="11"/>
        <v>250322.61015416606</v>
      </c>
      <c r="C18" s="21">
        <v>35106.646008471173</v>
      </c>
      <c r="D18" s="20">
        <f t="shared" si="12"/>
        <v>14.024560540835706</v>
      </c>
      <c r="E18" s="20">
        <v>8.5339451554657675</v>
      </c>
      <c r="F18" s="21">
        <v>66493.776638158219</v>
      </c>
      <c r="G18" s="20">
        <f t="shared" si="13"/>
        <v>26.563232381288582</v>
      </c>
      <c r="H18" s="20">
        <v>7.2879800338851188</v>
      </c>
      <c r="I18" s="21">
        <v>122355.16871163476</v>
      </c>
      <c r="J18" s="20">
        <f t="shared" si="14"/>
        <v>48.878992048013536</v>
      </c>
      <c r="K18" s="20">
        <v>6.8513484129072024</v>
      </c>
      <c r="L18" s="21">
        <v>6994.1787625376583</v>
      </c>
      <c r="M18" s="20">
        <f t="shared" si="15"/>
        <v>2.7940659288548315</v>
      </c>
      <c r="N18" s="20">
        <v>6.1884735976975547</v>
      </c>
      <c r="O18" s="21">
        <v>19372.840033364235</v>
      </c>
      <c r="P18" s="20">
        <f t="shared" si="16"/>
        <v>7.7391491010073334</v>
      </c>
      <c r="Q18" s="20">
        <v>6.8582147715052439</v>
      </c>
      <c r="R18"/>
      <c r="S18"/>
      <c r="T18"/>
      <c r="U18"/>
    </row>
    <row r="19" spans="1:21" x14ac:dyDescent="0.2">
      <c r="A19" s="83" t="s">
        <v>17</v>
      </c>
      <c r="B19" s="21">
        <f t="shared" si="11"/>
        <v>573093.99791858881</v>
      </c>
      <c r="C19" s="21">
        <v>83699.370776100986</v>
      </c>
      <c r="D19" s="20">
        <f t="shared" si="12"/>
        <v>14.604824178945764</v>
      </c>
      <c r="E19" s="20">
        <v>10.048880052737411</v>
      </c>
      <c r="F19" s="21">
        <v>96067.967771376527</v>
      </c>
      <c r="G19" s="20">
        <f t="shared" si="13"/>
        <v>16.763038545209735</v>
      </c>
      <c r="H19" s="20">
        <v>8.9263988159463281</v>
      </c>
      <c r="I19" s="21">
        <v>364147.56634617533</v>
      </c>
      <c r="J19" s="20">
        <f t="shared" si="14"/>
        <v>63.54063516084922</v>
      </c>
      <c r="K19" s="20">
        <v>8.325072338059293</v>
      </c>
      <c r="L19" s="21">
        <v>8379.0616588370303</v>
      </c>
      <c r="M19" s="20">
        <f t="shared" si="15"/>
        <v>1.462074579260787</v>
      </c>
      <c r="N19" s="20">
        <v>6.8890169661368086</v>
      </c>
      <c r="O19" s="21">
        <v>20800.031366099061</v>
      </c>
      <c r="P19" s="20">
        <f t="shared" si="16"/>
        <v>3.6294275357345169</v>
      </c>
      <c r="Q19" s="20">
        <v>8.4238521616140609</v>
      </c>
      <c r="R19"/>
      <c r="S19"/>
      <c r="T19"/>
      <c r="U19"/>
    </row>
    <row r="20" spans="1:21" x14ac:dyDescent="0.2">
      <c r="A20" s="83" t="s">
        <v>16</v>
      </c>
      <c r="B20" s="21">
        <f t="shared" si="11"/>
        <v>379917.68195873738</v>
      </c>
      <c r="C20" s="21">
        <v>41385.002544105337</v>
      </c>
      <c r="D20" s="20">
        <f t="shared" si="12"/>
        <v>10.893149887295884</v>
      </c>
      <c r="E20" s="20">
        <v>10.468895710998178</v>
      </c>
      <c r="F20" s="21">
        <v>64432.617003937899</v>
      </c>
      <c r="G20" s="20">
        <f t="shared" si="13"/>
        <v>16.959625746225701</v>
      </c>
      <c r="H20" s="20">
        <v>9.6183139725045628</v>
      </c>
      <c r="I20" s="21">
        <v>256083.35750002222</v>
      </c>
      <c r="J20" s="20">
        <f t="shared" si="14"/>
        <v>67.404958932086572</v>
      </c>
      <c r="K20" s="20">
        <v>8.220484114513825</v>
      </c>
      <c r="L20" s="21">
        <v>4502.4271740685253</v>
      </c>
      <c r="M20" s="20">
        <f t="shared" si="15"/>
        <v>1.1851059816051235</v>
      </c>
      <c r="N20" s="20">
        <v>6.9885597967144495</v>
      </c>
      <c r="O20" s="21">
        <v>13514.277736603381</v>
      </c>
      <c r="P20" s="20">
        <f t="shared" si="16"/>
        <v>3.5571594527867116</v>
      </c>
      <c r="Q20" s="20">
        <v>9.6113737597816549</v>
      </c>
      <c r="R20"/>
      <c r="S20"/>
      <c r="T20"/>
      <c r="U20"/>
    </row>
    <row r="21" spans="1:21" x14ac:dyDescent="0.2">
      <c r="A21" s="83" t="s">
        <v>15</v>
      </c>
      <c r="B21" s="21">
        <f t="shared" si="11"/>
        <v>338106.21225532657</v>
      </c>
      <c r="C21" s="21">
        <v>27750.563222074055</v>
      </c>
      <c r="D21" s="20">
        <f t="shared" si="12"/>
        <v>8.2076466554591896</v>
      </c>
      <c r="E21" s="20">
        <v>10.828398509715388</v>
      </c>
      <c r="F21" s="21">
        <v>67172.056395202802</v>
      </c>
      <c r="G21" s="20">
        <f t="shared" si="13"/>
        <v>19.867146464755489</v>
      </c>
      <c r="H21" s="20">
        <v>8.8030296497828573</v>
      </c>
      <c r="I21" s="21">
        <v>225153.82879971835</v>
      </c>
      <c r="J21" s="20">
        <f t="shared" si="14"/>
        <v>66.592632917874241</v>
      </c>
      <c r="K21" s="20">
        <v>7.4001540012596747</v>
      </c>
      <c r="L21" s="21">
        <v>4889.2783599442328</v>
      </c>
      <c r="M21" s="20">
        <f t="shared" si="15"/>
        <v>1.4460776474145387</v>
      </c>
      <c r="N21" s="20">
        <v>10.77880077781276</v>
      </c>
      <c r="O21" s="21">
        <v>13140.485478387098</v>
      </c>
      <c r="P21" s="20">
        <f t="shared" si="16"/>
        <v>3.8864963144965348</v>
      </c>
      <c r="Q21" s="20">
        <v>7.1643823366744703</v>
      </c>
      <c r="R21"/>
      <c r="S21"/>
      <c r="T21"/>
      <c r="U21"/>
    </row>
    <row r="22" spans="1:21" x14ac:dyDescent="0.2">
      <c r="A22" s="83" t="s">
        <v>14</v>
      </c>
      <c r="B22" s="21">
        <f t="shared" si="11"/>
        <v>296316.26599122753</v>
      </c>
      <c r="C22" s="21">
        <v>14360.464829118733</v>
      </c>
      <c r="D22" s="20">
        <f t="shared" si="12"/>
        <v>4.8463302482165718</v>
      </c>
      <c r="E22" s="20">
        <v>9.3186436549544851</v>
      </c>
      <c r="F22" s="21">
        <v>59704.950443025868</v>
      </c>
      <c r="G22" s="20">
        <f t="shared" si="13"/>
        <v>20.149062773622234</v>
      </c>
      <c r="H22" s="20">
        <v>7.0371194636572234</v>
      </c>
      <c r="I22" s="21">
        <v>209921.52673170235</v>
      </c>
      <c r="J22" s="20">
        <f t="shared" si="14"/>
        <v>70.843740565331331</v>
      </c>
      <c r="K22" s="20">
        <v>6.8635304451408246</v>
      </c>
      <c r="L22" s="21">
        <v>3733.3151996741353</v>
      </c>
      <c r="M22" s="20">
        <f t="shared" si="15"/>
        <v>1.2599089648978841</v>
      </c>
      <c r="N22" s="20">
        <v>5.976301785667415</v>
      </c>
      <c r="O22" s="21">
        <v>8596.0087877064543</v>
      </c>
      <c r="P22" s="20">
        <f t="shared" si="16"/>
        <v>2.9009574479319808</v>
      </c>
      <c r="Q22" s="20">
        <v>7.8088817247557092</v>
      </c>
      <c r="R22"/>
      <c r="S22"/>
      <c r="T22"/>
      <c r="U22"/>
    </row>
    <row r="23" spans="1:21" x14ac:dyDescent="0.2">
      <c r="A23" s="83" t="s">
        <v>13</v>
      </c>
      <c r="B23" s="21">
        <f t="shared" si="11"/>
        <v>270299.1321563634</v>
      </c>
      <c r="C23" s="21">
        <v>11163.47916464206</v>
      </c>
      <c r="D23" s="20">
        <f t="shared" si="12"/>
        <v>4.1300462474974502</v>
      </c>
      <c r="E23" s="20">
        <v>7.8930978098258215</v>
      </c>
      <c r="F23" s="21">
        <v>49910.630825904525</v>
      </c>
      <c r="G23" s="20">
        <f t="shared" si="13"/>
        <v>18.464961551201757</v>
      </c>
      <c r="H23" s="20">
        <v>7.8259357119928117</v>
      </c>
      <c r="I23" s="21">
        <v>200019.27259328394</v>
      </c>
      <c r="J23" s="20">
        <f t="shared" si="14"/>
        <v>73.999228557484315</v>
      </c>
      <c r="K23" s="20">
        <v>6.2418381813635646</v>
      </c>
      <c r="L23" s="21">
        <v>3433.0858089544959</v>
      </c>
      <c r="M23" s="20">
        <f t="shared" si="15"/>
        <v>1.2701061159783951</v>
      </c>
      <c r="N23" s="20">
        <v>5.8890988824976267</v>
      </c>
      <c r="O23" s="21">
        <v>5772.6637635783709</v>
      </c>
      <c r="P23" s="20">
        <f t="shared" si="16"/>
        <v>2.1356575278380783</v>
      </c>
      <c r="Q23" s="20">
        <v>5.7160941725525172</v>
      </c>
      <c r="R23"/>
      <c r="S23"/>
      <c r="T23"/>
      <c r="U23"/>
    </row>
    <row r="24" spans="1:21" x14ac:dyDescent="0.2">
      <c r="A24" s="83" t="s">
        <v>12</v>
      </c>
      <c r="B24" s="21">
        <f t="shared" si="11"/>
        <v>223040.64185200032</v>
      </c>
      <c r="C24" s="21">
        <v>8970.5861164667567</v>
      </c>
      <c r="D24" s="20">
        <f t="shared" si="12"/>
        <v>4.0219513546859469</v>
      </c>
      <c r="E24" s="20">
        <v>6.9288158900390826</v>
      </c>
      <c r="F24" s="21">
        <v>49052.491755378898</v>
      </c>
      <c r="G24" s="20">
        <f t="shared" si="13"/>
        <v>21.99262490821198</v>
      </c>
      <c r="H24" s="20">
        <v>6.976901895669787</v>
      </c>
      <c r="I24" s="21">
        <v>155749.80241386846</v>
      </c>
      <c r="J24" s="20">
        <f t="shared" si="14"/>
        <v>69.830234131596953</v>
      </c>
      <c r="K24" s="20">
        <v>6.2845690812089519</v>
      </c>
      <c r="L24" s="21">
        <v>986.37164033757631</v>
      </c>
      <c r="M24" s="20">
        <f t="shared" si="15"/>
        <v>0.44223852305450589</v>
      </c>
      <c r="N24" s="20">
        <v>5.6878914981773478</v>
      </c>
      <c r="O24" s="21">
        <v>8281.3899259486498</v>
      </c>
      <c r="P24" s="20">
        <f t="shared" si="16"/>
        <v>3.7129510824506169</v>
      </c>
      <c r="Q24" s="20">
        <v>5.8085328498648652</v>
      </c>
      <c r="R24"/>
      <c r="S24"/>
      <c r="T24"/>
      <c r="U24"/>
    </row>
    <row r="25" spans="1:21" x14ac:dyDescent="0.2">
      <c r="A25" s="83" t="s">
        <v>11</v>
      </c>
      <c r="B25" s="21">
        <f t="shared" si="11"/>
        <v>183378.76704357335</v>
      </c>
      <c r="C25" s="21">
        <v>5917.1210319680031</v>
      </c>
      <c r="D25" s="20">
        <f t="shared" si="12"/>
        <v>3.2267209161472943</v>
      </c>
      <c r="E25" s="20">
        <v>8.2849185446305746</v>
      </c>
      <c r="F25" s="21">
        <v>33718.673452238349</v>
      </c>
      <c r="G25" s="20">
        <f t="shared" si="13"/>
        <v>18.387446919755067</v>
      </c>
      <c r="H25" s="20">
        <v>7.0120375230280496</v>
      </c>
      <c r="I25" s="21">
        <v>135572.22294771962</v>
      </c>
      <c r="J25" s="20">
        <f t="shared" si="14"/>
        <v>73.930163853433356</v>
      </c>
      <c r="K25" s="20">
        <v>6.0119992074128454</v>
      </c>
      <c r="L25" s="21">
        <v>1889.8798430433765</v>
      </c>
      <c r="M25" s="20">
        <f t="shared" si="15"/>
        <v>1.0305881501506196</v>
      </c>
      <c r="N25" s="20">
        <v>7.1689516268960896</v>
      </c>
      <c r="O25" s="21">
        <v>6280.8697686040041</v>
      </c>
      <c r="P25" s="20">
        <f t="shared" si="16"/>
        <v>3.4250801605136658</v>
      </c>
      <c r="Q25" s="20">
        <v>5.6149808270101254</v>
      </c>
      <c r="R25"/>
      <c r="S25"/>
      <c r="T25"/>
      <c r="U25"/>
    </row>
    <row r="26" spans="1:21" x14ac:dyDescent="0.2">
      <c r="A26" s="83" t="s">
        <v>10</v>
      </c>
      <c r="B26" s="21">
        <f t="shared" si="11"/>
        <v>145685.26829181172</v>
      </c>
      <c r="C26" s="21">
        <v>5782.8209241327604</v>
      </c>
      <c r="D26" s="20">
        <f t="shared" si="12"/>
        <v>3.9693930566470219</v>
      </c>
      <c r="E26" s="20">
        <v>8.9114262655632484</v>
      </c>
      <c r="F26" s="21">
        <v>24981.450246217733</v>
      </c>
      <c r="G26" s="20">
        <f t="shared" si="13"/>
        <v>17.147547270310941</v>
      </c>
      <c r="H26" s="20">
        <v>7.2088490716274904</v>
      </c>
      <c r="I26" s="21">
        <v>109723.05791659125</v>
      </c>
      <c r="J26" s="20">
        <f t="shared" si="14"/>
        <v>75.315135979852727</v>
      </c>
      <c r="K26" s="20">
        <v>5.1792245418342935</v>
      </c>
      <c r="L26" s="21">
        <v>1277.8175390760612</v>
      </c>
      <c r="M26" s="20">
        <f t="shared" si="15"/>
        <v>0.8771082718649057</v>
      </c>
      <c r="N26" s="20">
        <v>6.8190467492918572</v>
      </c>
      <c r="O26" s="21">
        <v>3920.1216657939021</v>
      </c>
      <c r="P26" s="20">
        <f t="shared" si="16"/>
        <v>2.690815421324404</v>
      </c>
      <c r="Q26" s="20">
        <v>6.1258843088698507</v>
      </c>
      <c r="R26"/>
      <c r="S26"/>
      <c r="T26"/>
      <c r="U26"/>
    </row>
    <row r="27" spans="1:21" x14ac:dyDescent="0.2">
      <c r="A27" s="83" t="s">
        <v>9</v>
      </c>
      <c r="B27" s="21">
        <f t="shared" si="11"/>
        <v>106534.27893554745</v>
      </c>
      <c r="C27" s="21">
        <v>4889.5456137686788</v>
      </c>
      <c r="D27" s="20">
        <f t="shared" si="12"/>
        <v>4.5896453823344707</v>
      </c>
      <c r="E27" s="20">
        <v>6.5203933701289873</v>
      </c>
      <c r="F27" s="21">
        <v>21590.390828590349</v>
      </c>
      <c r="G27" s="20">
        <f t="shared" si="13"/>
        <v>20.266144422540648</v>
      </c>
      <c r="H27" s="20">
        <v>5.9892241703807265</v>
      </c>
      <c r="I27" s="21">
        <v>74649.031633358099</v>
      </c>
      <c r="J27" s="20">
        <f t="shared" si="14"/>
        <v>70.070434022949811</v>
      </c>
      <c r="K27" s="20">
        <v>5.2520637341850174</v>
      </c>
      <c r="L27" s="21">
        <v>1018.4009899475443</v>
      </c>
      <c r="M27" s="20">
        <f t="shared" si="15"/>
        <v>0.95593737539038526</v>
      </c>
      <c r="N27" s="20">
        <v>7.8774151725851116</v>
      </c>
      <c r="O27" s="21">
        <v>4386.9098698827729</v>
      </c>
      <c r="P27" s="20">
        <f t="shared" si="16"/>
        <v>4.1178387967846719</v>
      </c>
      <c r="Q27" s="20">
        <v>7.8589428295836585</v>
      </c>
      <c r="R27"/>
      <c r="S27"/>
      <c r="T27"/>
      <c r="U27"/>
    </row>
    <row r="28" spans="1:21" x14ac:dyDescent="0.2">
      <c r="A28" s="83" t="s">
        <v>8</v>
      </c>
      <c r="B28" s="21">
        <f t="shared" si="11"/>
        <v>149739.36362132497</v>
      </c>
      <c r="C28" s="21">
        <v>4080.7666593241993</v>
      </c>
      <c r="D28" s="20">
        <f t="shared" si="12"/>
        <v>2.7252464286171452</v>
      </c>
      <c r="E28" s="20">
        <v>5.921014555584228</v>
      </c>
      <c r="F28" s="21">
        <v>22805.326034119913</v>
      </c>
      <c r="G28" s="20">
        <f t="shared" si="13"/>
        <v>15.230013994043793</v>
      </c>
      <c r="H28" s="20">
        <v>6.3255619249304234</v>
      </c>
      <c r="I28" s="21">
        <v>113348.52529220222</v>
      </c>
      <c r="J28" s="20">
        <f t="shared" si="14"/>
        <v>75.697213178258636</v>
      </c>
      <c r="K28" s="20">
        <v>4.6847296101772322</v>
      </c>
      <c r="L28" s="21">
        <v>615.70994981222577</v>
      </c>
      <c r="M28" s="20">
        <f t="shared" si="15"/>
        <v>0.41118776981668703</v>
      </c>
      <c r="N28" s="20">
        <v>3</v>
      </c>
      <c r="O28" s="21">
        <v>8889.0356858664345</v>
      </c>
      <c r="P28" s="20">
        <f t="shared" si="16"/>
        <v>5.9363386292637568</v>
      </c>
      <c r="Q28" s="20">
        <v>7.867547854384755</v>
      </c>
      <c r="R28"/>
      <c r="S28"/>
      <c r="T28"/>
      <c r="U28"/>
    </row>
    <row r="29" spans="1:21" x14ac:dyDescent="0.2">
      <c r="A29" s="74"/>
      <c r="B29" s="68"/>
      <c r="C29" s="68"/>
      <c r="D29" s="75"/>
      <c r="E29" s="76"/>
      <c r="F29" s="68"/>
      <c r="G29" s="75"/>
      <c r="H29" s="76"/>
      <c r="I29" s="68"/>
      <c r="J29" s="77"/>
      <c r="K29" s="76"/>
      <c r="L29" s="68"/>
      <c r="M29" s="75"/>
      <c r="N29" s="76"/>
      <c r="O29" s="68"/>
      <c r="P29" s="75"/>
      <c r="Q29" s="75"/>
      <c r="R29"/>
      <c r="S29"/>
      <c r="T29"/>
      <c r="U29"/>
    </row>
    <row r="30" spans="1:21" x14ac:dyDescent="0.2">
      <c r="A30" s="1" t="str">
        <f>'C01'!$A$31</f>
        <v>Fuente: Instituto Nacional de Estadística (INE). Encuesta Permanente de Hogares de Propósitos Múltiples, LXI 2018.</v>
      </c>
      <c r="R30"/>
      <c r="S30"/>
      <c r="T30"/>
      <c r="U30"/>
    </row>
    <row r="31" spans="1:21" x14ac:dyDescent="0.2">
      <c r="A31" s="1" t="s">
        <v>3</v>
      </c>
      <c r="R31"/>
      <c r="S31"/>
      <c r="T31"/>
      <c r="U31"/>
    </row>
    <row r="32" spans="1:21" x14ac:dyDescent="0.2">
      <c r="A32" s="1" t="s">
        <v>53</v>
      </c>
      <c r="R32"/>
      <c r="S32"/>
      <c r="T32"/>
      <c r="U32"/>
    </row>
    <row r="34" spans="1:21" x14ac:dyDescent="0.2">
      <c r="A34" s="102" t="str">
        <f>A1</f>
        <v>Cuadro No. 4.  Población con problemas de empleo y Años de Estudio Promedio (AEP), según dominio, rama de actividad  y ocupación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/>
      <c r="S34"/>
      <c r="T34"/>
      <c r="U34"/>
    </row>
    <row r="35" spans="1:21" x14ac:dyDescent="0.2">
      <c r="A35" s="15" t="s">
        <v>7</v>
      </c>
      <c r="C35" s="27"/>
      <c r="R35"/>
      <c r="S35"/>
      <c r="T35"/>
      <c r="U35"/>
    </row>
    <row r="36" spans="1:21" x14ac:dyDescent="0.2">
      <c r="A36" s="116" t="str">
        <f>A3</f>
        <v>Categorías</v>
      </c>
      <c r="B36" s="113" t="s">
        <v>28</v>
      </c>
      <c r="C36" s="115" t="s">
        <v>45</v>
      </c>
      <c r="D36" s="115"/>
      <c r="E36" s="115"/>
      <c r="F36" s="115" t="s">
        <v>35</v>
      </c>
      <c r="G36" s="115"/>
      <c r="H36" s="115"/>
      <c r="I36" s="115" t="s">
        <v>34</v>
      </c>
      <c r="J36" s="115"/>
      <c r="K36" s="115"/>
      <c r="L36" s="115" t="s">
        <v>44</v>
      </c>
      <c r="M36" s="115"/>
      <c r="N36" s="115"/>
      <c r="O36" s="115" t="s">
        <v>43</v>
      </c>
      <c r="P36" s="115"/>
      <c r="Q36" s="115"/>
      <c r="R36"/>
      <c r="S36"/>
      <c r="T36"/>
      <c r="U36"/>
    </row>
    <row r="37" spans="1:21" x14ac:dyDescent="0.2">
      <c r="A37" s="117"/>
      <c r="B37" s="114"/>
      <c r="C37" s="26" t="s">
        <v>31</v>
      </c>
      <c r="D37" s="85" t="s">
        <v>52</v>
      </c>
      <c r="E37" s="26" t="s">
        <v>30</v>
      </c>
      <c r="F37" s="26" t="s">
        <v>31</v>
      </c>
      <c r="G37" s="85" t="s">
        <v>52</v>
      </c>
      <c r="H37" s="26" t="s">
        <v>30</v>
      </c>
      <c r="I37" s="26" t="s">
        <v>31</v>
      </c>
      <c r="J37" s="85" t="s">
        <v>52</v>
      </c>
      <c r="K37" s="26" t="s">
        <v>30</v>
      </c>
      <c r="L37" s="26" t="s">
        <v>31</v>
      </c>
      <c r="M37" s="85" t="s">
        <v>52</v>
      </c>
      <c r="N37" s="26" t="s">
        <v>30</v>
      </c>
      <c r="O37" s="26" t="s">
        <v>31</v>
      </c>
      <c r="P37" s="85" t="s">
        <v>52</v>
      </c>
      <c r="Q37" s="26" t="s">
        <v>30</v>
      </c>
      <c r="R37"/>
      <c r="S37"/>
      <c r="T37"/>
      <c r="U37"/>
    </row>
    <row r="39" spans="1:21" x14ac:dyDescent="0.2">
      <c r="A39" s="7" t="str">
        <f t="shared" ref="A39:Q39" si="17">A6</f>
        <v>Total Nacional</v>
      </c>
      <c r="B39" s="25">
        <f t="shared" si="17"/>
        <v>2978280.2619313705</v>
      </c>
      <c r="C39" s="25">
        <f t="shared" si="17"/>
        <v>245726.49656410009</v>
      </c>
      <c r="D39" s="24">
        <f t="shared" si="17"/>
        <v>8.2506169652667314</v>
      </c>
      <c r="E39" s="24">
        <f t="shared" si="17"/>
        <v>9.4894604915591358</v>
      </c>
      <c r="F39" s="25">
        <f t="shared" si="17"/>
        <v>582825.64747096854</v>
      </c>
      <c r="G39" s="24">
        <f t="shared" si="17"/>
        <v>19.569200888200321</v>
      </c>
      <c r="H39" s="24">
        <f t="shared" si="17"/>
        <v>7.8353187137807883</v>
      </c>
      <c r="I39" s="25">
        <f t="shared" si="17"/>
        <v>1987242.4877362475</v>
      </c>
      <c r="J39" s="24">
        <f t="shared" si="17"/>
        <v>66.724495781587407</v>
      </c>
      <c r="K39" s="24">
        <f t="shared" si="17"/>
        <v>7.0019011109161893</v>
      </c>
      <c r="L39" s="25">
        <f t="shared" si="17"/>
        <v>40490.221700387883</v>
      </c>
      <c r="M39" s="24">
        <f t="shared" si="17"/>
        <v>1.3595168399004389</v>
      </c>
      <c r="N39" s="24">
        <f t="shared" si="17"/>
        <v>6.944556027830334</v>
      </c>
      <c r="O39" s="25">
        <f t="shared" si="17"/>
        <v>121995.40845966645</v>
      </c>
      <c r="P39" s="24">
        <f t="shared" si="17"/>
        <v>4.0961695250451093</v>
      </c>
      <c r="Q39" s="24">
        <f t="shared" si="17"/>
        <v>7.2960009335906069</v>
      </c>
      <c r="R39"/>
      <c r="S39"/>
      <c r="T39"/>
      <c r="U39"/>
    </row>
    <row r="40" spans="1:21" x14ac:dyDescent="0.2">
      <c r="A40" s="23"/>
      <c r="B40" s="19"/>
      <c r="C40" s="19"/>
      <c r="D40" s="22"/>
      <c r="E40" s="22"/>
      <c r="F40" s="19"/>
      <c r="G40" s="22"/>
      <c r="H40" s="22"/>
      <c r="I40" s="19"/>
      <c r="J40" s="22"/>
      <c r="K40" s="22"/>
      <c r="L40" s="19"/>
      <c r="M40" s="22"/>
      <c r="N40" s="22"/>
      <c r="O40" s="19"/>
      <c r="P40" s="22"/>
      <c r="Q40" s="22"/>
      <c r="R40"/>
      <c r="S40"/>
      <c r="T40"/>
      <c r="U40"/>
    </row>
    <row r="41" spans="1:21" x14ac:dyDescent="0.2">
      <c r="A41" s="7" t="s">
        <v>6</v>
      </c>
      <c r="B41" s="86"/>
      <c r="C41" s="86"/>
      <c r="D41" s="97"/>
      <c r="E41" s="87"/>
      <c r="F41" s="86"/>
      <c r="G41" s="97"/>
      <c r="H41" s="87"/>
      <c r="I41" s="86"/>
      <c r="J41" s="97"/>
      <c r="K41" s="87"/>
      <c r="L41" s="86"/>
      <c r="M41" s="97"/>
      <c r="N41" s="87"/>
      <c r="O41" s="86"/>
      <c r="P41" s="97"/>
      <c r="Q41" s="87"/>
      <c r="R41"/>
      <c r="S41"/>
      <c r="T41"/>
      <c r="U41"/>
    </row>
    <row r="42" spans="1:21" x14ac:dyDescent="0.2">
      <c r="A42" s="5" t="s">
        <v>58</v>
      </c>
      <c r="B42" s="21">
        <f t="shared" ref="B42" si="18">SUM(C42,F42,I42,L42,O42)</f>
        <v>848708.80510681844</v>
      </c>
      <c r="C42" s="21">
        <v>0</v>
      </c>
      <c r="D42" s="20">
        <f>IF(ISNUMBER(C42/$B42*100),C42/$B42*100,0)</f>
        <v>0</v>
      </c>
      <c r="E42" s="20">
        <v>0</v>
      </c>
      <c r="F42" s="21">
        <v>165966.73643758212</v>
      </c>
      <c r="G42" s="20">
        <f>IF(ISNUMBER(F42/$B42*100),F42/$B42*100,0)</f>
        <v>19.555203791799187</v>
      </c>
      <c r="H42" s="20">
        <v>5.8651875234431294</v>
      </c>
      <c r="I42" s="21">
        <v>682742.06866923638</v>
      </c>
      <c r="J42" s="20">
        <f>IF(ISNUMBER(I42/$B42*100),I42/$B42*100,0)</f>
        <v>80.444796208200813</v>
      </c>
      <c r="K42" s="20">
        <v>4.9987299051201415</v>
      </c>
      <c r="L42" s="21">
        <v>0</v>
      </c>
      <c r="M42" s="20">
        <f>IF(ISNUMBER(L42/$B42*100),L42/$B42*100,0)</f>
        <v>0</v>
      </c>
      <c r="N42" s="20">
        <v>0</v>
      </c>
      <c r="O42" s="21">
        <v>0</v>
      </c>
      <c r="P42" s="20">
        <f>IF(ISNUMBER(O42/$B42*100),O42/$B42*100,0)</f>
        <v>0</v>
      </c>
      <c r="Q42" s="20">
        <v>0</v>
      </c>
      <c r="R42"/>
      <c r="S42"/>
      <c r="T42"/>
      <c r="U42"/>
    </row>
    <row r="43" spans="1:21" x14ac:dyDescent="0.2">
      <c r="A43" s="5" t="s">
        <v>59</v>
      </c>
      <c r="B43" s="21">
        <f t="shared" ref="B43:B79" si="19">SUM(C43,F43,I43,L43,O43)</f>
        <v>5436.339273065958</v>
      </c>
      <c r="C43" s="21">
        <v>0</v>
      </c>
      <c r="D43" s="20">
        <f t="shared" ref="D43:D80" si="20">IF(ISNUMBER(C43/$B43*100),C43/$B43*100,0)</f>
        <v>0</v>
      </c>
      <c r="E43" s="20">
        <v>0</v>
      </c>
      <c r="F43" s="21">
        <v>1052.290695635513</v>
      </c>
      <c r="G43" s="20">
        <f t="shared" ref="G43:G80" si="21">IF(ISNUMBER(F43/$B43*100),F43/$B43*100,0)</f>
        <v>19.356604560150046</v>
      </c>
      <c r="H43" s="20">
        <v>4.5</v>
      </c>
      <c r="I43" s="21">
        <v>4384.0485774304452</v>
      </c>
      <c r="J43" s="20">
        <f t="shared" ref="J43:J80" si="22">IF(ISNUMBER(I43/$B43*100),I43/$B43*100,0)</f>
        <v>80.643395439849968</v>
      </c>
      <c r="K43" s="20">
        <v>5.5123076945818132</v>
      </c>
      <c r="L43" s="21">
        <v>0</v>
      </c>
      <c r="M43" s="20">
        <f t="shared" ref="M43:M80" si="23">IF(ISNUMBER(L43/$B43*100),L43/$B43*100,0)</f>
        <v>0</v>
      </c>
      <c r="N43" s="20">
        <v>0</v>
      </c>
      <c r="O43" s="21">
        <v>0</v>
      </c>
      <c r="P43" s="20">
        <f t="shared" ref="P43:P80" si="24">IF(ISNUMBER(O43/$B43*100),O43/$B43*100,0)</f>
        <v>0</v>
      </c>
      <c r="Q43" s="20">
        <v>0</v>
      </c>
      <c r="R43"/>
      <c r="S43"/>
      <c r="T43"/>
      <c r="U43"/>
    </row>
    <row r="44" spans="1:21" x14ac:dyDescent="0.2">
      <c r="A44" s="5" t="s">
        <v>5</v>
      </c>
      <c r="B44" s="21">
        <f t="shared" si="19"/>
        <v>347474.42867070239</v>
      </c>
      <c r="C44" s="21">
        <v>0</v>
      </c>
      <c r="D44" s="20">
        <f t="shared" si="20"/>
        <v>0</v>
      </c>
      <c r="E44" s="20">
        <v>0</v>
      </c>
      <c r="F44" s="21">
        <v>72153.647497291066</v>
      </c>
      <c r="G44" s="20">
        <f t="shared" si="21"/>
        <v>20.765167604799565</v>
      </c>
      <c r="H44" s="20">
        <v>7.4197965666712324</v>
      </c>
      <c r="I44" s="21">
        <v>275320.78117341135</v>
      </c>
      <c r="J44" s="20">
        <f t="shared" si="22"/>
        <v>79.234832395200442</v>
      </c>
      <c r="K44" s="20">
        <v>7.8455319359439031</v>
      </c>
      <c r="L44" s="21">
        <v>0</v>
      </c>
      <c r="M44" s="20">
        <f t="shared" si="23"/>
        <v>0</v>
      </c>
      <c r="N44" s="20">
        <v>0</v>
      </c>
      <c r="O44" s="21">
        <v>0</v>
      </c>
      <c r="P44" s="20">
        <f t="shared" si="24"/>
        <v>0</v>
      </c>
      <c r="Q44" s="20">
        <v>0</v>
      </c>
      <c r="R44"/>
      <c r="S44"/>
      <c r="T44"/>
      <c r="U44"/>
    </row>
    <row r="45" spans="1:21" x14ac:dyDescent="0.2">
      <c r="A45" s="5" t="s">
        <v>60</v>
      </c>
      <c r="B45" s="21">
        <f t="shared" si="19"/>
        <v>1164.8598700383786</v>
      </c>
      <c r="C45" s="21">
        <v>0</v>
      </c>
      <c r="D45" s="20">
        <f t="shared" si="20"/>
        <v>0</v>
      </c>
      <c r="E45" s="20">
        <v>0</v>
      </c>
      <c r="F45" s="21">
        <v>307.85497490611289</v>
      </c>
      <c r="G45" s="20">
        <f t="shared" si="21"/>
        <v>26.428498639580571</v>
      </c>
      <c r="H45" s="20">
        <v>8</v>
      </c>
      <c r="I45" s="21">
        <v>857.0048951322658</v>
      </c>
      <c r="J45" s="20">
        <f t="shared" si="22"/>
        <v>73.571501360419433</v>
      </c>
      <c r="K45" s="20">
        <v>6</v>
      </c>
      <c r="L45" s="21">
        <v>0</v>
      </c>
      <c r="M45" s="20">
        <f t="shared" si="23"/>
        <v>0</v>
      </c>
      <c r="N45" s="20">
        <v>0</v>
      </c>
      <c r="O45" s="21">
        <v>0</v>
      </c>
      <c r="P45" s="20">
        <f t="shared" si="24"/>
        <v>0</v>
      </c>
      <c r="Q45" s="20">
        <v>0</v>
      </c>
      <c r="R45"/>
      <c r="S45"/>
      <c r="T45"/>
      <c r="U45"/>
    </row>
    <row r="46" spans="1:21" x14ac:dyDescent="0.2">
      <c r="A46" s="5" t="s">
        <v>61</v>
      </c>
      <c r="B46" s="21">
        <f t="shared" si="19"/>
        <v>11414.870078414318</v>
      </c>
      <c r="C46" s="21">
        <v>0</v>
      </c>
      <c r="D46" s="20">
        <f t="shared" si="20"/>
        <v>0</v>
      </c>
      <c r="E46" s="20">
        <v>0</v>
      </c>
      <c r="F46" s="21">
        <v>2966.2294281473955</v>
      </c>
      <c r="G46" s="20">
        <f t="shared" si="21"/>
        <v>25.985660877179651</v>
      </c>
      <c r="H46" s="20">
        <v>6.0160811913272596</v>
      </c>
      <c r="I46" s="21">
        <v>8448.6406502669233</v>
      </c>
      <c r="J46" s="20">
        <f t="shared" si="22"/>
        <v>74.014339122820346</v>
      </c>
      <c r="K46" s="20">
        <v>5.9832104065557967</v>
      </c>
      <c r="L46" s="21">
        <v>0</v>
      </c>
      <c r="M46" s="20">
        <f t="shared" si="23"/>
        <v>0</v>
      </c>
      <c r="N46" s="20">
        <v>0</v>
      </c>
      <c r="O46" s="21">
        <v>0</v>
      </c>
      <c r="P46" s="20">
        <f t="shared" si="24"/>
        <v>0</v>
      </c>
      <c r="Q46" s="20">
        <v>0</v>
      </c>
      <c r="R46"/>
      <c r="S46"/>
      <c r="T46"/>
      <c r="U46"/>
    </row>
    <row r="47" spans="1:21" x14ac:dyDescent="0.2">
      <c r="A47" s="5" t="s">
        <v>62</v>
      </c>
      <c r="B47" s="21">
        <f t="shared" si="19"/>
        <v>179637.78849777085</v>
      </c>
      <c r="C47" s="21">
        <v>0</v>
      </c>
      <c r="D47" s="20">
        <f t="shared" si="20"/>
        <v>0</v>
      </c>
      <c r="E47" s="20">
        <v>0</v>
      </c>
      <c r="F47" s="21">
        <v>12159.964235890466</v>
      </c>
      <c r="G47" s="20">
        <f t="shared" si="21"/>
        <v>6.7691571676420192</v>
      </c>
      <c r="H47" s="20">
        <v>7.8736321277170962</v>
      </c>
      <c r="I47" s="21">
        <v>167477.82426188039</v>
      </c>
      <c r="J47" s="20">
        <f t="shared" si="22"/>
        <v>93.230842832357979</v>
      </c>
      <c r="K47" s="20">
        <v>6.4210804866489086</v>
      </c>
      <c r="L47" s="21">
        <v>0</v>
      </c>
      <c r="M47" s="20">
        <f t="shared" si="23"/>
        <v>0</v>
      </c>
      <c r="N47" s="20">
        <v>0</v>
      </c>
      <c r="O47" s="21">
        <v>0</v>
      </c>
      <c r="P47" s="20">
        <f t="shared" si="24"/>
        <v>0</v>
      </c>
      <c r="Q47" s="20">
        <v>0</v>
      </c>
      <c r="R47"/>
      <c r="S47"/>
      <c r="T47"/>
      <c r="U47"/>
    </row>
    <row r="48" spans="1:21" x14ac:dyDescent="0.2">
      <c r="A48" s="5" t="s">
        <v>63</v>
      </c>
      <c r="B48" s="21">
        <f t="shared" si="19"/>
        <v>459432.14783901011</v>
      </c>
      <c r="C48" s="21">
        <v>0</v>
      </c>
      <c r="D48" s="20">
        <f t="shared" si="20"/>
        <v>0</v>
      </c>
      <c r="E48" s="20">
        <v>0</v>
      </c>
      <c r="F48" s="21">
        <v>91583.465399302935</v>
      </c>
      <c r="G48" s="20">
        <f t="shared" si="21"/>
        <v>19.934056819940853</v>
      </c>
      <c r="H48" s="20">
        <v>8.2811077646509492</v>
      </c>
      <c r="I48" s="21">
        <v>367848.68243970716</v>
      </c>
      <c r="J48" s="20">
        <f t="shared" si="22"/>
        <v>80.065943180059136</v>
      </c>
      <c r="K48" s="20">
        <v>7.7772117908182752</v>
      </c>
      <c r="L48" s="21">
        <v>0</v>
      </c>
      <c r="M48" s="20">
        <f t="shared" si="23"/>
        <v>0</v>
      </c>
      <c r="N48" s="20">
        <v>0</v>
      </c>
      <c r="O48" s="21">
        <v>0</v>
      </c>
      <c r="P48" s="20">
        <f t="shared" si="24"/>
        <v>0</v>
      </c>
      <c r="Q48" s="20">
        <v>0</v>
      </c>
      <c r="R48"/>
      <c r="S48"/>
      <c r="T48"/>
      <c r="U48"/>
    </row>
    <row r="49" spans="1:21" x14ac:dyDescent="0.2">
      <c r="A49" s="5" t="s">
        <v>64</v>
      </c>
      <c r="B49" s="21">
        <f t="shared" si="19"/>
        <v>77651.90547568968</v>
      </c>
      <c r="C49" s="21">
        <v>0</v>
      </c>
      <c r="D49" s="20">
        <f t="shared" si="20"/>
        <v>0</v>
      </c>
      <c r="E49" s="20">
        <v>0</v>
      </c>
      <c r="F49" s="21">
        <v>16505.468647131966</v>
      </c>
      <c r="G49" s="20">
        <f t="shared" si="21"/>
        <v>21.255716193982256</v>
      </c>
      <c r="H49" s="20">
        <v>8.3429463132722894</v>
      </c>
      <c r="I49" s="21">
        <v>61146.436828557715</v>
      </c>
      <c r="J49" s="20">
        <f t="shared" si="22"/>
        <v>78.744283806017748</v>
      </c>
      <c r="K49" s="20">
        <v>6.9172268206863041</v>
      </c>
      <c r="L49" s="21">
        <v>0</v>
      </c>
      <c r="M49" s="20">
        <f t="shared" si="23"/>
        <v>0</v>
      </c>
      <c r="N49" s="20">
        <v>0</v>
      </c>
      <c r="O49" s="21">
        <v>0</v>
      </c>
      <c r="P49" s="20">
        <f t="shared" si="24"/>
        <v>0</v>
      </c>
      <c r="Q49" s="20">
        <v>0</v>
      </c>
      <c r="R49"/>
      <c r="S49"/>
      <c r="T49"/>
      <c r="U49"/>
    </row>
    <row r="50" spans="1:21" x14ac:dyDescent="0.2">
      <c r="A50" s="5" t="s">
        <v>65</v>
      </c>
      <c r="B50" s="21">
        <f t="shared" si="19"/>
        <v>121670.05381229168</v>
      </c>
      <c r="C50" s="21">
        <v>0</v>
      </c>
      <c r="D50" s="20">
        <f t="shared" si="20"/>
        <v>0</v>
      </c>
      <c r="E50" s="20">
        <v>0</v>
      </c>
      <c r="F50" s="21">
        <v>52162.640622778388</v>
      </c>
      <c r="G50" s="20">
        <f t="shared" si="21"/>
        <v>42.872209708440742</v>
      </c>
      <c r="H50" s="20">
        <v>7.9607515036698953</v>
      </c>
      <c r="I50" s="21">
        <v>69507.413189513289</v>
      </c>
      <c r="J50" s="20">
        <f t="shared" si="22"/>
        <v>57.127790291559258</v>
      </c>
      <c r="K50" s="20">
        <v>8.0078306752975106</v>
      </c>
      <c r="L50" s="21">
        <v>0</v>
      </c>
      <c r="M50" s="20">
        <f t="shared" si="23"/>
        <v>0</v>
      </c>
      <c r="N50" s="20">
        <v>0</v>
      </c>
      <c r="O50" s="21">
        <v>0</v>
      </c>
      <c r="P50" s="20">
        <f t="shared" si="24"/>
        <v>0</v>
      </c>
      <c r="Q50" s="20">
        <v>0</v>
      </c>
      <c r="R50"/>
      <c r="S50"/>
      <c r="T50"/>
      <c r="U50"/>
    </row>
    <row r="51" spans="1:21" x14ac:dyDescent="0.2">
      <c r="A51" s="5" t="s">
        <v>66</v>
      </c>
      <c r="B51" s="21">
        <f t="shared" si="19"/>
        <v>18075.207074380593</v>
      </c>
      <c r="C51" s="21">
        <v>0</v>
      </c>
      <c r="D51" s="20">
        <f t="shared" si="20"/>
        <v>0</v>
      </c>
      <c r="E51" s="20">
        <v>0</v>
      </c>
      <c r="F51" s="21">
        <v>2112.1013073355739</v>
      </c>
      <c r="G51" s="20">
        <f t="shared" si="21"/>
        <v>11.685073917240043</v>
      </c>
      <c r="H51" s="20">
        <v>10.342803978912205</v>
      </c>
      <c r="I51" s="21">
        <v>15963.105767045017</v>
      </c>
      <c r="J51" s="20">
        <f t="shared" si="22"/>
        <v>88.314926082759953</v>
      </c>
      <c r="K51" s="20">
        <v>11.910612454076658</v>
      </c>
      <c r="L51" s="21">
        <v>0</v>
      </c>
      <c r="M51" s="20">
        <f t="shared" si="23"/>
        <v>0</v>
      </c>
      <c r="N51" s="20">
        <v>0</v>
      </c>
      <c r="O51" s="21">
        <v>0</v>
      </c>
      <c r="P51" s="20">
        <f t="shared" si="24"/>
        <v>0</v>
      </c>
      <c r="Q51" s="20">
        <v>0</v>
      </c>
      <c r="R51"/>
      <c r="S51"/>
      <c r="T51"/>
      <c r="U51"/>
    </row>
    <row r="52" spans="1:21" x14ac:dyDescent="0.2">
      <c r="A52" s="5" t="s">
        <v>67</v>
      </c>
      <c r="B52" s="21">
        <f t="shared" si="19"/>
        <v>28432.623900040719</v>
      </c>
      <c r="C52" s="21">
        <v>0</v>
      </c>
      <c r="D52" s="20">
        <f t="shared" si="20"/>
        <v>0</v>
      </c>
      <c r="E52" s="20">
        <v>0</v>
      </c>
      <c r="F52" s="21">
        <v>186.64912005348677</v>
      </c>
      <c r="G52" s="20">
        <f t="shared" si="21"/>
        <v>0.65646111561732956</v>
      </c>
      <c r="H52" s="20">
        <v>6</v>
      </c>
      <c r="I52" s="21">
        <v>28245.974779987231</v>
      </c>
      <c r="J52" s="20">
        <f t="shared" si="22"/>
        <v>99.343538884382667</v>
      </c>
      <c r="K52" s="20">
        <v>13.067145682470592</v>
      </c>
      <c r="L52" s="21">
        <v>0</v>
      </c>
      <c r="M52" s="20">
        <f t="shared" si="23"/>
        <v>0</v>
      </c>
      <c r="N52" s="20">
        <v>0</v>
      </c>
      <c r="O52" s="21">
        <v>0</v>
      </c>
      <c r="P52" s="20">
        <f t="shared" si="24"/>
        <v>0</v>
      </c>
      <c r="Q52" s="20">
        <v>0</v>
      </c>
      <c r="R52"/>
      <c r="S52"/>
      <c r="T52"/>
      <c r="U52"/>
    </row>
    <row r="53" spans="1:21" x14ac:dyDescent="0.2">
      <c r="A53" s="5" t="s">
        <v>68</v>
      </c>
      <c r="B53" s="21">
        <f t="shared" si="19"/>
        <v>2429.9860241068291</v>
      </c>
      <c r="C53" s="21">
        <v>0</v>
      </c>
      <c r="D53" s="20">
        <f t="shared" si="20"/>
        <v>0</v>
      </c>
      <c r="E53" s="20">
        <v>0</v>
      </c>
      <c r="F53" s="21">
        <v>461.78246235916941</v>
      </c>
      <c r="G53" s="20">
        <f t="shared" si="21"/>
        <v>19.003502809400032</v>
      </c>
      <c r="H53" s="20">
        <v>9</v>
      </c>
      <c r="I53" s="21">
        <v>1968.2035617476595</v>
      </c>
      <c r="J53" s="20">
        <f t="shared" si="22"/>
        <v>80.996497190599953</v>
      </c>
      <c r="K53" s="20">
        <v>10.254351501207294</v>
      </c>
      <c r="L53" s="21">
        <v>0</v>
      </c>
      <c r="M53" s="20">
        <f t="shared" si="23"/>
        <v>0</v>
      </c>
      <c r="N53" s="20">
        <v>0</v>
      </c>
      <c r="O53" s="21">
        <v>0</v>
      </c>
      <c r="P53" s="20">
        <f t="shared" si="24"/>
        <v>0</v>
      </c>
      <c r="Q53" s="20">
        <v>0</v>
      </c>
      <c r="R53"/>
      <c r="S53"/>
      <c r="T53"/>
      <c r="U53"/>
    </row>
    <row r="54" spans="1:21" x14ac:dyDescent="0.2">
      <c r="A54" s="5" t="s">
        <v>69</v>
      </c>
      <c r="B54" s="21">
        <f t="shared" si="19"/>
        <v>19393.398186003928</v>
      </c>
      <c r="C54" s="21">
        <v>0</v>
      </c>
      <c r="D54" s="20">
        <f t="shared" si="20"/>
        <v>0</v>
      </c>
      <c r="E54" s="20">
        <v>0</v>
      </c>
      <c r="F54" s="21">
        <v>8255.5161204513461</v>
      </c>
      <c r="G54" s="20">
        <f t="shared" si="21"/>
        <v>42.56869291947654</v>
      </c>
      <c r="H54" s="20">
        <v>15.131390562221586</v>
      </c>
      <c r="I54" s="21">
        <v>11137.882065552581</v>
      </c>
      <c r="J54" s="20">
        <f t="shared" si="22"/>
        <v>57.431307080523453</v>
      </c>
      <c r="K54" s="20">
        <v>13.024554934756697</v>
      </c>
      <c r="L54" s="21">
        <v>0</v>
      </c>
      <c r="M54" s="20">
        <f t="shared" si="23"/>
        <v>0</v>
      </c>
      <c r="N54" s="20">
        <v>0</v>
      </c>
      <c r="O54" s="21">
        <v>0</v>
      </c>
      <c r="P54" s="20">
        <f t="shared" si="24"/>
        <v>0</v>
      </c>
      <c r="Q54" s="20">
        <v>0</v>
      </c>
      <c r="R54"/>
      <c r="S54"/>
      <c r="T54"/>
      <c r="U54"/>
    </row>
    <row r="55" spans="1:21" x14ac:dyDescent="0.2">
      <c r="A55" s="5" t="s">
        <v>70</v>
      </c>
      <c r="B55" s="21">
        <f t="shared" si="19"/>
        <v>46626.704998896887</v>
      </c>
      <c r="C55" s="21">
        <v>0</v>
      </c>
      <c r="D55" s="20">
        <f t="shared" si="20"/>
        <v>0</v>
      </c>
      <c r="E55" s="20">
        <v>0</v>
      </c>
      <c r="F55" s="21">
        <v>6956.438764182969</v>
      </c>
      <c r="G55" s="20">
        <f t="shared" si="21"/>
        <v>14.919430322918052</v>
      </c>
      <c r="H55" s="20">
        <v>7.7671601887661863</v>
      </c>
      <c r="I55" s="21">
        <v>39670.266234713919</v>
      </c>
      <c r="J55" s="20">
        <f t="shared" si="22"/>
        <v>85.080569677081954</v>
      </c>
      <c r="K55" s="20">
        <v>7.7009519166069991</v>
      </c>
      <c r="L55" s="21">
        <v>0</v>
      </c>
      <c r="M55" s="20">
        <f t="shared" si="23"/>
        <v>0</v>
      </c>
      <c r="N55" s="20">
        <v>0</v>
      </c>
      <c r="O55" s="21">
        <v>0</v>
      </c>
      <c r="P55" s="20">
        <f t="shared" si="24"/>
        <v>0</v>
      </c>
      <c r="Q55" s="20">
        <v>0</v>
      </c>
      <c r="R55"/>
      <c r="S55"/>
      <c r="T55"/>
      <c r="U55"/>
    </row>
    <row r="56" spans="1:21" x14ac:dyDescent="0.2">
      <c r="A56" s="5" t="s">
        <v>71</v>
      </c>
      <c r="B56" s="21">
        <f t="shared" si="19"/>
        <v>45561.213847253668</v>
      </c>
      <c r="C56" s="21">
        <v>0</v>
      </c>
      <c r="D56" s="20">
        <f t="shared" si="20"/>
        <v>0</v>
      </c>
      <c r="E56" s="20">
        <v>0</v>
      </c>
      <c r="F56" s="21">
        <v>11331.5120439496</v>
      </c>
      <c r="G56" s="20">
        <f t="shared" si="21"/>
        <v>24.870961695487487</v>
      </c>
      <c r="H56" s="20">
        <v>9.4651089785936602</v>
      </c>
      <c r="I56" s="21">
        <v>34229.701803304066</v>
      </c>
      <c r="J56" s="20">
        <f t="shared" si="22"/>
        <v>75.129038304512505</v>
      </c>
      <c r="K56" s="20">
        <v>10.751109646039037</v>
      </c>
      <c r="L56" s="21">
        <v>0</v>
      </c>
      <c r="M56" s="20">
        <f t="shared" si="23"/>
        <v>0</v>
      </c>
      <c r="N56" s="20">
        <v>0</v>
      </c>
      <c r="O56" s="21">
        <v>0</v>
      </c>
      <c r="P56" s="20">
        <f t="shared" si="24"/>
        <v>0</v>
      </c>
      <c r="Q56" s="20">
        <v>0</v>
      </c>
      <c r="R56"/>
      <c r="S56"/>
      <c r="T56"/>
      <c r="U56"/>
    </row>
    <row r="57" spans="1:21" x14ac:dyDescent="0.2">
      <c r="A57" s="5" t="s">
        <v>72</v>
      </c>
      <c r="B57" s="21">
        <f t="shared" si="19"/>
        <v>56074.020860092918</v>
      </c>
      <c r="C57" s="21">
        <v>0</v>
      </c>
      <c r="D57" s="20">
        <f t="shared" si="20"/>
        <v>0</v>
      </c>
      <c r="E57" s="20">
        <v>0</v>
      </c>
      <c r="F57" s="21">
        <v>35190.86321852434</v>
      </c>
      <c r="G57" s="20">
        <f t="shared" si="21"/>
        <v>62.75787375106745</v>
      </c>
      <c r="H57" s="20">
        <v>14.333520986520227</v>
      </c>
      <c r="I57" s="21">
        <v>20883.157641568581</v>
      </c>
      <c r="J57" s="20">
        <f t="shared" si="22"/>
        <v>37.242126248932557</v>
      </c>
      <c r="K57" s="20">
        <v>12.147917528637072</v>
      </c>
      <c r="L57" s="21">
        <v>0</v>
      </c>
      <c r="M57" s="20">
        <f t="shared" si="23"/>
        <v>0</v>
      </c>
      <c r="N57" s="20">
        <v>0</v>
      </c>
      <c r="O57" s="21">
        <v>0</v>
      </c>
      <c r="P57" s="20">
        <f t="shared" si="24"/>
        <v>0</v>
      </c>
      <c r="Q57" s="20">
        <v>0</v>
      </c>
      <c r="R57"/>
      <c r="S57"/>
      <c r="T57"/>
      <c r="U57"/>
    </row>
    <row r="58" spans="1:21" x14ac:dyDescent="0.2">
      <c r="A58" s="5" t="s">
        <v>73</v>
      </c>
      <c r="B58" s="21">
        <f t="shared" si="19"/>
        <v>23556.059482440112</v>
      </c>
      <c r="C58" s="21">
        <v>0</v>
      </c>
      <c r="D58" s="20">
        <f t="shared" si="20"/>
        <v>0</v>
      </c>
      <c r="E58" s="20">
        <v>0</v>
      </c>
      <c r="F58" s="21">
        <v>4208.9310149507637</v>
      </c>
      <c r="G58" s="20">
        <f t="shared" si="21"/>
        <v>17.86772111901108</v>
      </c>
      <c r="H58" s="20">
        <v>11.193015072217525</v>
      </c>
      <c r="I58" s="21">
        <v>19347.12846748935</v>
      </c>
      <c r="J58" s="20">
        <f t="shared" si="22"/>
        <v>82.132278880988935</v>
      </c>
      <c r="K58" s="20">
        <v>10.213083776688087</v>
      </c>
      <c r="L58" s="21">
        <v>0</v>
      </c>
      <c r="M58" s="20">
        <f t="shared" si="23"/>
        <v>0</v>
      </c>
      <c r="N58" s="20">
        <v>0</v>
      </c>
      <c r="O58" s="21">
        <v>0</v>
      </c>
      <c r="P58" s="20">
        <f t="shared" si="24"/>
        <v>0</v>
      </c>
      <c r="Q58" s="20">
        <v>0</v>
      </c>
      <c r="R58"/>
      <c r="S58"/>
      <c r="T58"/>
      <c r="U58"/>
    </row>
    <row r="59" spans="1:21" x14ac:dyDescent="0.2">
      <c r="A59" s="5" t="s">
        <v>74</v>
      </c>
      <c r="B59" s="21">
        <f t="shared" si="19"/>
        <v>16506.221596166983</v>
      </c>
      <c r="C59" s="21">
        <v>0</v>
      </c>
      <c r="D59" s="20">
        <f t="shared" si="20"/>
        <v>0</v>
      </c>
      <c r="E59" s="20">
        <v>0</v>
      </c>
      <c r="F59" s="21">
        <v>7269.073473275721</v>
      </c>
      <c r="G59" s="20">
        <f t="shared" si="21"/>
        <v>44.038385350186502</v>
      </c>
      <c r="H59" s="20">
        <v>8.6657651887483578</v>
      </c>
      <c r="I59" s="21">
        <v>9237.1481228912617</v>
      </c>
      <c r="J59" s="20">
        <f t="shared" si="22"/>
        <v>55.961614649813498</v>
      </c>
      <c r="K59" s="20">
        <v>8.6453135785160473</v>
      </c>
      <c r="L59" s="21">
        <v>0</v>
      </c>
      <c r="M59" s="20">
        <f t="shared" si="23"/>
        <v>0</v>
      </c>
      <c r="N59" s="20">
        <v>0</v>
      </c>
      <c r="O59" s="21">
        <v>0</v>
      </c>
      <c r="P59" s="20">
        <f t="shared" si="24"/>
        <v>0</v>
      </c>
      <c r="Q59" s="20">
        <v>0</v>
      </c>
      <c r="R59"/>
      <c r="S59"/>
      <c r="T59"/>
      <c r="U59"/>
    </row>
    <row r="60" spans="1:21" x14ac:dyDescent="0.2">
      <c r="A60" s="5" t="s">
        <v>75</v>
      </c>
      <c r="B60" s="21">
        <f t="shared" si="19"/>
        <v>143520.06085872458</v>
      </c>
      <c r="C60" s="21">
        <v>0</v>
      </c>
      <c r="D60" s="20">
        <f t="shared" si="20"/>
        <v>0</v>
      </c>
      <c r="E60" s="20">
        <v>0</v>
      </c>
      <c r="F60" s="21">
        <v>71507.994746538883</v>
      </c>
      <c r="G60" s="20">
        <f t="shared" si="21"/>
        <v>49.824389927571517</v>
      </c>
      <c r="H60" s="20">
        <v>7.0900382894485139</v>
      </c>
      <c r="I60" s="21">
        <v>72012.066112185697</v>
      </c>
      <c r="J60" s="20">
        <f t="shared" si="22"/>
        <v>50.175610072428476</v>
      </c>
      <c r="K60" s="20">
        <v>7.3794761194830052</v>
      </c>
      <c r="L60" s="21">
        <v>0</v>
      </c>
      <c r="M60" s="20">
        <f t="shared" si="23"/>
        <v>0</v>
      </c>
      <c r="N60" s="20">
        <v>0</v>
      </c>
      <c r="O60" s="21">
        <v>0</v>
      </c>
      <c r="P60" s="20">
        <f t="shared" si="24"/>
        <v>0</v>
      </c>
      <c r="Q60" s="20">
        <v>0</v>
      </c>
      <c r="R60"/>
      <c r="S60"/>
      <c r="T60"/>
      <c r="U60"/>
    </row>
    <row r="61" spans="1:21" x14ac:dyDescent="0.2">
      <c r="A61" s="5" t="s">
        <v>76</v>
      </c>
      <c r="B61" s="21">
        <f t="shared" si="19"/>
        <v>114914.72392428751</v>
      </c>
      <c r="C61" s="21">
        <v>0</v>
      </c>
      <c r="D61" s="20">
        <f t="shared" si="20"/>
        <v>0</v>
      </c>
      <c r="E61" s="20">
        <v>0</v>
      </c>
      <c r="F61" s="21">
        <v>19555.402419893078</v>
      </c>
      <c r="G61" s="20">
        <f t="shared" si="21"/>
        <v>17.01731662582883</v>
      </c>
      <c r="H61" s="20">
        <v>6.4267642679765906</v>
      </c>
      <c r="I61" s="21">
        <v>95359.321504394436</v>
      </c>
      <c r="J61" s="20">
        <f t="shared" si="22"/>
        <v>82.982683374171174</v>
      </c>
      <c r="K61" s="20">
        <v>6.5263229443116328</v>
      </c>
      <c r="L61" s="21">
        <v>0</v>
      </c>
      <c r="M61" s="20">
        <f t="shared" si="23"/>
        <v>0</v>
      </c>
      <c r="N61" s="20">
        <v>0</v>
      </c>
      <c r="O61" s="21">
        <v>0</v>
      </c>
      <c r="P61" s="20">
        <f t="shared" si="24"/>
        <v>0</v>
      </c>
      <c r="Q61" s="20">
        <v>0</v>
      </c>
      <c r="R61"/>
      <c r="S61"/>
      <c r="T61"/>
      <c r="U61"/>
    </row>
    <row r="62" spans="1:21" x14ac:dyDescent="0.2">
      <c r="A62" s="5" t="s">
        <v>77</v>
      </c>
      <c r="B62" s="21">
        <f t="shared" si="19"/>
        <v>2200.0667107823165</v>
      </c>
      <c r="C62" s="21">
        <v>0</v>
      </c>
      <c r="D62" s="20">
        <f t="shared" si="20"/>
        <v>0</v>
      </c>
      <c r="E62" s="20">
        <v>0</v>
      </c>
      <c r="F62" s="21">
        <v>744.43572072940015</v>
      </c>
      <c r="G62" s="20">
        <f t="shared" si="21"/>
        <v>33.836961264901284</v>
      </c>
      <c r="H62" s="20">
        <v>12.451044825402477</v>
      </c>
      <c r="I62" s="21">
        <v>1455.6309900529161</v>
      </c>
      <c r="J62" s="20">
        <f t="shared" si="22"/>
        <v>66.163038735098709</v>
      </c>
      <c r="K62" s="20">
        <v>14.500398704008548</v>
      </c>
      <c r="L62" s="21">
        <v>0</v>
      </c>
      <c r="M62" s="20">
        <f t="shared" si="23"/>
        <v>0</v>
      </c>
      <c r="N62" s="20">
        <v>0</v>
      </c>
      <c r="O62" s="21">
        <v>0</v>
      </c>
      <c r="P62" s="20">
        <f t="shared" si="24"/>
        <v>0</v>
      </c>
      <c r="Q62" s="20">
        <v>0</v>
      </c>
      <c r="R62"/>
      <c r="S62"/>
      <c r="T62"/>
      <c r="U62"/>
    </row>
    <row r="63" spans="1:21" x14ac:dyDescent="0.2">
      <c r="A63" s="34" t="s">
        <v>91</v>
      </c>
      <c r="B63" s="21">
        <f t="shared" si="19"/>
        <v>0</v>
      </c>
      <c r="C63" s="21">
        <v>0</v>
      </c>
      <c r="D63" s="20">
        <f t="shared" si="20"/>
        <v>0</v>
      </c>
      <c r="E63" s="20">
        <v>0</v>
      </c>
      <c r="F63" s="21">
        <v>0</v>
      </c>
      <c r="G63" s="20">
        <f t="shared" si="21"/>
        <v>0</v>
      </c>
      <c r="H63" s="20">
        <v>0</v>
      </c>
      <c r="I63" s="21">
        <v>0</v>
      </c>
      <c r="J63" s="20">
        <f t="shared" si="22"/>
        <v>0</v>
      </c>
      <c r="K63" s="20">
        <v>0</v>
      </c>
      <c r="L63" s="21">
        <v>0</v>
      </c>
      <c r="M63" s="20">
        <f t="shared" si="23"/>
        <v>0</v>
      </c>
      <c r="N63" s="20">
        <v>0</v>
      </c>
      <c r="O63" s="21">
        <v>0</v>
      </c>
      <c r="P63" s="20">
        <f t="shared" si="24"/>
        <v>0</v>
      </c>
      <c r="Q63" s="20">
        <v>0</v>
      </c>
      <c r="R63"/>
      <c r="S63"/>
      <c r="T63"/>
      <c r="U63"/>
    </row>
    <row r="64" spans="1:21" x14ac:dyDescent="0.2">
      <c r="A64" s="5" t="s">
        <v>79</v>
      </c>
      <c r="B64" s="21">
        <f t="shared" si="19"/>
        <v>100686.97212222182</v>
      </c>
      <c r="C64" s="21">
        <v>54128.359133219252</v>
      </c>
      <c r="D64" s="20">
        <f t="shared" si="20"/>
        <v>53.759049450324085</v>
      </c>
      <c r="E64" s="20">
        <v>10.656365031525247</v>
      </c>
      <c r="F64" s="21">
        <v>0</v>
      </c>
      <c r="G64" s="20">
        <f t="shared" si="21"/>
        <v>0</v>
      </c>
      <c r="H64" s="20">
        <v>0</v>
      </c>
      <c r="I64" s="21">
        <v>0</v>
      </c>
      <c r="J64" s="20">
        <f t="shared" si="22"/>
        <v>0</v>
      </c>
      <c r="K64" s="20">
        <v>0</v>
      </c>
      <c r="L64" s="21">
        <v>1970.8152770466752</v>
      </c>
      <c r="M64" s="20">
        <f t="shared" si="23"/>
        <v>1.9573686997502948</v>
      </c>
      <c r="N64" s="20">
        <v>7.0590301450368305</v>
      </c>
      <c r="O64" s="21">
        <v>44587.797711955893</v>
      </c>
      <c r="P64" s="20">
        <f t="shared" si="24"/>
        <v>44.283581849925625</v>
      </c>
      <c r="Q64" s="20">
        <v>7.3489396364348227</v>
      </c>
      <c r="R64"/>
      <c r="S64"/>
      <c r="T64"/>
      <c r="U64"/>
    </row>
    <row r="65" spans="1:21" x14ac:dyDescent="0.2">
      <c r="A65" s="5" t="s">
        <v>80</v>
      </c>
      <c r="B65" s="21">
        <f t="shared" si="19"/>
        <v>186.64912005348677</v>
      </c>
      <c r="C65" s="21">
        <v>0</v>
      </c>
      <c r="D65" s="20">
        <f t="shared" si="20"/>
        <v>0</v>
      </c>
      <c r="E65" s="20">
        <v>0</v>
      </c>
      <c r="F65" s="21">
        <v>186.64912005348677</v>
      </c>
      <c r="G65" s="20">
        <f t="shared" si="21"/>
        <v>100</v>
      </c>
      <c r="H65" s="20">
        <v>9</v>
      </c>
      <c r="I65" s="21">
        <v>0</v>
      </c>
      <c r="J65" s="20">
        <f t="shared" si="22"/>
        <v>0</v>
      </c>
      <c r="K65" s="20">
        <v>0</v>
      </c>
      <c r="L65" s="21">
        <v>0</v>
      </c>
      <c r="M65" s="20">
        <f t="shared" si="23"/>
        <v>0</v>
      </c>
      <c r="N65" s="20">
        <v>0</v>
      </c>
      <c r="O65" s="21">
        <v>0</v>
      </c>
      <c r="P65" s="20">
        <f t="shared" si="24"/>
        <v>0</v>
      </c>
      <c r="Q65" s="20">
        <v>0</v>
      </c>
      <c r="R65"/>
      <c r="S65"/>
      <c r="T65"/>
      <c r="U65"/>
    </row>
    <row r="66" spans="1:21" x14ac:dyDescent="0.2">
      <c r="A66" s="5"/>
      <c r="B66" s="21"/>
      <c r="C66" s="21"/>
      <c r="D66" s="20"/>
      <c r="E66" s="20"/>
      <c r="F66" s="21"/>
      <c r="G66" s="20"/>
      <c r="H66" s="20"/>
      <c r="I66" s="21"/>
      <c r="J66" s="20"/>
      <c r="K66" s="20"/>
      <c r="L66" s="21"/>
      <c r="M66" s="20"/>
      <c r="N66" s="20"/>
      <c r="O66" s="21"/>
      <c r="P66" s="20"/>
      <c r="Q66" s="20"/>
      <c r="R66"/>
      <c r="S66"/>
      <c r="T66"/>
      <c r="U66"/>
    </row>
    <row r="67" spans="1:21" x14ac:dyDescent="0.2">
      <c r="A67" s="7" t="s">
        <v>4</v>
      </c>
      <c r="B67" s="21"/>
      <c r="C67" s="21"/>
      <c r="D67" s="20"/>
      <c r="E67" s="20"/>
      <c r="F67" s="21"/>
      <c r="G67" s="20"/>
      <c r="H67" s="20"/>
      <c r="I67" s="21"/>
      <c r="J67" s="20"/>
      <c r="K67" s="20"/>
      <c r="L67" s="21"/>
      <c r="M67" s="20"/>
      <c r="N67" s="20"/>
      <c r="O67" s="21"/>
      <c r="P67" s="20"/>
      <c r="Q67" s="20"/>
      <c r="R67"/>
      <c r="S67"/>
      <c r="T67"/>
      <c r="U67"/>
    </row>
    <row r="68" spans="1:21" x14ac:dyDescent="0.2">
      <c r="A68" s="5" t="s">
        <v>81</v>
      </c>
      <c r="B68" s="21">
        <f t="shared" si="19"/>
        <v>51522.579246020476</v>
      </c>
      <c r="C68" s="21">
        <v>0</v>
      </c>
      <c r="D68" s="20">
        <f t="shared" si="20"/>
        <v>0</v>
      </c>
      <c r="E68" s="20">
        <v>0</v>
      </c>
      <c r="F68" s="21">
        <v>5465.6607673488861</v>
      </c>
      <c r="G68" s="20">
        <f t="shared" si="21"/>
        <v>10.608282518719296</v>
      </c>
      <c r="H68" s="20">
        <v>11.226774478282341</v>
      </c>
      <c r="I68" s="21">
        <v>46056.918478671592</v>
      </c>
      <c r="J68" s="20">
        <f t="shared" si="22"/>
        <v>89.391717481280708</v>
      </c>
      <c r="K68" s="20">
        <v>12.572662213451535</v>
      </c>
      <c r="L68" s="21">
        <v>0</v>
      </c>
      <c r="M68" s="20">
        <f t="shared" si="23"/>
        <v>0</v>
      </c>
      <c r="N68" s="20">
        <v>0</v>
      </c>
      <c r="O68" s="21">
        <v>0</v>
      </c>
      <c r="P68" s="20">
        <f t="shared" si="24"/>
        <v>0</v>
      </c>
      <c r="Q68" s="20">
        <v>0</v>
      </c>
      <c r="R68"/>
      <c r="S68"/>
      <c r="T68"/>
      <c r="U68"/>
    </row>
    <row r="69" spans="1:21" x14ac:dyDescent="0.2">
      <c r="A69" s="5" t="s">
        <v>82</v>
      </c>
      <c r="B69" s="21">
        <f t="shared" si="19"/>
        <v>36725.165612769168</v>
      </c>
      <c r="C69" s="21">
        <v>0</v>
      </c>
      <c r="D69" s="20">
        <f t="shared" si="20"/>
        <v>0</v>
      </c>
      <c r="E69" s="20">
        <v>0</v>
      </c>
      <c r="F69" s="21">
        <v>24473.149529839786</v>
      </c>
      <c r="G69" s="20">
        <f t="shared" si="21"/>
        <v>66.638636263441626</v>
      </c>
      <c r="H69" s="20">
        <v>15.803649757108518</v>
      </c>
      <c r="I69" s="21">
        <v>12252.016082929378</v>
      </c>
      <c r="J69" s="20">
        <f t="shared" si="22"/>
        <v>33.361363736558367</v>
      </c>
      <c r="K69" s="20">
        <v>15.351020679766881</v>
      </c>
      <c r="L69" s="21">
        <v>0</v>
      </c>
      <c r="M69" s="20">
        <f t="shared" si="23"/>
        <v>0</v>
      </c>
      <c r="N69" s="20">
        <v>0</v>
      </c>
      <c r="O69" s="21">
        <v>0</v>
      </c>
      <c r="P69" s="20">
        <f t="shared" si="24"/>
        <v>0</v>
      </c>
      <c r="Q69" s="20">
        <v>0</v>
      </c>
      <c r="R69"/>
      <c r="S69"/>
      <c r="T69"/>
      <c r="U69"/>
    </row>
    <row r="70" spans="1:21" x14ac:dyDescent="0.2">
      <c r="A70" s="5" t="s">
        <v>83</v>
      </c>
      <c r="B70" s="21">
        <f t="shared" si="19"/>
        <v>100338.86653668131</v>
      </c>
      <c r="C70" s="21">
        <v>0</v>
      </c>
      <c r="D70" s="20">
        <f t="shared" si="20"/>
        <v>0</v>
      </c>
      <c r="E70" s="20">
        <v>0</v>
      </c>
      <c r="F70" s="21">
        <v>28129.597236255453</v>
      </c>
      <c r="G70" s="20">
        <f t="shared" si="21"/>
        <v>28.034597367085063</v>
      </c>
      <c r="H70" s="20">
        <v>9.88138999767874</v>
      </c>
      <c r="I70" s="21">
        <v>72209.269300425847</v>
      </c>
      <c r="J70" s="20">
        <f t="shared" si="22"/>
        <v>71.96540263291493</v>
      </c>
      <c r="K70" s="20">
        <v>10.671938166403658</v>
      </c>
      <c r="L70" s="21">
        <v>0</v>
      </c>
      <c r="M70" s="20">
        <f t="shared" si="23"/>
        <v>0</v>
      </c>
      <c r="N70" s="20">
        <v>0</v>
      </c>
      <c r="O70" s="21">
        <v>0</v>
      </c>
      <c r="P70" s="20">
        <f t="shared" si="24"/>
        <v>0</v>
      </c>
      <c r="Q70" s="20">
        <v>0</v>
      </c>
      <c r="R70"/>
      <c r="S70"/>
      <c r="T70"/>
      <c r="U70"/>
    </row>
    <row r="71" spans="1:21" x14ac:dyDescent="0.2">
      <c r="A71" s="5" t="s">
        <v>84</v>
      </c>
      <c r="B71" s="21">
        <f t="shared" si="19"/>
        <v>53548.468935576879</v>
      </c>
      <c r="C71" s="21">
        <v>0</v>
      </c>
      <c r="D71" s="20">
        <f t="shared" si="20"/>
        <v>0</v>
      </c>
      <c r="E71" s="20">
        <v>0</v>
      </c>
      <c r="F71" s="21">
        <v>3137.0223837340973</v>
      </c>
      <c r="G71" s="20">
        <f t="shared" si="21"/>
        <v>5.8582858596913159</v>
      </c>
      <c r="H71" s="20">
        <v>11.494971599012997</v>
      </c>
      <c r="I71" s="21">
        <v>50411.446551842782</v>
      </c>
      <c r="J71" s="20">
        <f t="shared" si="22"/>
        <v>94.141714140308679</v>
      </c>
      <c r="K71" s="20">
        <v>11.088506949671066</v>
      </c>
      <c r="L71" s="21">
        <v>0</v>
      </c>
      <c r="M71" s="20">
        <f t="shared" si="23"/>
        <v>0</v>
      </c>
      <c r="N71" s="20">
        <v>0</v>
      </c>
      <c r="O71" s="21">
        <v>0</v>
      </c>
      <c r="P71" s="20">
        <f t="shared" si="24"/>
        <v>0</v>
      </c>
      <c r="Q71" s="20">
        <v>0</v>
      </c>
      <c r="R71"/>
      <c r="S71"/>
      <c r="T71"/>
      <c r="U71"/>
    </row>
    <row r="72" spans="1:21" x14ac:dyDescent="0.2">
      <c r="A72" s="5" t="s">
        <v>85</v>
      </c>
      <c r="B72" s="21">
        <f t="shared" si="19"/>
        <v>569315.59257108904</v>
      </c>
      <c r="C72" s="21">
        <v>0</v>
      </c>
      <c r="D72" s="20">
        <f t="shared" si="20"/>
        <v>0</v>
      </c>
      <c r="E72" s="20">
        <v>0</v>
      </c>
      <c r="F72" s="21">
        <v>141840.33861628326</v>
      </c>
      <c r="G72" s="20">
        <f t="shared" si="21"/>
        <v>24.914184762745979</v>
      </c>
      <c r="H72" s="20">
        <v>8.1935589981741632</v>
      </c>
      <c r="I72" s="21">
        <v>427475.25395480584</v>
      </c>
      <c r="J72" s="20">
        <f t="shared" si="22"/>
        <v>75.085815237254025</v>
      </c>
      <c r="K72" s="20">
        <v>7.5294134761311673</v>
      </c>
      <c r="L72" s="21">
        <v>0</v>
      </c>
      <c r="M72" s="20">
        <f t="shared" si="23"/>
        <v>0</v>
      </c>
      <c r="N72" s="20">
        <v>0</v>
      </c>
      <c r="O72" s="21">
        <v>0</v>
      </c>
      <c r="P72" s="20">
        <f t="shared" si="24"/>
        <v>0</v>
      </c>
      <c r="Q72" s="20">
        <v>0</v>
      </c>
      <c r="R72"/>
      <c r="S72"/>
      <c r="T72"/>
      <c r="U72"/>
    </row>
    <row r="73" spans="1:21" x14ac:dyDescent="0.2">
      <c r="A73" s="5" t="s">
        <v>86</v>
      </c>
      <c r="B73" s="21">
        <f t="shared" si="19"/>
        <v>426790.20443043771</v>
      </c>
      <c r="C73" s="21">
        <v>0</v>
      </c>
      <c r="D73" s="20">
        <f t="shared" si="20"/>
        <v>0</v>
      </c>
      <c r="E73" s="20">
        <v>0</v>
      </c>
      <c r="F73" s="21">
        <v>59069.996538879881</v>
      </c>
      <c r="G73" s="20">
        <f t="shared" si="21"/>
        <v>13.840523031148354</v>
      </c>
      <c r="H73" s="20">
        <v>5.4479520862800861</v>
      </c>
      <c r="I73" s="21">
        <v>367720.20789155783</v>
      </c>
      <c r="J73" s="20">
        <f t="shared" si="22"/>
        <v>86.159476968851649</v>
      </c>
      <c r="K73" s="20">
        <v>4.8681910773781585</v>
      </c>
      <c r="L73" s="21">
        <v>0</v>
      </c>
      <c r="M73" s="20">
        <f t="shared" si="23"/>
        <v>0</v>
      </c>
      <c r="N73" s="20">
        <v>0</v>
      </c>
      <c r="O73" s="21">
        <v>0</v>
      </c>
      <c r="P73" s="20">
        <f t="shared" si="24"/>
        <v>0</v>
      </c>
      <c r="Q73" s="20">
        <v>0</v>
      </c>
      <c r="R73"/>
      <c r="S73"/>
      <c r="T73"/>
      <c r="U73"/>
    </row>
    <row r="74" spans="1:21" x14ac:dyDescent="0.2">
      <c r="A74" s="5" t="s">
        <v>87</v>
      </c>
      <c r="B74" s="21">
        <f t="shared" si="19"/>
        <v>197224.89309579771</v>
      </c>
      <c r="C74" s="21">
        <v>0</v>
      </c>
      <c r="D74" s="20">
        <f t="shared" si="20"/>
        <v>0</v>
      </c>
      <c r="E74" s="20">
        <v>0</v>
      </c>
      <c r="F74" s="21">
        <v>28538.469558795776</v>
      </c>
      <c r="G74" s="20">
        <f t="shared" si="21"/>
        <v>14.470013957585889</v>
      </c>
      <c r="H74" s="20">
        <v>7.5047571927740595</v>
      </c>
      <c r="I74" s="21">
        <v>168686.42353700195</v>
      </c>
      <c r="J74" s="20">
        <f t="shared" si="22"/>
        <v>85.529986042414123</v>
      </c>
      <c r="K74" s="20">
        <v>7.2798692757145398</v>
      </c>
      <c r="L74" s="21">
        <v>0</v>
      </c>
      <c r="M74" s="20">
        <f t="shared" si="23"/>
        <v>0</v>
      </c>
      <c r="N74" s="20">
        <v>0</v>
      </c>
      <c r="O74" s="21">
        <v>0</v>
      </c>
      <c r="P74" s="20">
        <f t="shared" si="24"/>
        <v>0</v>
      </c>
      <c r="Q74" s="20">
        <v>0</v>
      </c>
      <c r="R74"/>
      <c r="S74"/>
      <c r="T74"/>
      <c r="U74"/>
    </row>
    <row r="75" spans="1:21" x14ac:dyDescent="0.2">
      <c r="A75" s="5" t="s">
        <v>88</v>
      </c>
      <c r="B75" s="21">
        <f t="shared" si="19"/>
        <v>121122.84820039953</v>
      </c>
      <c r="C75" s="21">
        <v>0</v>
      </c>
      <c r="D75" s="20">
        <f t="shared" si="20"/>
        <v>0</v>
      </c>
      <c r="E75" s="20">
        <v>0</v>
      </c>
      <c r="F75" s="21">
        <v>17354.3723915095</v>
      </c>
      <c r="G75" s="20">
        <f t="shared" si="21"/>
        <v>14.327909762158528</v>
      </c>
      <c r="H75" s="20">
        <v>7.9460039642148184</v>
      </c>
      <c r="I75" s="21">
        <v>103768.47580889003</v>
      </c>
      <c r="J75" s="20">
        <f t="shared" si="22"/>
        <v>85.672090237841473</v>
      </c>
      <c r="K75" s="20">
        <v>7.7742036052911949</v>
      </c>
      <c r="L75" s="21">
        <v>0</v>
      </c>
      <c r="M75" s="20">
        <f t="shared" si="23"/>
        <v>0</v>
      </c>
      <c r="N75" s="20">
        <v>0</v>
      </c>
      <c r="O75" s="21">
        <v>0</v>
      </c>
      <c r="P75" s="20">
        <f t="shared" si="24"/>
        <v>0</v>
      </c>
      <c r="Q75" s="20">
        <v>0</v>
      </c>
      <c r="R75"/>
      <c r="S75"/>
      <c r="T75"/>
      <c r="U75"/>
    </row>
    <row r="76" spans="1:21" x14ac:dyDescent="0.2">
      <c r="A76" s="5" t="s">
        <v>89</v>
      </c>
      <c r="B76" s="21">
        <f t="shared" si="19"/>
        <v>1012499.7247711569</v>
      </c>
      <c r="C76" s="21">
        <v>0</v>
      </c>
      <c r="D76" s="20">
        <f t="shared" si="20"/>
        <v>0</v>
      </c>
      <c r="E76" s="20">
        <v>0</v>
      </c>
      <c r="F76" s="21">
        <v>274817.04044831696</v>
      </c>
      <c r="G76" s="20">
        <f t="shared" si="21"/>
        <v>27.142431126134923</v>
      </c>
      <c r="H76" s="20">
        <v>7.0007522137772007</v>
      </c>
      <c r="I76" s="21">
        <v>737682.68432283995</v>
      </c>
      <c r="J76" s="20">
        <f t="shared" si="22"/>
        <v>72.857568873865077</v>
      </c>
      <c r="K76" s="20">
        <v>6.1812345645075144</v>
      </c>
      <c r="L76" s="21">
        <v>0</v>
      </c>
      <c r="M76" s="20">
        <f t="shared" si="23"/>
        <v>0</v>
      </c>
      <c r="N76" s="20">
        <v>0</v>
      </c>
      <c r="O76" s="21">
        <v>0</v>
      </c>
      <c r="P76" s="20">
        <f t="shared" si="24"/>
        <v>0</v>
      </c>
      <c r="Q76" s="20">
        <v>0</v>
      </c>
      <c r="R76"/>
      <c r="S76"/>
      <c r="T76"/>
      <c r="U76"/>
    </row>
    <row r="77" spans="1:21" x14ac:dyDescent="0.2">
      <c r="A77" s="5" t="s">
        <v>90</v>
      </c>
      <c r="B77" s="21">
        <f t="shared" si="19"/>
        <v>979.79180709866523</v>
      </c>
      <c r="C77" s="21">
        <v>0</v>
      </c>
      <c r="D77" s="20">
        <f t="shared" si="20"/>
        <v>0</v>
      </c>
      <c r="E77" s="20">
        <v>0</v>
      </c>
      <c r="F77" s="21">
        <v>0</v>
      </c>
      <c r="G77" s="20">
        <f t="shared" si="21"/>
        <v>0</v>
      </c>
      <c r="H77" s="20">
        <v>0</v>
      </c>
      <c r="I77" s="21">
        <v>979.79180709866523</v>
      </c>
      <c r="J77" s="20">
        <f t="shared" si="22"/>
        <v>100</v>
      </c>
      <c r="K77" s="20">
        <v>12.85795520358835</v>
      </c>
      <c r="L77" s="21">
        <v>0</v>
      </c>
      <c r="M77" s="20">
        <f t="shared" si="23"/>
        <v>0</v>
      </c>
      <c r="N77" s="20">
        <v>0</v>
      </c>
      <c r="O77" s="21">
        <v>0</v>
      </c>
      <c r="P77" s="20">
        <f t="shared" si="24"/>
        <v>0</v>
      </c>
      <c r="Q77" s="20">
        <v>0</v>
      </c>
      <c r="R77"/>
      <c r="S77"/>
      <c r="T77"/>
      <c r="U77"/>
    </row>
    <row r="78" spans="1:21" x14ac:dyDescent="0.2">
      <c r="A78" s="5" t="s">
        <v>78</v>
      </c>
      <c r="B78" s="21">
        <f t="shared" si="19"/>
        <v>0</v>
      </c>
      <c r="C78" s="21">
        <v>0</v>
      </c>
      <c r="D78" s="20">
        <f t="shared" si="20"/>
        <v>0</v>
      </c>
      <c r="E78" s="20">
        <v>0</v>
      </c>
      <c r="F78" s="21">
        <v>0</v>
      </c>
      <c r="G78" s="20">
        <f t="shared" si="21"/>
        <v>0</v>
      </c>
      <c r="H78" s="20">
        <v>0</v>
      </c>
      <c r="I78" s="21">
        <v>0</v>
      </c>
      <c r="J78" s="20">
        <f t="shared" si="22"/>
        <v>0</v>
      </c>
      <c r="K78" s="20">
        <v>0</v>
      </c>
      <c r="L78" s="21">
        <v>0</v>
      </c>
      <c r="M78" s="20">
        <f t="shared" si="23"/>
        <v>0</v>
      </c>
      <c r="N78" s="20">
        <v>0</v>
      </c>
      <c r="O78" s="21">
        <v>0</v>
      </c>
      <c r="P78" s="20">
        <f t="shared" si="24"/>
        <v>0</v>
      </c>
      <c r="Q78" s="20">
        <v>0</v>
      </c>
      <c r="R78"/>
      <c r="S78"/>
      <c r="T78"/>
      <c r="U78"/>
    </row>
    <row r="79" spans="1:21" x14ac:dyDescent="0.2">
      <c r="A79" s="5" t="s">
        <v>79</v>
      </c>
      <c r="B79" s="21">
        <f t="shared" si="19"/>
        <v>100686.97212222182</v>
      </c>
      <c r="C79" s="21">
        <v>54128.359133219252</v>
      </c>
      <c r="D79" s="20">
        <f t="shared" si="20"/>
        <v>53.759049450324085</v>
      </c>
      <c r="E79" s="20">
        <v>10.656365031525247</v>
      </c>
      <c r="F79" s="21">
        <v>0</v>
      </c>
      <c r="G79" s="20">
        <f t="shared" si="21"/>
        <v>0</v>
      </c>
      <c r="H79" s="20">
        <v>0</v>
      </c>
      <c r="I79" s="21">
        <v>0</v>
      </c>
      <c r="J79" s="20">
        <f t="shared" si="22"/>
        <v>0</v>
      </c>
      <c r="K79" s="20">
        <v>0</v>
      </c>
      <c r="L79" s="21">
        <v>1970.8152770466752</v>
      </c>
      <c r="M79" s="20">
        <f t="shared" si="23"/>
        <v>1.9573686997502948</v>
      </c>
      <c r="N79" s="20">
        <v>7.0590301450368305</v>
      </c>
      <c r="O79" s="21">
        <v>44587.797711955893</v>
      </c>
      <c r="P79" s="20">
        <f t="shared" si="24"/>
        <v>44.283581849925625</v>
      </c>
      <c r="Q79" s="20">
        <v>7.3489396364348227</v>
      </c>
      <c r="R79"/>
      <c r="S79"/>
      <c r="T79"/>
      <c r="U79"/>
    </row>
    <row r="80" spans="1:21" x14ac:dyDescent="0.2">
      <c r="A80" s="5" t="s">
        <v>80</v>
      </c>
      <c r="B80" s="21">
        <f t="shared" ref="B80" si="25">SUM(C80,F80,I80,L80,O80)</f>
        <v>0</v>
      </c>
      <c r="C80" s="21">
        <v>0</v>
      </c>
      <c r="D80" s="20">
        <f t="shared" si="20"/>
        <v>0</v>
      </c>
      <c r="E80" s="20">
        <v>0</v>
      </c>
      <c r="F80" s="21">
        <v>0</v>
      </c>
      <c r="G80" s="20">
        <f t="shared" si="21"/>
        <v>0</v>
      </c>
      <c r="H80" s="20">
        <v>0</v>
      </c>
      <c r="I80" s="21">
        <v>0</v>
      </c>
      <c r="J80" s="20">
        <f t="shared" si="22"/>
        <v>0</v>
      </c>
      <c r="K80" s="20">
        <v>0</v>
      </c>
      <c r="L80" s="21">
        <v>0</v>
      </c>
      <c r="M80" s="20">
        <f t="shared" si="23"/>
        <v>0</v>
      </c>
      <c r="N80" s="20">
        <v>0</v>
      </c>
      <c r="O80" s="21">
        <v>0</v>
      </c>
      <c r="P80" s="20">
        <f t="shared" si="24"/>
        <v>0</v>
      </c>
      <c r="Q80" s="20">
        <v>0</v>
      </c>
      <c r="R80"/>
      <c r="S80"/>
      <c r="T80"/>
      <c r="U80"/>
    </row>
    <row r="81" spans="1:21" x14ac:dyDescent="0.2">
      <c r="A81" s="50"/>
      <c r="B81" s="6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/>
      <c r="S81"/>
      <c r="T81"/>
      <c r="U81"/>
    </row>
    <row r="82" spans="1:21" x14ac:dyDescent="0.2">
      <c r="A82" s="1" t="str">
        <f>A30</f>
        <v>Fuente: Instituto Nacional de Estadística (INE). Encuesta Permanente de Hogares de Propósitos Múltiples, LXI 2018.</v>
      </c>
      <c r="R82"/>
      <c r="S82"/>
      <c r="T82"/>
      <c r="U82"/>
    </row>
    <row r="83" spans="1:21" x14ac:dyDescent="0.2">
      <c r="A83" s="1" t="s">
        <v>3</v>
      </c>
      <c r="R83"/>
      <c r="S83"/>
      <c r="T83"/>
      <c r="U83"/>
    </row>
    <row r="84" spans="1:21" x14ac:dyDescent="0.2">
      <c r="A84" s="1" t="s">
        <v>53</v>
      </c>
      <c r="R84"/>
      <c r="S84"/>
      <c r="T84"/>
      <c r="U84"/>
    </row>
  </sheetData>
  <mergeCells count="16">
    <mergeCell ref="A34:Q34"/>
    <mergeCell ref="A36:A37"/>
    <mergeCell ref="B36:B37"/>
    <mergeCell ref="C36:E36"/>
    <mergeCell ref="F36:H36"/>
    <mergeCell ref="I36:K36"/>
    <mergeCell ref="L36:N36"/>
    <mergeCell ref="O36:Q36"/>
    <mergeCell ref="A1:Q1"/>
    <mergeCell ref="A3:A4"/>
    <mergeCell ref="B3:B4"/>
    <mergeCell ref="C3:E3"/>
    <mergeCell ref="F3:H3"/>
    <mergeCell ref="I3:K3"/>
    <mergeCell ref="L3:N3"/>
    <mergeCell ref="O3:Q3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U86"/>
  <sheetViews>
    <sheetView topLeftCell="A49" workbookViewId="0">
      <selection activeCell="L6" sqref="L6"/>
    </sheetView>
  </sheetViews>
  <sheetFormatPr baseColWidth="10" defaultRowHeight="11.25" x14ac:dyDescent="0.2"/>
  <cols>
    <col min="1" max="1" width="51.33203125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832031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832031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8" customFormat="1" x14ac:dyDescent="0.2">
      <c r="A1" s="102" t="s">
        <v>55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8" customFormat="1" ht="26.25" customHeight="1" x14ac:dyDescent="0.35">
      <c r="A2" s="118" t="s">
        <v>47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pans="1:18" customFormat="1" x14ac:dyDescent="0.2">
      <c r="A3" s="103" t="s">
        <v>39</v>
      </c>
      <c r="B3" s="113" t="s">
        <v>28</v>
      </c>
      <c r="C3" s="115" t="s">
        <v>45</v>
      </c>
      <c r="D3" s="115"/>
      <c r="E3" s="115"/>
      <c r="F3" s="115" t="s">
        <v>35</v>
      </c>
      <c r="G3" s="115"/>
      <c r="H3" s="115"/>
      <c r="I3" s="115" t="s">
        <v>34</v>
      </c>
      <c r="J3" s="115"/>
      <c r="K3" s="115"/>
      <c r="L3" s="115" t="s">
        <v>44</v>
      </c>
      <c r="M3" s="115"/>
      <c r="N3" s="115"/>
      <c r="O3" s="115" t="s">
        <v>43</v>
      </c>
      <c r="P3" s="115"/>
      <c r="Q3" s="115"/>
    </row>
    <row r="4" spans="1:18" customFormat="1" x14ac:dyDescent="0.2">
      <c r="A4" s="104"/>
      <c r="B4" s="114"/>
      <c r="C4" s="26" t="s">
        <v>31</v>
      </c>
      <c r="D4" s="85" t="s">
        <v>52</v>
      </c>
      <c r="E4" s="26" t="s">
        <v>30</v>
      </c>
      <c r="F4" s="26" t="s">
        <v>31</v>
      </c>
      <c r="G4" s="85" t="s">
        <v>52</v>
      </c>
      <c r="H4" s="26" t="s">
        <v>30</v>
      </c>
      <c r="I4" s="26" t="s">
        <v>31</v>
      </c>
      <c r="J4" s="85" t="s">
        <v>52</v>
      </c>
      <c r="K4" s="26" t="s">
        <v>30</v>
      </c>
      <c r="L4" s="26" t="s">
        <v>31</v>
      </c>
      <c r="M4" s="85" t="s">
        <v>52</v>
      </c>
      <c r="N4" s="26" t="s">
        <v>30</v>
      </c>
      <c r="O4" s="26" t="s">
        <v>31</v>
      </c>
      <c r="P4" s="85" t="s">
        <v>52</v>
      </c>
      <c r="Q4" s="26" t="s">
        <v>30</v>
      </c>
    </row>
    <row r="5" spans="1:18" customFormat="1" x14ac:dyDescent="0.2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8" customFormat="1" x14ac:dyDescent="0.2">
      <c r="A6" s="7" t="s">
        <v>49</v>
      </c>
      <c r="B6" s="94">
        <f>+B9+B13</f>
        <v>1801130.8308544946</v>
      </c>
      <c r="C6" s="86">
        <v>118241.64663388518</v>
      </c>
      <c r="D6" s="95">
        <f>IF(ISNUMBER(C6/$B6*100),C6/$B6*100,0)</f>
        <v>6.5648560675511201</v>
      </c>
      <c r="E6" s="87">
        <v>9.0630078148458253</v>
      </c>
      <c r="F6" s="86">
        <v>250085.43029924063</v>
      </c>
      <c r="G6" s="95">
        <f>IF(ISNUMBER(F6/$B6*100),F6/$B6*100,0)</f>
        <v>13.884911968365717</v>
      </c>
      <c r="H6" s="87">
        <v>7.6016498811436994</v>
      </c>
      <c r="I6" s="86">
        <v>1392846.3443303248</v>
      </c>
      <c r="J6" s="95">
        <f>IF(ISNUMBER(I6/$B6*100),I6/$B6*100,0)</f>
        <v>77.331769601074953</v>
      </c>
      <c r="K6" s="87">
        <v>6.5087595438774253</v>
      </c>
      <c r="L6" s="86">
        <v>12209.777619673758</v>
      </c>
      <c r="M6" s="95">
        <f>IF(ISNUMBER(L6/$B6*100),L6/$B6*100,0)</f>
        <v>0.67789509848549867</v>
      </c>
      <c r="N6" s="87">
        <v>8.6029007494876044</v>
      </c>
      <c r="O6" s="86">
        <v>27747.631971408271</v>
      </c>
      <c r="P6" s="95">
        <f>IF(ISNUMBER(O6/$B6*100),O6/$B6*100,0)</f>
        <v>1.5405672645248212</v>
      </c>
      <c r="Q6" s="87">
        <v>7.7359853779389036</v>
      </c>
      <c r="R6" s="88"/>
    </row>
    <row r="7" spans="1:18" customFormat="1" x14ac:dyDescent="0.2">
      <c r="A7" s="7"/>
      <c r="B7" s="25"/>
      <c r="C7" s="19"/>
      <c r="D7" s="24"/>
      <c r="E7" s="24"/>
      <c r="F7" s="19"/>
      <c r="G7" s="24"/>
      <c r="H7" s="24"/>
      <c r="I7" s="19"/>
      <c r="J7" s="24"/>
      <c r="K7" s="24"/>
      <c r="L7" s="19"/>
      <c r="M7" s="24"/>
      <c r="N7" s="24"/>
      <c r="O7" s="19"/>
      <c r="P7" s="24"/>
      <c r="Q7" s="24"/>
    </row>
    <row r="8" spans="1:18" customFormat="1" x14ac:dyDescent="0.2">
      <c r="A8" s="7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8" customFormat="1" x14ac:dyDescent="0.2">
      <c r="A9" s="5" t="s">
        <v>26</v>
      </c>
      <c r="B9" s="21">
        <f>SUM(C9,F9,I9,L9,O9)</f>
        <v>855585.06092787511</v>
      </c>
      <c r="C9" s="21">
        <f>SUM(C10:C12)</f>
        <v>98692.855727347356</v>
      </c>
      <c r="D9" s="20">
        <f t="shared" ref="D9:D13" si="0">IF(ISNUMBER(C9/$B9*100),C9/$B9*100,0)</f>
        <v>11.535130781773557</v>
      </c>
      <c r="E9" s="20">
        <v>9.3894016856133486</v>
      </c>
      <c r="F9" s="21">
        <f>SUM(F10:F12)</f>
        <v>125034.73949238015</v>
      </c>
      <c r="G9" s="20">
        <f t="shared" ref="G9:G13" si="1">IF(ISNUMBER(F9/$B9*100),F9/$B9*100,0)</f>
        <v>14.613946082319504</v>
      </c>
      <c r="H9" s="20">
        <v>8.830888290327815</v>
      </c>
      <c r="I9" s="21">
        <f>SUM(I10:I12)</f>
        <v>605291.74752548151</v>
      </c>
      <c r="J9" s="20">
        <f t="shared" ref="J9:J13" si="2">IF(ISNUMBER(I9/$B9*100),I9/$B9*100,0)</f>
        <v>70.745946273190825</v>
      </c>
      <c r="K9" s="20">
        <v>7.8510139230006661</v>
      </c>
      <c r="L9" s="21">
        <f>SUM(L10:L12)</f>
        <v>8300.0194383661219</v>
      </c>
      <c r="M9" s="20">
        <f t="shared" ref="M9:M13" si="3">IF(ISNUMBER(L9/$B9*100),L9/$B9*100,0)</f>
        <v>0.97009868654845588</v>
      </c>
      <c r="N9" s="20">
        <v>10.044027295462334</v>
      </c>
      <c r="O9" s="21">
        <f>SUM(O10:O12)</f>
        <v>18265.698744299989</v>
      </c>
      <c r="P9" s="20">
        <f t="shared" ref="P9:P13" si="4">IF(ISNUMBER(O9/$B9*100),O9/$B9*100,0)</f>
        <v>2.134878176167661</v>
      </c>
      <c r="Q9" s="20">
        <v>9.040283945069941</v>
      </c>
    </row>
    <row r="10" spans="1:18" customFormat="1" x14ac:dyDescent="0.2">
      <c r="A10" s="17" t="s">
        <v>25</v>
      </c>
      <c r="B10" s="21">
        <f>SUM(C10,F10,I10,L10,O10)</f>
        <v>173247.71323364563</v>
      </c>
      <c r="C10" s="6">
        <v>23293.810182675184</v>
      </c>
      <c r="D10" s="20">
        <f t="shared" si="0"/>
        <v>13.445378151260586</v>
      </c>
      <c r="E10" s="20">
        <v>10.838576158940395</v>
      </c>
      <c r="F10" s="6">
        <v>27736.059239948176</v>
      </c>
      <c r="G10" s="20">
        <f t="shared" si="1"/>
        <v>16.009480715363168</v>
      </c>
      <c r="H10" s="20">
        <v>10.120192307692303</v>
      </c>
      <c r="I10" s="6">
        <v>109357.71943933703</v>
      </c>
      <c r="J10" s="20">
        <f t="shared" si="2"/>
        <v>63.122171945701147</v>
      </c>
      <c r="K10" s="20">
        <v>8.7839572192513291</v>
      </c>
      <c r="L10" s="6">
        <v>4180.9402891981035</v>
      </c>
      <c r="M10" s="20">
        <f t="shared" si="3"/>
        <v>2.4132730015083066</v>
      </c>
      <c r="N10" s="20">
        <v>14.169642857142858</v>
      </c>
      <c r="O10" s="6">
        <v>8679.1840824871324</v>
      </c>
      <c r="P10" s="20">
        <f t="shared" si="4"/>
        <v>5.0096961861667966</v>
      </c>
      <c r="Q10" s="20">
        <v>9.696055684454759</v>
      </c>
    </row>
    <row r="11" spans="1:18" customFormat="1" x14ac:dyDescent="0.2">
      <c r="A11" s="17" t="s">
        <v>24</v>
      </c>
      <c r="B11" s="21">
        <f>SUM(C11,F11,I11,L11,O11)</f>
        <v>90274.090161705055</v>
      </c>
      <c r="C11" s="6">
        <v>9279.9010227978233</v>
      </c>
      <c r="D11" s="20">
        <f t="shared" si="0"/>
        <v>10.279694878314515</v>
      </c>
      <c r="E11" s="20">
        <v>9.9157509157509161</v>
      </c>
      <c r="F11" s="6">
        <v>8525.7041198849238</v>
      </c>
      <c r="G11" s="20">
        <f t="shared" si="1"/>
        <v>9.4442426443878933</v>
      </c>
      <c r="H11" s="20">
        <v>8.5235294117647058</v>
      </c>
      <c r="I11" s="6">
        <v>70337.058989051075</v>
      </c>
      <c r="J11" s="20">
        <f t="shared" si="2"/>
        <v>77.915001816200615</v>
      </c>
      <c r="K11" s="20">
        <v>8.734299516908214</v>
      </c>
      <c r="L11" s="6">
        <v>1147.6909392152791</v>
      </c>
      <c r="M11" s="20">
        <f t="shared" si="3"/>
        <v>1.2713403559752943</v>
      </c>
      <c r="N11" s="20">
        <v>7</v>
      </c>
      <c r="O11" s="6">
        <v>983.73509075595348</v>
      </c>
      <c r="P11" s="20">
        <f t="shared" si="4"/>
        <v>1.0897203051216808</v>
      </c>
      <c r="Q11" s="20">
        <v>7</v>
      </c>
    </row>
    <row r="12" spans="1:18" customFormat="1" x14ac:dyDescent="0.2">
      <c r="A12" s="17" t="s">
        <v>23</v>
      </c>
      <c r="B12" s="21">
        <f>SUM(C12,F12,I12,L12,O12)</f>
        <v>592063.25753252453</v>
      </c>
      <c r="C12" s="6">
        <v>66119.144521874347</v>
      </c>
      <c r="D12" s="20">
        <f t="shared" si="0"/>
        <v>11.167581112435801</v>
      </c>
      <c r="E12" s="20">
        <v>8.8123424680247915</v>
      </c>
      <c r="F12" s="6">
        <v>88772.976132547046</v>
      </c>
      <c r="G12" s="20">
        <f t="shared" si="1"/>
        <v>14.993833007391169</v>
      </c>
      <c r="H12" s="20">
        <v>8.4349784812907078</v>
      </c>
      <c r="I12" s="6">
        <v>425596.96909709339</v>
      </c>
      <c r="J12" s="20">
        <f t="shared" si="2"/>
        <v>71.883698858599331</v>
      </c>
      <c r="K12" s="20">
        <v>7.4511033835942184</v>
      </c>
      <c r="L12" s="6">
        <v>2971.3882099527391</v>
      </c>
      <c r="M12" s="20">
        <f t="shared" si="3"/>
        <v>0.50187005732060785</v>
      </c>
      <c r="N12" s="20">
        <v>5.4147601644382659</v>
      </c>
      <c r="O12" s="6">
        <v>8602.7795710569007</v>
      </c>
      <c r="P12" s="20">
        <f t="shared" si="4"/>
        <v>1.4530169642530661</v>
      </c>
      <c r="Q12" s="20">
        <v>8.5737718180840972</v>
      </c>
    </row>
    <row r="13" spans="1:18" customFormat="1" x14ac:dyDescent="0.2">
      <c r="A13" s="5" t="s">
        <v>22</v>
      </c>
      <c r="B13" s="21">
        <f>SUM(C13,F13,I13,L13,O13)</f>
        <v>945545.76992661948</v>
      </c>
      <c r="C13" s="6">
        <v>19548.790906538175</v>
      </c>
      <c r="D13" s="20">
        <f t="shared" si="0"/>
        <v>2.0674610926613619</v>
      </c>
      <c r="E13" s="20">
        <v>7.3179487179487195</v>
      </c>
      <c r="F13" s="6">
        <v>125050.69080686207</v>
      </c>
      <c r="G13" s="20">
        <f t="shared" si="1"/>
        <v>13.225239304551783</v>
      </c>
      <c r="H13" s="20">
        <v>6.300055463117026</v>
      </c>
      <c r="I13" s="6">
        <v>787554.59680480335</v>
      </c>
      <c r="J13" s="20">
        <f t="shared" si="2"/>
        <v>83.291007358207807</v>
      </c>
      <c r="K13" s="20">
        <v>5.3449656211735768</v>
      </c>
      <c r="L13" s="6">
        <v>3909.7581813076345</v>
      </c>
      <c r="M13" s="20">
        <f t="shared" si="3"/>
        <v>0.41349221853227236</v>
      </c>
      <c r="N13" s="20">
        <v>5.2820512820512828</v>
      </c>
      <c r="O13" s="6">
        <v>9481.9332271082803</v>
      </c>
      <c r="P13" s="20">
        <f t="shared" si="4"/>
        <v>1.0028000260467709</v>
      </c>
      <c r="Q13" s="20">
        <v>5.4563758389261743</v>
      </c>
    </row>
    <row r="14" spans="1:18" customFormat="1" x14ac:dyDescent="0.2">
      <c r="A14" s="5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8" customFormat="1" x14ac:dyDescent="0.2">
      <c r="A15" s="7" t="s">
        <v>21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88"/>
    </row>
    <row r="16" spans="1:18" customFormat="1" x14ac:dyDescent="0.2">
      <c r="A16" s="5" t="s">
        <v>20</v>
      </c>
      <c r="B16" s="21">
        <f>SUM(C16,F16,I16,L16,O16)</f>
        <v>4311.9057837954006</v>
      </c>
      <c r="C16" s="6">
        <v>307.85497490611289</v>
      </c>
      <c r="D16" s="20">
        <f>IF(ISNUMBER(C16/$B16*100),C16/$B16*100,0)</f>
        <v>7.1396498518836973</v>
      </c>
      <c r="E16" s="20">
        <v>1</v>
      </c>
      <c r="F16" s="6">
        <v>2403.2049393775001</v>
      </c>
      <c r="G16" s="20">
        <f>IF(ISNUMBER(F16/$B16*100),F16/$B16*100,0)</f>
        <v>55.73417091832107</v>
      </c>
      <c r="H16" s="20">
        <v>2.6429261418962642</v>
      </c>
      <c r="I16" s="6">
        <v>0</v>
      </c>
      <c r="J16" s="20">
        <f>IF(ISNUMBER(I16/$B16*100),I16/$B16*100,0)</f>
        <v>0</v>
      </c>
      <c r="K16" s="20">
        <v>0</v>
      </c>
      <c r="L16" s="6">
        <v>0</v>
      </c>
      <c r="M16" s="20">
        <f>IF(ISNUMBER(L16/$B16*100),L16/$B16*100,0)</f>
        <v>0</v>
      </c>
      <c r="N16" s="20">
        <v>0</v>
      </c>
      <c r="O16" s="6">
        <v>1600.845869511787</v>
      </c>
      <c r="P16" s="20">
        <f>IF(ISNUMBER(O16/$B16*100),O16/$B16*100,0)</f>
        <v>37.126179229795227</v>
      </c>
      <c r="Q16" s="20">
        <v>3.0952380952380953</v>
      </c>
    </row>
    <row r="17" spans="1:21" x14ac:dyDescent="0.2">
      <c r="A17" s="5" t="s">
        <v>19</v>
      </c>
      <c r="B17" s="21">
        <f t="shared" ref="B17:B28" si="5">SUM(C17,F17,I17,L17,O17)</f>
        <v>36517.297380484735</v>
      </c>
      <c r="C17" s="6">
        <v>1238.9398156889997</v>
      </c>
      <c r="D17" s="20">
        <f t="shared" ref="D17:D28" si="6">IF(ISNUMBER(C17/$B17*100),C17/$B17*100,0)</f>
        <v>3.3927478333900565</v>
      </c>
      <c r="E17" s="20">
        <v>6</v>
      </c>
      <c r="F17" s="6">
        <v>16040.418740763193</v>
      </c>
      <c r="G17" s="20">
        <f t="shared" ref="G17:G28" si="7">IF(ISNUMBER(F17/$B17*100),F17/$B17*100,0)</f>
        <v>43.925536366049307</v>
      </c>
      <c r="H17" s="20">
        <v>5.5909245639892875</v>
      </c>
      <c r="I17" s="6">
        <v>15839.286158413564</v>
      </c>
      <c r="J17" s="20">
        <f t="shared" ref="J17:J28" si="8">IF(ISNUMBER(I17/$B17*100),I17/$B17*100,0)</f>
        <v>43.374749213719909</v>
      </c>
      <c r="K17" s="20">
        <v>5.6435857642190257</v>
      </c>
      <c r="L17" s="6">
        <v>307.85497490611289</v>
      </c>
      <c r="M17" s="20">
        <f t="shared" ref="M17:M28" si="9">IF(ISNUMBER(L17/$B17*100),L17/$B17*100,0)</f>
        <v>0.84303877063649879</v>
      </c>
      <c r="N17" s="20">
        <v>2</v>
      </c>
      <c r="O17" s="6">
        <v>3090.7976907128614</v>
      </c>
      <c r="P17" s="20">
        <f t="shared" ref="P17:P28" si="10">IF(ISNUMBER(O17/$B17*100),O17/$B17*100,0)</f>
        <v>8.4639278162042171</v>
      </c>
      <c r="Q17" s="20">
        <v>5.0390108754843803</v>
      </c>
      <c r="R17"/>
      <c r="S17"/>
      <c r="T17"/>
      <c r="U17"/>
    </row>
    <row r="18" spans="1:21" x14ac:dyDescent="0.2">
      <c r="A18" s="5" t="s">
        <v>18</v>
      </c>
      <c r="B18" s="21">
        <f t="shared" si="5"/>
        <v>162090.90995796781</v>
      </c>
      <c r="C18" s="6">
        <v>16195.712098917771</v>
      </c>
      <c r="D18" s="20">
        <f t="shared" si="6"/>
        <v>9.991746053568038</v>
      </c>
      <c r="E18" s="20">
        <v>8.3341241146065226</v>
      </c>
      <c r="F18" s="6">
        <v>42082.647532363102</v>
      </c>
      <c r="G18" s="20">
        <f t="shared" si="7"/>
        <v>25.962373549063088</v>
      </c>
      <c r="H18" s="20">
        <v>7.095160485324068</v>
      </c>
      <c r="I18" s="6">
        <v>97007.971364586469</v>
      </c>
      <c r="J18" s="20">
        <f t="shared" si="8"/>
        <v>59.847878816734287</v>
      </c>
      <c r="K18" s="20">
        <v>6.5995886962495662</v>
      </c>
      <c r="L18" s="6">
        <v>2068.4991640398503</v>
      </c>
      <c r="M18" s="20">
        <f t="shared" si="9"/>
        <v>1.2761352037422937</v>
      </c>
      <c r="N18" s="20">
        <v>6.0419618901471193</v>
      </c>
      <c r="O18" s="6">
        <v>4736.0797980606103</v>
      </c>
      <c r="P18" s="20">
        <f t="shared" si="10"/>
        <v>2.921866376892285</v>
      </c>
      <c r="Q18" s="20">
        <v>6.9118413619416401</v>
      </c>
      <c r="R18"/>
      <c r="S18"/>
      <c r="T18"/>
      <c r="U18"/>
    </row>
    <row r="19" spans="1:21" x14ac:dyDescent="0.2">
      <c r="A19" s="5" t="s">
        <v>17</v>
      </c>
      <c r="B19" s="21">
        <f t="shared" si="5"/>
        <v>354400.36649559403</v>
      </c>
      <c r="C19" s="6">
        <v>37908.106969498709</v>
      </c>
      <c r="D19" s="20">
        <f t="shared" si="6"/>
        <v>10.696407383644733</v>
      </c>
      <c r="E19" s="20">
        <v>9.6475790612304255</v>
      </c>
      <c r="F19" s="6">
        <v>47664.168038022035</v>
      </c>
      <c r="G19" s="20">
        <f t="shared" si="7"/>
        <v>13.449243438808523</v>
      </c>
      <c r="H19" s="20">
        <v>8.5899831726663241</v>
      </c>
      <c r="I19" s="6">
        <v>261553.71487940729</v>
      </c>
      <c r="J19" s="20">
        <f t="shared" si="8"/>
        <v>73.80176196365727</v>
      </c>
      <c r="K19" s="20">
        <v>7.7673612774952092</v>
      </c>
      <c r="L19" s="6">
        <v>2252.2042205578296</v>
      </c>
      <c r="M19" s="20">
        <f t="shared" si="9"/>
        <v>0.63549714771128185</v>
      </c>
      <c r="N19" s="20">
        <v>7.1602356735223589</v>
      </c>
      <c r="O19" s="6">
        <v>5022.1723881081962</v>
      </c>
      <c r="P19" s="20">
        <f t="shared" si="10"/>
        <v>1.4170900661781998</v>
      </c>
      <c r="Q19" s="20">
        <v>8.5361617607521367</v>
      </c>
      <c r="R19"/>
      <c r="S19"/>
      <c r="T19"/>
      <c r="U19"/>
    </row>
    <row r="20" spans="1:21" x14ac:dyDescent="0.2">
      <c r="A20" s="5" t="s">
        <v>16</v>
      </c>
      <c r="B20" s="21">
        <f t="shared" si="5"/>
        <v>220291.05431027818</v>
      </c>
      <c r="C20" s="6">
        <v>17149.223086054244</v>
      </c>
      <c r="D20" s="20">
        <f t="shared" si="6"/>
        <v>7.7848023106284208</v>
      </c>
      <c r="E20" s="20">
        <v>10.642485542948357</v>
      </c>
      <c r="F20" s="6">
        <v>23012.300475972108</v>
      </c>
      <c r="G20" s="20">
        <f t="shared" si="7"/>
        <v>10.44631637359158</v>
      </c>
      <c r="H20" s="20">
        <v>9.1839352310945515</v>
      </c>
      <c r="I20" s="6">
        <v>177554.23718424229</v>
      </c>
      <c r="J20" s="20">
        <f t="shared" si="8"/>
        <v>80.599839943640461</v>
      </c>
      <c r="K20" s="20">
        <v>7.6478980453538616</v>
      </c>
      <c r="L20" s="6">
        <v>1175.6573099726861</v>
      </c>
      <c r="M20" s="20">
        <f t="shared" si="9"/>
        <v>0.53368363670218866</v>
      </c>
      <c r="N20" s="20">
        <v>14.388218593036575</v>
      </c>
      <c r="O20" s="6">
        <v>1399.63625403687</v>
      </c>
      <c r="P20" s="20">
        <f t="shared" si="10"/>
        <v>0.63535773543736074</v>
      </c>
      <c r="Q20" s="20">
        <v>9.8309282267314089</v>
      </c>
      <c r="R20"/>
      <c r="S20"/>
      <c r="T20"/>
      <c r="U20"/>
    </row>
    <row r="21" spans="1:21" x14ac:dyDescent="0.2">
      <c r="A21" s="5" t="s">
        <v>15</v>
      </c>
      <c r="B21" s="21">
        <f t="shared" si="5"/>
        <v>189359.38569193819</v>
      </c>
      <c r="C21" s="6">
        <v>14176.847582361741</v>
      </c>
      <c r="D21" s="20">
        <f t="shared" si="6"/>
        <v>7.4867414311459228</v>
      </c>
      <c r="E21" s="20">
        <v>10.127550183928761</v>
      </c>
      <c r="F21" s="6">
        <v>21807.274331353616</v>
      </c>
      <c r="G21" s="20">
        <f t="shared" si="7"/>
        <v>11.516341929219747</v>
      </c>
      <c r="H21" s="20">
        <v>9.1972520821127794</v>
      </c>
      <c r="I21" s="6">
        <v>149558.63749267545</v>
      </c>
      <c r="J21" s="20">
        <f t="shared" si="8"/>
        <v>78.98137023743142</v>
      </c>
      <c r="K21" s="20">
        <v>6.567615669893506</v>
      </c>
      <c r="L21" s="6">
        <v>3350.0034854136675</v>
      </c>
      <c r="M21" s="20">
        <f t="shared" si="9"/>
        <v>1.7691246056657919</v>
      </c>
      <c r="N21" s="20">
        <v>12.351635088961718</v>
      </c>
      <c r="O21" s="6">
        <v>466.62280013371696</v>
      </c>
      <c r="P21" s="20">
        <f t="shared" si="10"/>
        <v>0.24642179653711405</v>
      </c>
      <c r="Q21" s="20">
        <v>7.2</v>
      </c>
      <c r="R21"/>
      <c r="S21"/>
      <c r="T21"/>
      <c r="U21"/>
    </row>
    <row r="22" spans="1:21" x14ac:dyDescent="0.2">
      <c r="A22" s="5" t="s">
        <v>14</v>
      </c>
      <c r="B22" s="21">
        <f t="shared" si="5"/>
        <v>166967.54092208802</v>
      </c>
      <c r="C22" s="6">
        <v>4756.9432377710455</v>
      </c>
      <c r="D22" s="20">
        <f t="shared" si="6"/>
        <v>2.8490227570583766</v>
      </c>
      <c r="E22" s="20">
        <v>9.354002356515652</v>
      </c>
      <c r="F22" s="6">
        <v>18200.297203047387</v>
      </c>
      <c r="G22" s="20">
        <f t="shared" si="7"/>
        <v>10.900500242463403</v>
      </c>
      <c r="H22" s="20">
        <v>6.6788617681324505</v>
      </c>
      <c r="I22" s="6">
        <v>141983.86365043026</v>
      </c>
      <c r="J22" s="20">
        <f t="shared" si="8"/>
        <v>85.036805876349405</v>
      </c>
      <c r="K22" s="20">
        <v>6.2198249269066048</v>
      </c>
      <c r="L22" s="6">
        <v>713.10576868547844</v>
      </c>
      <c r="M22" s="20">
        <f t="shared" si="9"/>
        <v>0.42709245446588601</v>
      </c>
      <c r="N22" s="20">
        <v>2.4598359897201725</v>
      </c>
      <c r="O22" s="6">
        <v>1313.331062153856</v>
      </c>
      <c r="P22" s="20">
        <f t="shared" si="10"/>
        <v>0.78657866966292267</v>
      </c>
      <c r="Q22" s="20">
        <v>6.6203129724658805</v>
      </c>
      <c r="R22"/>
      <c r="S22"/>
      <c r="T22"/>
      <c r="U22"/>
    </row>
    <row r="23" spans="1:21" x14ac:dyDescent="0.2">
      <c r="A23" s="5" t="s">
        <v>13</v>
      </c>
      <c r="B23" s="21">
        <f t="shared" si="5"/>
        <v>153686.63942807852</v>
      </c>
      <c r="C23" s="6">
        <v>5058.6267710445027</v>
      </c>
      <c r="D23" s="20">
        <f t="shared" si="6"/>
        <v>3.2915201932122486</v>
      </c>
      <c r="E23" s="20">
        <v>8.3848442845950011</v>
      </c>
      <c r="F23" s="6">
        <v>12847.95075068491</v>
      </c>
      <c r="G23" s="20">
        <f t="shared" si="7"/>
        <v>8.3598358312060217</v>
      </c>
      <c r="H23" s="20">
        <v>7.4364732672971288</v>
      </c>
      <c r="I23" s="6">
        <v>134565.24342745371</v>
      </c>
      <c r="J23" s="20">
        <f t="shared" si="8"/>
        <v>87.55819238953876</v>
      </c>
      <c r="K23" s="20">
        <v>5.8604129065079471</v>
      </c>
      <c r="L23" s="6">
        <v>841.5202387884176</v>
      </c>
      <c r="M23" s="20">
        <f t="shared" si="9"/>
        <v>0.54755588509190345</v>
      </c>
      <c r="N23" s="20">
        <v>7.1089995905637142</v>
      </c>
      <c r="O23" s="6">
        <v>373.29824010697354</v>
      </c>
      <c r="P23" s="20">
        <f t="shared" si="10"/>
        <v>0.24289570095106916</v>
      </c>
      <c r="Q23" s="20">
        <v>10</v>
      </c>
      <c r="R23"/>
      <c r="S23"/>
      <c r="T23"/>
      <c r="U23"/>
    </row>
    <row r="24" spans="1:21" x14ac:dyDescent="0.2">
      <c r="A24" s="5" t="s">
        <v>12</v>
      </c>
      <c r="B24" s="21">
        <f t="shared" si="5"/>
        <v>129564.88901107534</v>
      </c>
      <c r="C24" s="6">
        <v>5719.2147948760221</v>
      </c>
      <c r="D24" s="20">
        <f t="shared" si="6"/>
        <v>4.4141702574893866</v>
      </c>
      <c r="E24" s="20">
        <v>5.9851707725545431</v>
      </c>
      <c r="F24" s="6">
        <v>15979.435073817333</v>
      </c>
      <c r="G24" s="20">
        <f t="shared" si="7"/>
        <v>12.333152288234039</v>
      </c>
      <c r="H24" s="20">
        <v>7.6248454050091681</v>
      </c>
      <c r="I24" s="6">
        <v>106758.66164719178</v>
      </c>
      <c r="J24" s="20">
        <f t="shared" si="8"/>
        <v>82.397833596774774</v>
      </c>
      <c r="K24" s="20">
        <v>5.8215623691203726</v>
      </c>
      <c r="L24" s="6">
        <v>491.86754537797668</v>
      </c>
      <c r="M24" s="20">
        <f t="shared" si="9"/>
        <v>0.37963027571144786</v>
      </c>
      <c r="N24" s="20">
        <v>6</v>
      </c>
      <c r="O24" s="6">
        <v>615.70994981222577</v>
      </c>
      <c r="P24" s="20">
        <f t="shared" si="10"/>
        <v>0.47521358179035239</v>
      </c>
      <c r="Q24" s="20">
        <v>8</v>
      </c>
      <c r="R24"/>
      <c r="S24"/>
      <c r="T24"/>
      <c r="U24"/>
    </row>
    <row r="25" spans="1:21" x14ac:dyDescent="0.2">
      <c r="A25" s="5" t="s">
        <v>11</v>
      </c>
      <c r="B25" s="21">
        <f t="shared" si="5"/>
        <v>113736.97424257969</v>
      </c>
      <c r="C25" s="6">
        <v>3802.8311098692911</v>
      </c>
      <c r="D25" s="20">
        <f t="shared" si="6"/>
        <v>3.3435311034022792</v>
      </c>
      <c r="E25" s="20">
        <v>7.4966004733358762</v>
      </c>
      <c r="F25" s="6">
        <v>13855.244048591219</v>
      </c>
      <c r="G25" s="20">
        <f t="shared" si="7"/>
        <v>12.181829295933772</v>
      </c>
      <c r="H25" s="20">
        <v>7.5933391143427578</v>
      </c>
      <c r="I25" s="6">
        <v>93908.563126833047</v>
      </c>
      <c r="J25" s="20">
        <f t="shared" si="8"/>
        <v>82.566433433110021</v>
      </c>
      <c r="K25" s="20">
        <v>5.5854982178542985</v>
      </c>
      <c r="L25" s="6">
        <v>658.45994341892515</v>
      </c>
      <c r="M25" s="20">
        <f t="shared" si="9"/>
        <v>0.5789321790946832</v>
      </c>
      <c r="N25" s="20">
        <v>9.1180944886758368</v>
      </c>
      <c r="O25" s="6">
        <v>1511.8760138671967</v>
      </c>
      <c r="P25" s="20">
        <f t="shared" si="10"/>
        <v>1.3292739884592393</v>
      </c>
      <c r="Q25" s="20">
        <v>8.5989080297392224</v>
      </c>
      <c r="R25"/>
      <c r="S25"/>
      <c r="T25"/>
      <c r="U25"/>
    </row>
    <row r="26" spans="1:21" x14ac:dyDescent="0.2">
      <c r="A26" s="5" t="s">
        <v>10</v>
      </c>
      <c r="B26" s="21">
        <f t="shared" si="5"/>
        <v>92530.587077502059</v>
      </c>
      <c r="C26" s="6">
        <v>4058.9130970325978</v>
      </c>
      <c r="D26" s="20">
        <f t="shared" si="6"/>
        <v>4.3865636490914302</v>
      </c>
      <c r="E26" s="20">
        <v>9.4988903106997213</v>
      </c>
      <c r="F26" s="6">
        <v>11606.890870287409</v>
      </c>
      <c r="G26" s="20">
        <f t="shared" si="7"/>
        <v>12.543842243825464</v>
      </c>
      <c r="H26" s="20">
        <v>6.4030796594529722</v>
      </c>
      <c r="I26" s="6">
        <v>76234.204461589004</v>
      </c>
      <c r="J26" s="20">
        <f t="shared" si="8"/>
        <v>82.38811280613244</v>
      </c>
      <c r="K26" s="20">
        <v>5.1070785090480912</v>
      </c>
      <c r="L26" s="6">
        <v>163.95584845932558</v>
      </c>
      <c r="M26" s="20">
        <f t="shared" si="9"/>
        <v>0.17719097396626146</v>
      </c>
      <c r="N26" s="20">
        <v>9</v>
      </c>
      <c r="O26" s="6">
        <v>466.62280013371696</v>
      </c>
      <c r="P26" s="20">
        <f t="shared" si="10"/>
        <v>0.50429032698439658</v>
      </c>
      <c r="Q26" s="20">
        <v>10.199999999999999</v>
      </c>
      <c r="R26"/>
      <c r="S26"/>
      <c r="T26"/>
      <c r="U26"/>
    </row>
    <row r="27" spans="1:21" x14ac:dyDescent="0.2">
      <c r="A27" s="5" t="s">
        <v>9</v>
      </c>
      <c r="B27" s="21">
        <f t="shared" si="5"/>
        <v>74586.305233367239</v>
      </c>
      <c r="C27" s="6">
        <v>4478.9175496510088</v>
      </c>
      <c r="D27" s="20">
        <f t="shared" si="6"/>
        <v>6.0050133005479696</v>
      </c>
      <c r="E27" s="20">
        <v>6.0463430533805163</v>
      </c>
      <c r="F27" s="6">
        <v>11263.727672026584</v>
      </c>
      <c r="G27" s="20">
        <f t="shared" si="7"/>
        <v>15.101602950815691</v>
      </c>
      <c r="H27" s="20">
        <v>6.7140891461569669</v>
      </c>
      <c r="I27" s="6">
        <v>56686.858906899623</v>
      </c>
      <c r="J27" s="20">
        <f t="shared" si="8"/>
        <v>76.001698608794953</v>
      </c>
      <c r="K27" s="20">
        <v>5.2844066029184775</v>
      </c>
      <c r="L27" s="6">
        <v>186.64912005348677</v>
      </c>
      <c r="M27" s="20">
        <f t="shared" si="9"/>
        <v>0.25024583195198496</v>
      </c>
      <c r="N27" s="20">
        <v>6</v>
      </c>
      <c r="O27" s="6">
        <v>1970.1519847365398</v>
      </c>
      <c r="P27" s="20">
        <f t="shared" si="10"/>
        <v>2.6414393078894118</v>
      </c>
      <c r="Q27" s="20">
        <v>9.5035345181238977</v>
      </c>
      <c r="R27"/>
      <c r="S27"/>
      <c r="T27"/>
      <c r="U27"/>
    </row>
    <row r="28" spans="1:21" x14ac:dyDescent="0.2">
      <c r="A28" s="5" t="s">
        <v>8</v>
      </c>
      <c r="B28" s="21">
        <f t="shared" si="5"/>
        <v>103086.97531975537</v>
      </c>
      <c r="C28" s="6">
        <v>3389.5155462134089</v>
      </c>
      <c r="D28" s="20">
        <f t="shared" si="6"/>
        <v>3.2880153246322372</v>
      </c>
      <c r="E28" s="20">
        <v>6.1817328499820388</v>
      </c>
      <c r="F28" s="6">
        <v>13321.870622936722</v>
      </c>
      <c r="G28" s="20">
        <f t="shared" si="7"/>
        <v>12.922942575058508</v>
      </c>
      <c r="H28" s="20">
        <v>6.3765886894654233</v>
      </c>
      <c r="I28" s="6">
        <v>81195.102030571506</v>
      </c>
      <c r="J28" s="20">
        <f t="shared" si="8"/>
        <v>78.76368646836363</v>
      </c>
      <c r="K28" s="20">
        <v>3.9866500588127076</v>
      </c>
      <c r="L28" s="6">
        <v>0</v>
      </c>
      <c r="M28" s="20">
        <f t="shared" si="9"/>
        <v>0</v>
      </c>
      <c r="N28" s="20">
        <v>0</v>
      </c>
      <c r="O28" s="6">
        <v>5180.4871200337157</v>
      </c>
      <c r="P28" s="20">
        <f t="shared" si="10"/>
        <v>5.0253556319456179</v>
      </c>
      <c r="Q28" s="20">
        <v>9.3877918017946307</v>
      </c>
      <c r="R28"/>
      <c r="S28"/>
      <c r="T28"/>
      <c r="U28"/>
    </row>
    <row r="29" spans="1:21" x14ac:dyDescent="0.2">
      <c r="A29" s="5"/>
      <c r="B29" s="21"/>
      <c r="C29" s="6"/>
      <c r="D29" s="20"/>
      <c r="E29" s="20"/>
      <c r="F29" s="6"/>
      <c r="G29" s="20"/>
      <c r="H29" s="20"/>
      <c r="I29" s="6"/>
      <c r="J29" s="20"/>
      <c r="K29" s="20"/>
      <c r="L29" s="6"/>
      <c r="M29" s="20"/>
      <c r="N29" s="20"/>
      <c r="O29" s="6"/>
      <c r="P29" s="20"/>
      <c r="Q29" s="20"/>
      <c r="R29"/>
      <c r="S29"/>
      <c r="T29"/>
      <c r="U29"/>
    </row>
    <row r="30" spans="1:21" x14ac:dyDescent="0.2">
      <c r="A30" s="5"/>
      <c r="R30"/>
      <c r="S30"/>
      <c r="T30"/>
      <c r="U30"/>
    </row>
    <row r="31" spans="1:21" x14ac:dyDescent="0.2">
      <c r="A31" s="74"/>
      <c r="B31" s="68"/>
      <c r="C31" s="68"/>
      <c r="D31" s="75"/>
      <c r="E31" s="76"/>
      <c r="F31" s="68"/>
      <c r="G31" s="75"/>
      <c r="H31" s="76"/>
      <c r="I31" s="68"/>
      <c r="J31" s="77"/>
      <c r="K31" s="76"/>
      <c r="L31" s="68"/>
      <c r="M31" s="75"/>
      <c r="N31" s="76"/>
      <c r="O31" s="68"/>
      <c r="P31" s="75"/>
      <c r="Q31" s="75"/>
      <c r="R31"/>
      <c r="S31"/>
      <c r="T31"/>
      <c r="U31"/>
    </row>
    <row r="32" spans="1:21" x14ac:dyDescent="0.2">
      <c r="A32" s="1" t="str">
        <f>'C01'!$A$31</f>
        <v>Fuente: Instituto Nacional de Estadística (INE). Encuesta Permanente de Hogares de Propósitos Múltiples, LXI 2018.</v>
      </c>
      <c r="R32"/>
      <c r="S32"/>
      <c r="T32"/>
      <c r="U32"/>
    </row>
    <row r="33" spans="1:21" x14ac:dyDescent="0.2">
      <c r="A33" s="1" t="s">
        <v>3</v>
      </c>
      <c r="R33"/>
      <c r="S33"/>
      <c r="T33"/>
      <c r="U33"/>
    </row>
    <row r="34" spans="1:21" x14ac:dyDescent="0.2">
      <c r="A34" s="1" t="s">
        <v>53</v>
      </c>
      <c r="R34"/>
      <c r="S34"/>
      <c r="T34"/>
      <c r="U34"/>
    </row>
    <row r="36" spans="1:21" x14ac:dyDescent="0.2">
      <c r="A36" s="102" t="str">
        <f>A1</f>
        <v>Cuadro No. 5  Población con problemas de empleo y Años de Estudio Promedio (AEP), según dominio, rama de actividad  y ocupación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/>
      <c r="S36"/>
      <c r="T36"/>
      <c r="U36"/>
    </row>
    <row r="37" spans="1:21" ht="26.25" customHeight="1" x14ac:dyDescent="0.35">
      <c r="A37" s="118" t="s">
        <v>47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/>
      <c r="S37"/>
      <c r="T37"/>
      <c r="U37"/>
    </row>
    <row r="38" spans="1:21" x14ac:dyDescent="0.2">
      <c r="A38" s="15" t="s">
        <v>7</v>
      </c>
      <c r="C38" s="27"/>
      <c r="R38"/>
      <c r="S38"/>
      <c r="T38"/>
      <c r="U38"/>
    </row>
    <row r="39" spans="1:21" x14ac:dyDescent="0.2">
      <c r="A39" s="116" t="str">
        <f>A3</f>
        <v>Categorías</v>
      </c>
      <c r="B39" s="113" t="s">
        <v>28</v>
      </c>
      <c r="C39" s="115" t="s">
        <v>45</v>
      </c>
      <c r="D39" s="115"/>
      <c r="E39" s="115"/>
      <c r="F39" s="115" t="s">
        <v>35</v>
      </c>
      <c r="G39" s="115"/>
      <c r="H39" s="115"/>
      <c r="I39" s="115" t="s">
        <v>34</v>
      </c>
      <c r="J39" s="115"/>
      <c r="K39" s="115"/>
      <c r="L39" s="115" t="s">
        <v>44</v>
      </c>
      <c r="M39" s="115"/>
      <c r="N39" s="115"/>
      <c r="O39" s="115" t="s">
        <v>43</v>
      </c>
      <c r="P39" s="115"/>
      <c r="Q39" s="115"/>
      <c r="R39"/>
      <c r="S39"/>
      <c r="T39"/>
      <c r="U39"/>
    </row>
    <row r="40" spans="1:21" x14ac:dyDescent="0.2">
      <c r="A40" s="117"/>
      <c r="B40" s="114"/>
      <c r="C40" s="26" t="s">
        <v>31</v>
      </c>
      <c r="D40" s="85" t="s">
        <v>52</v>
      </c>
      <c r="E40" s="26" t="s">
        <v>30</v>
      </c>
      <c r="F40" s="26" t="s">
        <v>31</v>
      </c>
      <c r="G40" s="85" t="s">
        <v>52</v>
      </c>
      <c r="H40" s="26" t="s">
        <v>30</v>
      </c>
      <c r="I40" s="26" t="s">
        <v>31</v>
      </c>
      <c r="J40" s="85" t="s">
        <v>52</v>
      </c>
      <c r="K40" s="26" t="s">
        <v>30</v>
      </c>
      <c r="L40" s="26" t="s">
        <v>31</v>
      </c>
      <c r="M40" s="85" t="s">
        <v>52</v>
      </c>
      <c r="N40" s="26" t="s">
        <v>30</v>
      </c>
      <c r="O40" s="26" t="s">
        <v>31</v>
      </c>
      <c r="P40" s="85" t="s">
        <v>52</v>
      </c>
      <c r="Q40" s="26" t="s">
        <v>30</v>
      </c>
      <c r="R40"/>
      <c r="S40"/>
      <c r="T40"/>
      <c r="U40"/>
    </row>
    <row r="42" spans="1:21" x14ac:dyDescent="0.2">
      <c r="A42" s="7" t="str">
        <f t="shared" ref="A42:Q42" si="11">A6</f>
        <v>Total Nacional</v>
      </c>
      <c r="B42" s="25">
        <f t="shared" si="11"/>
        <v>1801130.8308544946</v>
      </c>
      <c r="C42" s="25">
        <f t="shared" si="11"/>
        <v>118241.64663388518</v>
      </c>
      <c r="D42" s="24">
        <f t="shared" si="11"/>
        <v>6.5648560675511201</v>
      </c>
      <c r="E42" s="24">
        <f t="shared" si="11"/>
        <v>9.0630078148458253</v>
      </c>
      <c r="F42" s="25">
        <f t="shared" si="11"/>
        <v>250085.43029924063</v>
      </c>
      <c r="G42" s="24">
        <f t="shared" si="11"/>
        <v>13.884911968365717</v>
      </c>
      <c r="H42" s="24">
        <f t="shared" si="11"/>
        <v>7.6016498811436994</v>
      </c>
      <c r="I42" s="25">
        <f t="shared" si="11"/>
        <v>1392846.3443303248</v>
      </c>
      <c r="J42" s="24">
        <f t="shared" si="11"/>
        <v>77.331769601074953</v>
      </c>
      <c r="K42" s="24">
        <f t="shared" si="11"/>
        <v>6.5087595438774253</v>
      </c>
      <c r="L42" s="25">
        <f t="shared" si="11"/>
        <v>12209.777619673758</v>
      </c>
      <c r="M42" s="24">
        <f t="shared" si="11"/>
        <v>0.67789509848549867</v>
      </c>
      <c r="N42" s="24">
        <f t="shared" si="11"/>
        <v>8.6029007494876044</v>
      </c>
      <c r="O42" s="25">
        <f t="shared" si="11"/>
        <v>27747.631971408271</v>
      </c>
      <c r="P42" s="24">
        <f t="shared" si="11"/>
        <v>1.5405672645248212</v>
      </c>
      <c r="Q42" s="24">
        <f t="shared" si="11"/>
        <v>7.7359853779389036</v>
      </c>
      <c r="R42"/>
      <c r="S42"/>
      <c r="T42"/>
      <c r="U42"/>
    </row>
    <row r="43" spans="1:21" x14ac:dyDescent="0.2">
      <c r="A43" s="23"/>
      <c r="B43" s="96"/>
      <c r="C43" s="96"/>
      <c r="D43" s="100"/>
      <c r="E43" s="100"/>
      <c r="F43" s="96"/>
      <c r="G43" s="100"/>
      <c r="H43" s="100"/>
      <c r="I43" s="96"/>
      <c r="J43" s="100"/>
      <c r="K43" s="100"/>
      <c r="L43" s="96"/>
      <c r="M43" s="100"/>
      <c r="N43" s="100"/>
      <c r="O43" s="96"/>
      <c r="P43" s="100"/>
      <c r="Q43" s="100"/>
      <c r="R43"/>
      <c r="S43"/>
      <c r="T43"/>
      <c r="U43"/>
    </row>
    <row r="44" spans="1:21" x14ac:dyDescent="0.2">
      <c r="A44" s="7" t="s">
        <v>6</v>
      </c>
      <c r="B44" s="86"/>
      <c r="C44" s="86"/>
      <c r="D44" s="97"/>
      <c r="E44" s="87"/>
      <c r="F44" s="86"/>
      <c r="G44" s="97"/>
      <c r="H44" s="87"/>
      <c r="I44" s="86"/>
      <c r="J44" s="97"/>
      <c r="K44" s="87"/>
      <c r="L44" s="86"/>
      <c r="M44" s="97"/>
      <c r="N44" s="87"/>
      <c r="O44" s="86"/>
      <c r="P44" s="97"/>
      <c r="Q44" s="87"/>
      <c r="R44"/>
      <c r="S44"/>
      <c r="T44"/>
      <c r="U44"/>
    </row>
    <row r="45" spans="1:21" x14ac:dyDescent="0.2">
      <c r="A45" s="5" t="s">
        <v>58</v>
      </c>
      <c r="B45" s="21">
        <f t="shared" ref="B45" si="12">SUM(C45,F45,I45,L45,O45)</f>
        <v>775454.23550056014</v>
      </c>
      <c r="C45" s="6">
        <v>0</v>
      </c>
      <c r="D45" s="20">
        <f>IF(ISNUMBER(C45/$B45*100),C45/$B45*100,0)</f>
        <v>0</v>
      </c>
      <c r="E45" s="20">
        <v>0</v>
      </c>
      <c r="F45" s="6">
        <v>119740.43981275395</v>
      </c>
      <c r="G45" s="20">
        <f>IF(ISNUMBER(F45/$B45*100),F45/$B45*100,0)</f>
        <v>15.441329008340615</v>
      </c>
      <c r="H45" s="20">
        <v>5.9096177921814714</v>
      </c>
      <c r="I45" s="6">
        <v>655713.79568780621</v>
      </c>
      <c r="J45" s="20">
        <f>IF(ISNUMBER(I45/$B45*100),I45/$B45*100,0)</f>
        <v>84.558670991659397</v>
      </c>
      <c r="K45" s="20">
        <v>4.9662388299765698</v>
      </c>
      <c r="L45" s="6">
        <v>0</v>
      </c>
      <c r="M45" s="20">
        <f>IF(ISNUMBER(L45/$B45*100),L45/$B45*100,0)</f>
        <v>0</v>
      </c>
      <c r="N45" s="20">
        <v>0</v>
      </c>
      <c r="O45" s="6">
        <v>0</v>
      </c>
      <c r="P45" s="20">
        <f>IF(ISNUMBER(O45/$B45*100),O45/$B45*100,0)</f>
        <v>0</v>
      </c>
      <c r="Q45" s="20">
        <v>0</v>
      </c>
      <c r="R45"/>
      <c r="S45"/>
      <c r="T45"/>
      <c r="U45"/>
    </row>
    <row r="46" spans="1:21" x14ac:dyDescent="0.2">
      <c r="A46" s="5" t="s">
        <v>59</v>
      </c>
      <c r="B46" s="21">
        <f t="shared" ref="B46:B56" si="13">SUM(C46,F46,I46,L46,O46)</f>
        <v>4820.6293232537319</v>
      </c>
      <c r="C46" s="6">
        <v>0</v>
      </c>
      <c r="D46" s="20">
        <f t="shared" ref="D46:D82" si="14">IF(ISNUMBER(C46/$B46*100),C46/$B46*100,0)</f>
        <v>0</v>
      </c>
      <c r="E46" s="20">
        <v>0</v>
      </c>
      <c r="F46" s="6">
        <v>1052.290695635513</v>
      </c>
      <c r="G46" s="20">
        <f t="shared" ref="G46:G82" si="15">IF(ISNUMBER(F46/$B46*100),F46/$B46*100,0)</f>
        <v>21.828907079817927</v>
      </c>
      <c r="H46" s="20">
        <v>4.5</v>
      </c>
      <c r="I46" s="6">
        <v>3768.3386276182191</v>
      </c>
      <c r="J46" s="20">
        <f t="shared" ref="J46:J82" si="16">IF(ISNUMBER(I46/$B46*100),I46/$B46*100,0)</f>
        <v>78.171092920182076</v>
      </c>
      <c r="K46" s="20">
        <v>4.7810482319825383</v>
      </c>
      <c r="L46" s="6">
        <v>0</v>
      </c>
      <c r="M46" s="20">
        <f t="shared" ref="M46:M82" si="17">IF(ISNUMBER(L46/$B46*100),L46/$B46*100,0)</f>
        <v>0</v>
      </c>
      <c r="N46" s="20">
        <v>0</v>
      </c>
      <c r="O46" s="6">
        <v>0</v>
      </c>
      <c r="P46" s="20">
        <f t="shared" ref="P46:P82" si="18">IF(ISNUMBER(O46/$B46*100),O46/$B46*100,0)</f>
        <v>0</v>
      </c>
      <c r="Q46" s="20">
        <v>0</v>
      </c>
      <c r="R46"/>
      <c r="S46"/>
      <c r="T46"/>
      <c r="U46"/>
    </row>
    <row r="47" spans="1:21" x14ac:dyDescent="0.2">
      <c r="A47" s="5" t="s">
        <v>5</v>
      </c>
      <c r="B47" s="21">
        <f t="shared" si="13"/>
        <v>177681.54222456645</v>
      </c>
      <c r="C47" s="6">
        <v>0</v>
      </c>
      <c r="D47" s="20">
        <f t="shared" si="14"/>
        <v>0</v>
      </c>
      <c r="E47" s="20">
        <v>0</v>
      </c>
      <c r="F47" s="6">
        <v>16539.620468007972</v>
      </c>
      <c r="G47" s="20">
        <f t="shared" si="15"/>
        <v>9.3085754777522336</v>
      </c>
      <c r="H47" s="20">
        <v>8.1100361596416111</v>
      </c>
      <c r="I47" s="6">
        <v>161141.92175655847</v>
      </c>
      <c r="J47" s="20">
        <f t="shared" si="16"/>
        <v>90.691424522247772</v>
      </c>
      <c r="K47" s="20">
        <v>8.0132791083976933</v>
      </c>
      <c r="L47" s="6">
        <v>0</v>
      </c>
      <c r="M47" s="20">
        <f t="shared" si="17"/>
        <v>0</v>
      </c>
      <c r="N47" s="20">
        <v>0</v>
      </c>
      <c r="O47" s="6">
        <v>0</v>
      </c>
      <c r="P47" s="20">
        <f t="shared" si="18"/>
        <v>0</v>
      </c>
      <c r="Q47" s="20">
        <v>0</v>
      </c>
      <c r="R47"/>
      <c r="S47"/>
      <c r="T47"/>
      <c r="U47"/>
    </row>
    <row r="48" spans="1:21" x14ac:dyDescent="0.2">
      <c r="A48" s="5" t="s">
        <v>60</v>
      </c>
      <c r="B48" s="21">
        <f t="shared" si="13"/>
        <v>857.0048951322658</v>
      </c>
      <c r="C48" s="6">
        <v>0</v>
      </c>
      <c r="D48" s="20">
        <f t="shared" si="14"/>
        <v>0</v>
      </c>
      <c r="E48" s="20">
        <v>0</v>
      </c>
      <c r="F48" s="6">
        <v>0</v>
      </c>
      <c r="G48" s="20">
        <f t="shared" si="15"/>
        <v>0</v>
      </c>
      <c r="H48" s="20">
        <v>0</v>
      </c>
      <c r="I48" s="6">
        <v>857.0048951322658</v>
      </c>
      <c r="J48" s="20">
        <f t="shared" si="16"/>
        <v>100</v>
      </c>
      <c r="K48" s="20">
        <v>6</v>
      </c>
      <c r="L48" s="6">
        <v>0</v>
      </c>
      <c r="M48" s="20">
        <f t="shared" si="17"/>
        <v>0</v>
      </c>
      <c r="N48" s="20">
        <v>0</v>
      </c>
      <c r="O48" s="6">
        <v>0</v>
      </c>
      <c r="P48" s="20">
        <f t="shared" si="18"/>
        <v>0</v>
      </c>
      <c r="Q48" s="20">
        <v>0</v>
      </c>
      <c r="R48"/>
      <c r="S48"/>
      <c r="T48"/>
      <c r="U48"/>
    </row>
    <row r="49" spans="1:21" x14ac:dyDescent="0.2">
      <c r="A49" s="5" t="s">
        <v>61</v>
      </c>
      <c r="B49" s="21">
        <f t="shared" si="13"/>
        <v>9160.9945186246878</v>
      </c>
      <c r="C49" s="6">
        <v>0</v>
      </c>
      <c r="D49" s="20">
        <f t="shared" si="14"/>
        <v>0</v>
      </c>
      <c r="E49" s="20">
        <v>0</v>
      </c>
      <c r="F49" s="6">
        <v>1885.3746287488275</v>
      </c>
      <c r="G49" s="20">
        <f t="shared" si="15"/>
        <v>20.580457994116045</v>
      </c>
      <c r="H49" s="20">
        <v>4.6313245917920955</v>
      </c>
      <c r="I49" s="6">
        <v>7275.6198898758603</v>
      </c>
      <c r="J49" s="20">
        <f t="shared" si="16"/>
        <v>79.419542005883955</v>
      </c>
      <c r="K49" s="20">
        <v>5.8229807166877823</v>
      </c>
      <c r="L49" s="6">
        <v>0</v>
      </c>
      <c r="M49" s="20">
        <f t="shared" si="17"/>
        <v>0</v>
      </c>
      <c r="N49" s="20">
        <v>0</v>
      </c>
      <c r="O49" s="6">
        <v>0</v>
      </c>
      <c r="P49" s="20">
        <f t="shared" si="18"/>
        <v>0</v>
      </c>
      <c r="Q49" s="20">
        <v>0</v>
      </c>
      <c r="R49"/>
      <c r="S49"/>
      <c r="T49"/>
      <c r="U49"/>
    </row>
    <row r="50" spans="1:21" x14ac:dyDescent="0.2">
      <c r="A50" s="5" t="s">
        <v>62</v>
      </c>
      <c r="B50" s="21">
        <f t="shared" si="13"/>
        <v>177271.43404569637</v>
      </c>
      <c r="C50" s="6">
        <v>0</v>
      </c>
      <c r="D50" s="20">
        <f t="shared" si="14"/>
        <v>0</v>
      </c>
      <c r="E50" s="20">
        <v>0</v>
      </c>
      <c r="F50" s="6">
        <v>11973.315115836978</v>
      </c>
      <c r="G50" s="20">
        <f t="shared" si="15"/>
        <v>6.7542270305945298</v>
      </c>
      <c r="H50" s="20">
        <v>7.9045909388048656</v>
      </c>
      <c r="I50" s="6">
        <v>165298.1189298594</v>
      </c>
      <c r="J50" s="20">
        <f t="shared" si="16"/>
        <v>93.245772969405465</v>
      </c>
      <c r="K50" s="20">
        <v>6.3326872161471153</v>
      </c>
      <c r="L50" s="6">
        <v>0</v>
      </c>
      <c r="M50" s="20">
        <f t="shared" si="17"/>
        <v>0</v>
      </c>
      <c r="N50" s="20">
        <v>0</v>
      </c>
      <c r="O50" s="6">
        <v>0</v>
      </c>
      <c r="P50" s="20">
        <f t="shared" si="18"/>
        <v>0</v>
      </c>
      <c r="Q50" s="20">
        <v>0</v>
      </c>
      <c r="R50"/>
      <c r="S50"/>
      <c r="T50"/>
      <c r="U50"/>
    </row>
    <row r="51" spans="1:21" x14ac:dyDescent="0.2">
      <c r="A51" s="5" t="s">
        <v>63</v>
      </c>
      <c r="B51" s="21">
        <f t="shared" si="13"/>
        <v>200869.94642918668</v>
      </c>
      <c r="C51" s="6">
        <v>0</v>
      </c>
      <c r="D51" s="20">
        <f t="shared" si="14"/>
        <v>0</v>
      </c>
      <c r="E51" s="20">
        <v>0</v>
      </c>
      <c r="F51" s="6">
        <v>28216.628474559973</v>
      </c>
      <c r="G51" s="20">
        <f t="shared" si="15"/>
        <v>14.047212624964416</v>
      </c>
      <c r="H51" s="20">
        <v>8.5134537030016642</v>
      </c>
      <c r="I51" s="6">
        <v>172653.31795462669</v>
      </c>
      <c r="J51" s="20">
        <f t="shared" si="16"/>
        <v>85.952787375035584</v>
      </c>
      <c r="K51" s="20">
        <v>7.6363914422066177</v>
      </c>
      <c r="L51" s="6">
        <v>0</v>
      </c>
      <c r="M51" s="20">
        <f t="shared" si="17"/>
        <v>0</v>
      </c>
      <c r="N51" s="20">
        <v>0</v>
      </c>
      <c r="O51" s="6">
        <v>0</v>
      </c>
      <c r="P51" s="20">
        <f t="shared" si="18"/>
        <v>0</v>
      </c>
      <c r="Q51" s="20">
        <v>0</v>
      </c>
      <c r="R51"/>
      <c r="S51"/>
      <c r="T51"/>
      <c r="U51"/>
    </row>
    <row r="52" spans="1:21" x14ac:dyDescent="0.2">
      <c r="A52" s="5" t="s">
        <v>64</v>
      </c>
      <c r="B52" s="21">
        <f t="shared" si="13"/>
        <v>75797.731500285532</v>
      </c>
      <c r="C52" s="6">
        <v>0</v>
      </c>
      <c r="D52" s="20">
        <f t="shared" si="14"/>
        <v>0</v>
      </c>
      <c r="E52" s="20">
        <v>0</v>
      </c>
      <c r="F52" s="6">
        <v>16033.657823766527</v>
      </c>
      <c r="G52" s="20">
        <f t="shared" si="15"/>
        <v>21.153215942493116</v>
      </c>
      <c r="H52" s="20">
        <v>8.3268380782040659</v>
      </c>
      <c r="I52" s="6">
        <v>59764.073676519009</v>
      </c>
      <c r="J52" s="20">
        <f t="shared" si="16"/>
        <v>78.846784057506895</v>
      </c>
      <c r="K52" s="20">
        <v>6.8520568075016213</v>
      </c>
      <c r="L52" s="6">
        <v>0</v>
      </c>
      <c r="M52" s="20">
        <f t="shared" si="17"/>
        <v>0</v>
      </c>
      <c r="N52" s="20">
        <v>0</v>
      </c>
      <c r="O52" s="6">
        <v>0</v>
      </c>
      <c r="P52" s="20">
        <f t="shared" si="18"/>
        <v>0</v>
      </c>
      <c r="Q52" s="20">
        <v>0</v>
      </c>
      <c r="R52"/>
      <c r="S52"/>
      <c r="T52"/>
      <c r="U52"/>
    </row>
    <row r="53" spans="1:21" x14ac:dyDescent="0.2">
      <c r="A53" s="5" t="s">
        <v>65</v>
      </c>
      <c r="B53" s="21">
        <f t="shared" si="13"/>
        <v>24000.910059399328</v>
      </c>
      <c r="C53" s="6">
        <v>0</v>
      </c>
      <c r="D53" s="20">
        <f t="shared" si="14"/>
        <v>0</v>
      </c>
      <c r="E53" s="20">
        <v>0</v>
      </c>
      <c r="F53" s="6">
        <v>7647.0684124111594</v>
      </c>
      <c r="G53" s="20">
        <f t="shared" si="15"/>
        <v>31.861576888066313</v>
      </c>
      <c r="H53" s="20">
        <v>9.2160277812478917</v>
      </c>
      <c r="I53" s="6">
        <v>16353.841646988167</v>
      </c>
      <c r="J53" s="20">
        <f t="shared" si="16"/>
        <v>68.138423111933676</v>
      </c>
      <c r="K53" s="20">
        <v>9.0117574721193154</v>
      </c>
      <c r="L53" s="6">
        <v>0</v>
      </c>
      <c r="M53" s="20">
        <f t="shared" si="17"/>
        <v>0</v>
      </c>
      <c r="N53" s="20">
        <v>0</v>
      </c>
      <c r="O53" s="6">
        <v>0</v>
      </c>
      <c r="P53" s="20">
        <f t="shared" si="18"/>
        <v>0</v>
      </c>
      <c r="Q53" s="20">
        <v>0</v>
      </c>
      <c r="R53"/>
      <c r="S53"/>
      <c r="T53"/>
      <c r="U53"/>
    </row>
    <row r="54" spans="1:21" x14ac:dyDescent="0.2">
      <c r="A54" s="5" t="s">
        <v>66</v>
      </c>
      <c r="B54" s="21">
        <f t="shared" si="13"/>
        <v>11826.838763756572</v>
      </c>
      <c r="C54" s="6">
        <v>0</v>
      </c>
      <c r="D54" s="20">
        <f t="shared" si="14"/>
        <v>0</v>
      </c>
      <c r="E54" s="20">
        <v>0</v>
      </c>
      <c r="F54" s="6">
        <v>1675.5205615122868</v>
      </c>
      <c r="G54" s="20">
        <f t="shared" si="15"/>
        <v>14.167104117855493</v>
      </c>
      <c r="H54" s="20">
        <v>9.129305225726748</v>
      </c>
      <c r="I54" s="6">
        <v>10151.318202244285</v>
      </c>
      <c r="J54" s="20">
        <f t="shared" si="16"/>
        <v>85.832895882144513</v>
      </c>
      <c r="K54" s="20">
        <v>11.352125049643403</v>
      </c>
      <c r="L54" s="6">
        <v>0</v>
      </c>
      <c r="M54" s="20">
        <f t="shared" si="17"/>
        <v>0</v>
      </c>
      <c r="N54" s="20">
        <v>0</v>
      </c>
      <c r="O54" s="6">
        <v>0</v>
      </c>
      <c r="P54" s="20">
        <f t="shared" si="18"/>
        <v>0</v>
      </c>
      <c r="Q54" s="20">
        <v>0</v>
      </c>
      <c r="R54"/>
      <c r="S54"/>
      <c r="T54"/>
      <c r="U54"/>
    </row>
    <row r="55" spans="1:21" x14ac:dyDescent="0.2">
      <c r="A55" s="5" t="s">
        <v>67</v>
      </c>
      <c r="B55" s="21">
        <f t="shared" si="13"/>
        <v>16456.868441126244</v>
      </c>
      <c r="C55" s="6">
        <v>0</v>
      </c>
      <c r="D55" s="20">
        <f t="shared" si="14"/>
        <v>0</v>
      </c>
      <c r="E55" s="20">
        <v>0</v>
      </c>
      <c r="F55" s="6">
        <v>0</v>
      </c>
      <c r="G55" s="20">
        <f t="shared" si="15"/>
        <v>0</v>
      </c>
      <c r="H55" s="20">
        <v>0</v>
      </c>
      <c r="I55" s="6">
        <v>16456.868441126244</v>
      </c>
      <c r="J55" s="20">
        <f t="shared" si="16"/>
        <v>100</v>
      </c>
      <c r="K55" s="20">
        <v>12.783558861331418</v>
      </c>
      <c r="L55" s="6">
        <v>0</v>
      </c>
      <c r="M55" s="20">
        <f t="shared" si="17"/>
        <v>0</v>
      </c>
      <c r="N55" s="20">
        <v>0</v>
      </c>
      <c r="O55" s="6">
        <v>0</v>
      </c>
      <c r="P55" s="20">
        <f t="shared" si="18"/>
        <v>0</v>
      </c>
      <c r="Q55" s="20">
        <v>0</v>
      </c>
      <c r="R55"/>
      <c r="S55"/>
      <c r="T55"/>
      <c r="U55"/>
    </row>
    <row r="56" spans="1:21" x14ac:dyDescent="0.2">
      <c r="A56" s="5" t="s">
        <v>68</v>
      </c>
      <c r="B56" s="21">
        <f t="shared" si="13"/>
        <v>1116.1544140321541</v>
      </c>
      <c r="C56" s="6">
        <v>0</v>
      </c>
      <c r="D56" s="20">
        <f t="shared" si="14"/>
        <v>0</v>
      </c>
      <c r="E56" s="20">
        <v>0</v>
      </c>
      <c r="F56" s="6">
        <v>461.78246235916941</v>
      </c>
      <c r="G56" s="20">
        <f t="shared" si="15"/>
        <v>41.372632366426892</v>
      </c>
      <c r="H56" s="20">
        <v>9</v>
      </c>
      <c r="I56" s="6">
        <v>654.37195167298478</v>
      </c>
      <c r="J56" s="20">
        <f t="shared" si="16"/>
        <v>58.627367633573115</v>
      </c>
      <c r="K56" s="20">
        <v>10.196007475734415</v>
      </c>
      <c r="L56" s="6">
        <v>0</v>
      </c>
      <c r="M56" s="20">
        <f t="shared" si="17"/>
        <v>0</v>
      </c>
      <c r="N56" s="20">
        <v>0</v>
      </c>
      <c r="O56" s="6">
        <v>0</v>
      </c>
      <c r="P56" s="20">
        <f t="shared" si="18"/>
        <v>0</v>
      </c>
      <c r="Q56" s="20">
        <v>0</v>
      </c>
      <c r="R56"/>
      <c r="S56"/>
      <c r="T56"/>
      <c r="U56"/>
    </row>
    <row r="57" spans="1:21" x14ac:dyDescent="0.2">
      <c r="A57" s="5" t="s">
        <v>69</v>
      </c>
      <c r="B57" s="21">
        <f t="shared" ref="B57:B82" si="19">SUM(C57,F57,I57,L57,O57)</f>
        <v>11341.064537991533</v>
      </c>
      <c r="C57" s="6">
        <v>0</v>
      </c>
      <c r="D57" s="20">
        <f t="shared" si="14"/>
        <v>0</v>
      </c>
      <c r="E57" s="20">
        <v>0</v>
      </c>
      <c r="F57" s="6">
        <v>4110.306456716211</v>
      </c>
      <c r="G57" s="20">
        <f t="shared" si="15"/>
        <v>36.242686415786267</v>
      </c>
      <c r="H57" s="20">
        <v>14.482066269282329</v>
      </c>
      <c r="I57" s="6">
        <v>7230.7580812753222</v>
      </c>
      <c r="J57" s="20">
        <f t="shared" si="16"/>
        <v>63.75731358421374</v>
      </c>
      <c r="K57" s="20">
        <v>11.847512857069566</v>
      </c>
      <c r="L57" s="6">
        <v>0</v>
      </c>
      <c r="M57" s="20">
        <f t="shared" si="17"/>
        <v>0</v>
      </c>
      <c r="N57" s="20">
        <v>0</v>
      </c>
      <c r="O57" s="6">
        <v>0</v>
      </c>
      <c r="P57" s="20">
        <f t="shared" si="18"/>
        <v>0</v>
      </c>
      <c r="Q57" s="20">
        <v>0</v>
      </c>
      <c r="R57"/>
      <c r="S57"/>
      <c r="T57"/>
      <c r="U57"/>
    </row>
    <row r="58" spans="1:21" x14ac:dyDescent="0.2">
      <c r="A58" s="5" t="s">
        <v>70</v>
      </c>
      <c r="B58" s="21">
        <f t="shared" si="19"/>
        <v>30346.107234973642</v>
      </c>
      <c r="C58" s="6">
        <v>0</v>
      </c>
      <c r="D58" s="20">
        <f t="shared" si="14"/>
        <v>0</v>
      </c>
      <c r="E58" s="20">
        <v>0</v>
      </c>
      <c r="F58" s="6">
        <v>1297.5459737624844</v>
      </c>
      <c r="G58" s="20">
        <f t="shared" si="15"/>
        <v>4.2758234646553719</v>
      </c>
      <c r="H58" s="20">
        <v>9.633446000093171</v>
      </c>
      <c r="I58" s="6">
        <v>29048.561261211158</v>
      </c>
      <c r="J58" s="20">
        <f t="shared" si="16"/>
        <v>95.724176535344625</v>
      </c>
      <c r="K58" s="20">
        <v>7.1821136416416618</v>
      </c>
      <c r="L58" s="6">
        <v>0</v>
      </c>
      <c r="M58" s="20">
        <f t="shared" si="17"/>
        <v>0</v>
      </c>
      <c r="N58" s="20">
        <v>0</v>
      </c>
      <c r="O58" s="6">
        <v>0</v>
      </c>
      <c r="P58" s="20">
        <f t="shared" si="18"/>
        <v>0</v>
      </c>
      <c r="Q58" s="20">
        <v>0</v>
      </c>
      <c r="R58"/>
      <c r="S58"/>
      <c r="T58"/>
      <c r="U58"/>
    </row>
    <row r="59" spans="1:21" x14ac:dyDescent="0.2">
      <c r="A59" s="5" t="s">
        <v>71</v>
      </c>
      <c r="B59" s="21">
        <f t="shared" si="19"/>
        <v>24136.985343719174</v>
      </c>
      <c r="C59" s="6">
        <v>0</v>
      </c>
      <c r="D59" s="20">
        <f t="shared" si="14"/>
        <v>0</v>
      </c>
      <c r="E59" s="20">
        <v>0</v>
      </c>
      <c r="F59" s="6">
        <v>3480.0963085142876</v>
      </c>
      <c r="G59" s="20">
        <f t="shared" si="15"/>
        <v>14.418106731045697</v>
      </c>
      <c r="H59" s="20">
        <v>8.9654772797679332</v>
      </c>
      <c r="I59" s="6">
        <v>20656.889035204887</v>
      </c>
      <c r="J59" s="20">
        <f t="shared" si="16"/>
        <v>85.581893268954317</v>
      </c>
      <c r="K59" s="20">
        <v>10.094634599521328</v>
      </c>
      <c r="L59" s="6">
        <v>0</v>
      </c>
      <c r="M59" s="20">
        <f t="shared" si="17"/>
        <v>0</v>
      </c>
      <c r="N59" s="20">
        <v>0</v>
      </c>
      <c r="O59" s="6">
        <v>0</v>
      </c>
      <c r="P59" s="20">
        <f t="shared" si="18"/>
        <v>0</v>
      </c>
      <c r="Q59" s="20">
        <v>0</v>
      </c>
      <c r="R59"/>
      <c r="S59"/>
      <c r="T59"/>
      <c r="U59"/>
    </row>
    <row r="60" spans="1:21" x14ac:dyDescent="0.2">
      <c r="A60" s="5" t="s">
        <v>72</v>
      </c>
      <c r="B60" s="21">
        <f t="shared" si="19"/>
        <v>19036.749316041831</v>
      </c>
      <c r="C60" s="6">
        <v>0</v>
      </c>
      <c r="D60" s="20">
        <f t="shared" si="14"/>
        <v>0</v>
      </c>
      <c r="E60" s="20">
        <v>0</v>
      </c>
      <c r="F60" s="6">
        <v>10126.559597879972</v>
      </c>
      <c r="G60" s="20">
        <f t="shared" si="15"/>
        <v>53.194794078349041</v>
      </c>
      <c r="H60" s="20">
        <v>14.570968405693163</v>
      </c>
      <c r="I60" s="6">
        <v>8910.1897181618588</v>
      </c>
      <c r="J60" s="20">
        <f t="shared" si="16"/>
        <v>46.805205921650952</v>
      </c>
      <c r="K60" s="20">
        <v>9.9589010097180886</v>
      </c>
      <c r="L60" s="6">
        <v>0</v>
      </c>
      <c r="M60" s="20">
        <f t="shared" si="17"/>
        <v>0</v>
      </c>
      <c r="N60" s="20">
        <v>0</v>
      </c>
      <c r="O60" s="6">
        <v>0</v>
      </c>
      <c r="P60" s="20">
        <f t="shared" si="18"/>
        <v>0</v>
      </c>
      <c r="Q60" s="20">
        <v>0</v>
      </c>
      <c r="R60"/>
      <c r="S60"/>
      <c r="T60"/>
      <c r="U60"/>
    </row>
    <row r="61" spans="1:21" x14ac:dyDescent="0.2">
      <c r="A61" s="5" t="s">
        <v>73</v>
      </c>
      <c r="B61" s="21">
        <f t="shared" si="19"/>
        <v>6282.9777047530852</v>
      </c>
      <c r="C61" s="6">
        <v>0</v>
      </c>
      <c r="D61" s="20">
        <f t="shared" si="14"/>
        <v>0</v>
      </c>
      <c r="E61" s="20">
        <v>0</v>
      </c>
      <c r="F61" s="6">
        <v>533.38181834666102</v>
      </c>
      <c r="G61" s="20">
        <f t="shared" si="15"/>
        <v>8.4893157896001554</v>
      </c>
      <c r="H61" s="20">
        <v>10.385221457425962</v>
      </c>
      <c r="I61" s="6">
        <v>5749.5958864064241</v>
      </c>
      <c r="J61" s="20">
        <f t="shared" si="16"/>
        <v>91.510684210399845</v>
      </c>
      <c r="K61" s="20">
        <v>9.5741705023149422</v>
      </c>
      <c r="L61" s="6">
        <v>0</v>
      </c>
      <c r="M61" s="20">
        <f t="shared" si="17"/>
        <v>0</v>
      </c>
      <c r="N61" s="20">
        <v>0</v>
      </c>
      <c r="O61" s="6">
        <v>0</v>
      </c>
      <c r="P61" s="20">
        <f t="shared" si="18"/>
        <v>0</v>
      </c>
      <c r="Q61" s="20">
        <v>0</v>
      </c>
      <c r="R61"/>
      <c r="S61"/>
      <c r="T61"/>
      <c r="U61"/>
    </row>
    <row r="62" spans="1:21" x14ac:dyDescent="0.2">
      <c r="A62" s="5" t="s">
        <v>74</v>
      </c>
      <c r="B62" s="21">
        <f t="shared" si="19"/>
        <v>12830.52818633521</v>
      </c>
      <c r="C62" s="6">
        <v>0</v>
      </c>
      <c r="D62" s="20">
        <f t="shared" si="14"/>
        <v>0</v>
      </c>
      <c r="E62" s="20">
        <v>0</v>
      </c>
      <c r="F62" s="6">
        <v>6093.4161633030326</v>
      </c>
      <c r="G62" s="20">
        <f t="shared" si="15"/>
        <v>47.491545747841094</v>
      </c>
      <c r="H62" s="20">
        <v>8.755806350376492</v>
      </c>
      <c r="I62" s="6">
        <v>6737.1120230321785</v>
      </c>
      <c r="J62" s="20">
        <f t="shared" si="16"/>
        <v>52.508454252158913</v>
      </c>
      <c r="K62" s="20">
        <v>8.9148777304820079</v>
      </c>
      <c r="L62" s="6">
        <v>0</v>
      </c>
      <c r="M62" s="20">
        <f t="shared" si="17"/>
        <v>0</v>
      </c>
      <c r="N62" s="20">
        <v>0</v>
      </c>
      <c r="O62" s="6">
        <v>0</v>
      </c>
      <c r="P62" s="20">
        <f t="shared" si="18"/>
        <v>0</v>
      </c>
      <c r="Q62" s="20">
        <v>0</v>
      </c>
      <c r="R62"/>
      <c r="S62"/>
      <c r="T62"/>
      <c r="U62"/>
    </row>
    <row r="63" spans="1:21" x14ac:dyDescent="0.2">
      <c r="A63" s="5" t="s">
        <v>75</v>
      </c>
      <c r="B63" s="21">
        <f t="shared" si="19"/>
        <v>47215.881431213609</v>
      </c>
      <c r="C63" s="6">
        <v>0</v>
      </c>
      <c r="D63" s="20">
        <f t="shared" si="14"/>
        <v>0</v>
      </c>
      <c r="E63" s="20">
        <v>0</v>
      </c>
      <c r="F63" s="6">
        <v>15143.091126570807</v>
      </c>
      <c r="G63" s="20">
        <f t="shared" si="15"/>
        <v>32.072028875775622</v>
      </c>
      <c r="H63" s="20">
        <v>8.52943768759215</v>
      </c>
      <c r="I63" s="6">
        <v>32072.790304642804</v>
      </c>
      <c r="J63" s="20">
        <f t="shared" si="16"/>
        <v>67.927971124224385</v>
      </c>
      <c r="K63" s="20">
        <v>7.3319544212961087</v>
      </c>
      <c r="L63" s="6">
        <v>0</v>
      </c>
      <c r="M63" s="20">
        <f t="shared" si="17"/>
        <v>0</v>
      </c>
      <c r="N63" s="20">
        <v>0</v>
      </c>
      <c r="O63" s="6">
        <v>0</v>
      </c>
      <c r="P63" s="20">
        <f t="shared" si="18"/>
        <v>0</v>
      </c>
      <c r="Q63" s="20">
        <v>0</v>
      </c>
      <c r="R63"/>
      <c r="S63"/>
      <c r="T63"/>
      <c r="U63"/>
    </row>
    <row r="64" spans="1:21" x14ac:dyDescent="0.2">
      <c r="A64" s="5" t="s">
        <v>76</v>
      </c>
      <c r="B64" s="21">
        <f t="shared" si="19"/>
        <v>15624.831689027546</v>
      </c>
      <c r="C64" s="6">
        <v>0</v>
      </c>
      <c r="D64" s="20">
        <f t="shared" si="14"/>
        <v>0</v>
      </c>
      <c r="E64" s="20">
        <v>0</v>
      </c>
      <c r="F64" s="6">
        <v>3888.6852785030205</v>
      </c>
      <c r="G64" s="20">
        <f t="shared" si="15"/>
        <v>24.887853871948131</v>
      </c>
      <c r="H64" s="20">
        <v>6.676720053552275</v>
      </c>
      <c r="I64" s="6">
        <v>11736.146410524525</v>
      </c>
      <c r="J64" s="20">
        <f t="shared" si="16"/>
        <v>75.112146128051876</v>
      </c>
      <c r="K64" s="20">
        <v>5.9547577579380349</v>
      </c>
      <c r="L64" s="6">
        <v>0</v>
      </c>
      <c r="M64" s="20">
        <f t="shared" si="17"/>
        <v>0</v>
      </c>
      <c r="N64" s="20">
        <v>0</v>
      </c>
      <c r="O64" s="6">
        <v>0</v>
      </c>
      <c r="P64" s="20">
        <f t="shared" si="18"/>
        <v>0</v>
      </c>
      <c r="Q64" s="20">
        <v>0</v>
      </c>
      <c r="R64"/>
      <c r="S64"/>
      <c r="T64"/>
      <c r="U64"/>
    </row>
    <row r="65" spans="1:21" x14ac:dyDescent="0.2">
      <c r="A65" s="5" t="s">
        <v>77</v>
      </c>
      <c r="B65" s="21">
        <f t="shared" si="19"/>
        <v>615.70994981222577</v>
      </c>
      <c r="C65" s="6">
        <v>0</v>
      </c>
      <c r="D65" s="20">
        <f t="shared" si="14"/>
        <v>0</v>
      </c>
      <c r="E65" s="20">
        <v>0</v>
      </c>
      <c r="F65" s="6">
        <v>0</v>
      </c>
      <c r="G65" s="20">
        <f t="shared" si="15"/>
        <v>0</v>
      </c>
      <c r="H65" s="20">
        <v>0</v>
      </c>
      <c r="I65" s="6">
        <v>615.70994981222577</v>
      </c>
      <c r="J65" s="20">
        <f t="shared" si="16"/>
        <v>100</v>
      </c>
      <c r="K65" s="20">
        <v>12</v>
      </c>
      <c r="L65" s="6">
        <v>0</v>
      </c>
      <c r="M65" s="20">
        <f t="shared" si="17"/>
        <v>0</v>
      </c>
      <c r="N65" s="20">
        <v>0</v>
      </c>
      <c r="O65" s="6">
        <v>0</v>
      </c>
      <c r="P65" s="20">
        <f t="shared" si="18"/>
        <v>0</v>
      </c>
      <c r="Q65" s="20">
        <v>0</v>
      </c>
      <c r="R65"/>
      <c r="S65"/>
      <c r="T65"/>
      <c r="U65"/>
    </row>
    <row r="66" spans="1:21" x14ac:dyDescent="0.2">
      <c r="A66" s="34" t="s">
        <v>91</v>
      </c>
      <c r="B66" s="21">
        <f t="shared" si="19"/>
        <v>0</v>
      </c>
      <c r="C66" s="6">
        <v>0</v>
      </c>
      <c r="D66" s="20">
        <f t="shared" si="14"/>
        <v>0</v>
      </c>
      <c r="E66" s="20">
        <v>0</v>
      </c>
      <c r="F66" s="6">
        <v>0</v>
      </c>
      <c r="G66" s="20">
        <f t="shared" si="15"/>
        <v>0</v>
      </c>
      <c r="H66" s="20">
        <v>0</v>
      </c>
      <c r="I66" s="6">
        <v>0</v>
      </c>
      <c r="J66" s="20">
        <f t="shared" si="16"/>
        <v>0</v>
      </c>
      <c r="K66" s="20">
        <v>0</v>
      </c>
      <c r="L66" s="6">
        <v>0</v>
      </c>
      <c r="M66" s="20">
        <f t="shared" si="17"/>
        <v>0</v>
      </c>
      <c r="N66" s="20">
        <v>0</v>
      </c>
      <c r="O66" s="6">
        <v>0</v>
      </c>
      <c r="P66" s="20">
        <f t="shared" si="18"/>
        <v>0</v>
      </c>
      <c r="Q66" s="20">
        <v>0</v>
      </c>
      <c r="R66"/>
      <c r="S66"/>
      <c r="T66"/>
      <c r="U66"/>
    </row>
    <row r="67" spans="1:21" x14ac:dyDescent="0.2">
      <c r="A67" s="5" t="s">
        <v>79</v>
      </c>
      <c r="B67" s="21">
        <f t="shared" si="19"/>
        <v>24438.197602186687</v>
      </c>
      <c r="C67" s="6">
        <v>17597.434849562767</v>
      </c>
      <c r="D67" s="20">
        <f t="shared" si="14"/>
        <v>72.007908013593351</v>
      </c>
      <c r="E67" s="20">
        <v>10.661035519011214</v>
      </c>
      <c r="F67" s="6">
        <v>0</v>
      </c>
      <c r="G67" s="20">
        <f t="shared" si="15"/>
        <v>0</v>
      </c>
      <c r="H67" s="20">
        <v>0</v>
      </c>
      <c r="I67" s="6">
        <v>0</v>
      </c>
      <c r="J67" s="20">
        <f t="shared" si="16"/>
        <v>0</v>
      </c>
      <c r="K67" s="20">
        <v>0</v>
      </c>
      <c r="L67" s="6">
        <v>769.6374372652823</v>
      </c>
      <c r="M67" s="20">
        <f t="shared" si="17"/>
        <v>3.1493216062563327</v>
      </c>
      <c r="N67" s="20">
        <v>6.4</v>
      </c>
      <c r="O67" s="6">
        <v>6071.1253153586367</v>
      </c>
      <c r="P67" s="20">
        <f t="shared" si="18"/>
        <v>24.842770380150306</v>
      </c>
      <c r="Q67" s="20">
        <v>9.7999871536517738</v>
      </c>
      <c r="R67"/>
      <c r="S67"/>
      <c r="T67"/>
      <c r="U67"/>
    </row>
    <row r="68" spans="1:21" x14ac:dyDescent="0.2">
      <c r="A68" s="5" t="s">
        <v>80</v>
      </c>
      <c r="B68" s="21">
        <f t="shared" si="19"/>
        <v>186.64912005348677</v>
      </c>
      <c r="C68" s="6">
        <v>0</v>
      </c>
      <c r="D68" s="20">
        <f t="shared" si="14"/>
        <v>0</v>
      </c>
      <c r="E68" s="20">
        <v>0</v>
      </c>
      <c r="F68" s="6">
        <v>186.64912005348677</v>
      </c>
      <c r="G68" s="20">
        <f t="shared" si="15"/>
        <v>100</v>
      </c>
      <c r="H68" s="20">
        <v>9</v>
      </c>
      <c r="I68" s="6">
        <v>0</v>
      </c>
      <c r="J68" s="20">
        <f t="shared" si="16"/>
        <v>0</v>
      </c>
      <c r="K68" s="20">
        <v>0</v>
      </c>
      <c r="L68" s="6">
        <v>0</v>
      </c>
      <c r="M68" s="20">
        <f t="shared" si="17"/>
        <v>0</v>
      </c>
      <c r="N68" s="20">
        <v>0</v>
      </c>
      <c r="O68" s="6">
        <v>0</v>
      </c>
      <c r="P68" s="20">
        <f t="shared" si="18"/>
        <v>0</v>
      </c>
      <c r="Q68" s="20">
        <v>0</v>
      </c>
      <c r="R68"/>
      <c r="S68"/>
      <c r="T68"/>
      <c r="U68"/>
    </row>
    <row r="69" spans="1:21" x14ac:dyDescent="0.2">
      <c r="A69" s="7" t="s">
        <v>4</v>
      </c>
      <c r="B69" s="21"/>
      <c r="C69" s="6"/>
      <c r="D69" s="20"/>
      <c r="E69" s="20"/>
      <c r="F69" s="6"/>
      <c r="G69" s="20"/>
      <c r="H69" s="20"/>
      <c r="I69" s="6"/>
      <c r="J69" s="20"/>
      <c r="K69" s="20"/>
      <c r="L69" s="6"/>
      <c r="M69" s="20"/>
      <c r="N69" s="20"/>
      <c r="O69" s="6"/>
      <c r="P69" s="20"/>
      <c r="Q69" s="20"/>
      <c r="R69"/>
      <c r="S69"/>
      <c r="T69"/>
      <c r="U69"/>
    </row>
    <row r="70" spans="1:21" x14ac:dyDescent="0.2">
      <c r="A70" s="5" t="s">
        <v>81</v>
      </c>
      <c r="B70" s="21">
        <f t="shared" si="19"/>
        <v>24704.13394215018</v>
      </c>
      <c r="C70" s="6">
        <v>0</v>
      </c>
      <c r="D70" s="20">
        <f t="shared" si="14"/>
        <v>0</v>
      </c>
      <c r="E70" s="20">
        <v>0</v>
      </c>
      <c r="F70" s="6">
        <v>3661.4144349194248</v>
      </c>
      <c r="G70" s="20">
        <f t="shared" si="15"/>
        <v>14.821059679701303</v>
      </c>
      <c r="H70" s="20">
        <v>11.062835058539491</v>
      </c>
      <c r="I70" s="6">
        <v>21042.719507230755</v>
      </c>
      <c r="J70" s="20">
        <f t="shared" si="16"/>
        <v>85.178940320298693</v>
      </c>
      <c r="K70" s="20">
        <v>13.633874163010633</v>
      </c>
      <c r="L70" s="6">
        <v>0</v>
      </c>
      <c r="M70" s="20">
        <f t="shared" si="17"/>
        <v>0</v>
      </c>
      <c r="N70" s="20">
        <v>0</v>
      </c>
      <c r="O70" s="6">
        <v>0</v>
      </c>
      <c r="P70" s="20">
        <f t="shared" si="18"/>
        <v>0</v>
      </c>
      <c r="Q70" s="20">
        <v>0</v>
      </c>
      <c r="R70"/>
      <c r="S70"/>
      <c r="T70"/>
      <c r="U70"/>
    </row>
    <row r="71" spans="1:21" x14ac:dyDescent="0.2">
      <c r="A71" s="5" t="s">
        <v>82</v>
      </c>
      <c r="B71" s="21">
        <f t="shared" si="19"/>
        <v>15215.699214791088</v>
      </c>
      <c r="C71" s="6">
        <v>0</v>
      </c>
      <c r="D71" s="20">
        <f t="shared" si="14"/>
        <v>0</v>
      </c>
      <c r="E71" s="20">
        <v>0</v>
      </c>
      <c r="F71" s="6">
        <v>7939.8341106595626</v>
      </c>
      <c r="G71" s="20">
        <f t="shared" si="15"/>
        <v>52.181855060208463</v>
      </c>
      <c r="H71" s="20">
        <v>15.688270507658622</v>
      </c>
      <c r="I71" s="6">
        <v>7275.8651041315252</v>
      </c>
      <c r="J71" s="20">
        <f t="shared" si="16"/>
        <v>47.818144939791537</v>
      </c>
      <c r="K71" s="20">
        <v>14.852653646460217</v>
      </c>
      <c r="L71" s="6">
        <v>0</v>
      </c>
      <c r="M71" s="20">
        <f t="shared" si="17"/>
        <v>0</v>
      </c>
      <c r="N71" s="20">
        <v>0</v>
      </c>
      <c r="O71" s="6">
        <v>0</v>
      </c>
      <c r="P71" s="20">
        <f t="shared" si="18"/>
        <v>0</v>
      </c>
      <c r="Q71" s="20">
        <v>0</v>
      </c>
      <c r="R71"/>
      <c r="S71"/>
      <c r="T71"/>
      <c r="U71"/>
    </row>
    <row r="72" spans="1:21" x14ac:dyDescent="0.2">
      <c r="A72" s="5" t="s">
        <v>83</v>
      </c>
      <c r="B72" s="21">
        <f t="shared" si="19"/>
        <v>57120.904988366368</v>
      </c>
      <c r="C72" s="6">
        <v>0</v>
      </c>
      <c r="D72" s="20">
        <f t="shared" si="14"/>
        <v>0</v>
      </c>
      <c r="E72" s="20">
        <v>0</v>
      </c>
      <c r="F72" s="6">
        <v>13002.314610903364</v>
      </c>
      <c r="G72" s="20">
        <f t="shared" si="15"/>
        <v>22.762795186020782</v>
      </c>
      <c r="H72" s="20">
        <v>8.7322056317168428</v>
      </c>
      <c r="I72" s="6">
        <v>44118.590377463006</v>
      </c>
      <c r="J72" s="20">
        <f t="shared" si="16"/>
        <v>77.237204813979218</v>
      </c>
      <c r="K72" s="20">
        <v>10.137735246877396</v>
      </c>
      <c r="L72" s="6">
        <v>0</v>
      </c>
      <c r="M72" s="20">
        <f t="shared" si="17"/>
        <v>0</v>
      </c>
      <c r="N72" s="20">
        <v>0</v>
      </c>
      <c r="O72" s="6">
        <v>0</v>
      </c>
      <c r="P72" s="20">
        <f t="shared" si="18"/>
        <v>0</v>
      </c>
      <c r="Q72" s="20">
        <v>0</v>
      </c>
      <c r="R72"/>
      <c r="S72"/>
      <c r="T72"/>
      <c r="U72"/>
    </row>
    <row r="73" spans="1:21" x14ac:dyDescent="0.2">
      <c r="A73" s="5" t="s">
        <v>84</v>
      </c>
      <c r="B73" s="21">
        <f t="shared" si="19"/>
        <v>25893.306251618284</v>
      </c>
      <c r="C73" s="6">
        <v>0</v>
      </c>
      <c r="D73" s="20">
        <f t="shared" si="14"/>
        <v>0</v>
      </c>
      <c r="E73" s="20">
        <v>0</v>
      </c>
      <c r="F73" s="6">
        <v>924.24773365551096</v>
      </c>
      <c r="G73" s="20">
        <f t="shared" si="15"/>
        <v>3.5694465769420507</v>
      </c>
      <c r="H73" s="20">
        <v>12.990264659263664</v>
      </c>
      <c r="I73" s="6">
        <v>24969.058517962774</v>
      </c>
      <c r="J73" s="20">
        <f t="shared" si="16"/>
        <v>96.430553423057958</v>
      </c>
      <c r="K73" s="20">
        <v>9.3769543297857627</v>
      </c>
      <c r="L73" s="6">
        <v>0</v>
      </c>
      <c r="M73" s="20">
        <f t="shared" si="17"/>
        <v>0</v>
      </c>
      <c r="N73" s="20">
        <v>0</v>
      </c>
      <c r="O73" s="6">
        <v>0</v>
      </c>
      <c r="P73" s="20">
        <f t="shared" si="18"/>
        <v>0</v>
      </c>
      <c r="Q73" s="20">
        <v>0</v>
      </c>
      <c r="R73"/>
      <c r="S73"/>
      <c r="T73"/>
      <c r="U73"/>
    </row>
    <row r="74" spans="1:21" x14ac:dyDescent="0.2">
      <c r="A74" s="5" t="s">
        <v>85</v>
      </c>
      <c r="B74" s="21">
        <f t="shared" si="19"/>
        <v>195451.79530037486</v>
      </c>
      <c r="C74" s="6">
        <v>0</v>
      </c>
      <c r="D74" s="20">
        <f t="shared" si="14"/>
        <v>0</v>
      </c>
      <c r="E74" s="20">
        <v>0</v>
      </c>
      <c r="F74" s="6">
        <v>27889.089774997763</v>
      </c>
      <c r="G74" s="20">
        <f t="shared" si="15"/>
        <v>14.269037402361622</v>
      </c>
      <c r="H74" s="20">
        <v>8.9366413989066107</v>
      </c>
      <c r="I74" s="6">
        <v>167562.7055253771</v>
      </c>
      <c r="J74" s="20">
        <f t="shared" si="16"/>
        <v>85.730962597638381</v>
      </c>
      <c r="K74" s="20">
        <v>7.3432129012103458</v>
      </c>
      <c r="L74" s="6">
        <v>0</v>
      </c>
      <c r="M74" s="20">
        <f t="shared" si="17"/>
        <v>0</v>
      </c>
      <c r="N74" s="20">
        <v>0</v>
      </c>
      <c r="O74" s="6">
        <v>0</v>
      </c>
      <c r="P74" s="20">
        <f t="shared" si="18"/>
        <v>0</v>
      </c>
      <c r="Q74" s="20">
        <v>0</v>
      </c>
      <c r="R74"/>
      <c r="S74"/>
      <c r="T74"/>
      <c r="U74"/>
    </row>
    <row r="75" spans="1:21" x14ac:dyDescent="0.2">
      <c r="A75" s="5" t="s">
        <v>86</v>
      </c>
      <c r="B75" s="21">
        <f t="shared" si="19"/>
        <v>393474.36932225374</v>
      </c>
      <c r="C75" s="6">
        <v>0</v>
      </c>
      <c r="D75" s="20">
        <f t="shared" si="14"/>
        <v>0</v>
      </c>
      <c r="E75" s="20">
        <v>0</v>
      </c>
      <c r="F75" s="6">
        <v>35760.874367262528</v>
      </c>
      <c r="G75" s="20">
        <f t="shared" si="15"/>
        <v>9.0884888967124908</v>
      </c>
      <c r="H75" s="20">
        <v>5.4619613026082101</v>
      </c>
      <c r="I75" s="6">
        <v>357713.49495499121</v>
      </c>
      <c r="J75" s="20">
        <f t="shared" si="16"/>
        <v>90.911511103287509</v>
      </c>
      <c r="K75" s="20">
        <v>4.8532243066684657</v>
      </c>
      <c r="L75" s="6">
        <v>0</v>
      </c>
      <c r="M75" s="20">
        <f t="shared" si="17"/>
        <v>0</v>
      </c>
      <c r="N75" s="20">
        <v>0</v>
      </c>
      <c r="O75" s="6">
        <v>0</v>
      </c>
      <c r="P75" s="20">
        <f t="shared" si="18"/>
        <v>0</v>
      </c>
      <c r="Q75" s="20">
        <v>0</v>
      </c>
      <c r="R75"/>
      <c r="S75"/>
      <c r="T75"/>
      <c r="U75"/>
    </row>
    <row r="76" spans="1:21" x14ac:dyDescent="0.2">
      <c r="A76" s="5" t="s">
        <v>87</v>
      </c>
      <c r="B76" s="21">
        <f t="shared" si="19"/>
        <v>144931.84857152158</v>
      </c>
      <c r="C76" s="6">
        <v>0</v>
      </c>
      <c r="D76" s="20">
        <f t="shared" si="14"/>
        <v>0</v>
      </c>
      <c r="E76" s="20">
        <v>0</v>
      </c>
      <c r="F76" s="6">
        <v>11345.405927091706</v>
      </c>
      <c r="G76" s="20">
        <f t="shared" si="15"/>
        <v>7.8280971635388523</v>
      </c>
      <c r="H76" s="20">
        <v>7.5284752226194573</v>
      </c>
      <c r="I76" s="6">
        <v>133586.44264442986</v>
      </c>
      <c r="J76" s="20">
        <f t="shared" si="16"/>
        <v>92.171902836461143</v>
      </c>
      <c r="K76" s="20">
        <v>7.1396657870096067</v>
      </c>
      <c r="L76" s="6">
        <v>0</v>
      </c>
      <c r="M76" s="20">
        <f t="shared" si="17"/>
        <v>0</v>
      </c>
      <c r="N76" s="20">
        <v>0</v>
      </c>
      <c r="O76" s="6">
        <v>0</v>
      </c>
      <c r="P76" s="20">
        <f t="shared" si="18"/>
        <v>0</v>
      </c>
      <c r="Q76" s="20">
        <v>0</v>
      </c>
      <c r="R76"/>
      <c r="S76"/>
      <c r="T76"/>
      <c r="U76"/>
    </row>
    <row r="77" spans="1:21" x14ac:dyDescent="0.2">
      <c r="A77" s="5" t="s">
        <v>88</v>
      </c>
      <c r="B77" s="21">
        <f t="shared" si="19"/>
        <v>99736.603554243222</v>
      </c>
      <c r="C77" s="6">
        <v>0</v>
      </c>
      <c r="D77" s="20">
        <f t="shared" si="14"/>
        <v>0</v>
      </c>
      <c r="E77" s="20">
        <v>0</v>
      </c>
      <c r="F77" s="6">
        <v>13751.925747460424</v>
      </c>
      <c r="G77" s="20">
        <f t="shared" si="15"/>
        <v>13.788243490747343</v>
      </c>
      <c r="H77" s="20">
        <v>8.3288310492922069</v>
      </c>
      <c r="I77" s="6">
        <v>85984.677806782798</v>
      </c>
      <c r="J77" s="20">
        <f t="shared" si="16"/>
        <v>86.211756509252652</v>
      </c>
      <c r="K77" s="20">
        <v>7.5649448143688751</v>
      </c>
      <c r="L77" s="6">
        <v>0</v>
      </c>
      <c r="M77" s="20">
        <f t="shared" si="17"/>
        <v>0</v>
      </c>
      <c r="N77" s="20">
        <v>0</v>
      </c>
      <c r="O77" s="6">
        <v>0</v>
      </c>
      <c r="P77" s="20">
        <f t="shared" si="18"/>
        <v>0</v>
      </c>
      <c r="Q77" s="20">
        <v>0</v>
      </c>
      <c r="R77"/>
      <c r="S77"/>
      <c r="T77"/>
      <c r="U77"/>
    </row>
    <row r="78" spans="1:21" x14ac:dyDescent="0.2">
      <c r="A78" s="5" t="s">
        <v>89</v>
      </c>
      <c r="B78" s="21">
        <f t="shared" si="19"/>
        <v>685423.32167713763</v>
      </c>
      <c r="C78" s="6">
        <v>0</v>
      </c>
      <c r="D78" s="20">
        <f t="shared" si="14"/>
        <v>0</v>
      </c>
      <c r="E78" s="20">
        <v>0</v>
      </c>
      <c r="F78" s="6">
        <v>135810.32359229182</v>
      </c>
      <c r="G78" s="20">
        <f t="shared" si="15"/>
        <v>19.814079751471315</v>
      </c>
      <c r="H78" s="20">
        <v>6.9688825605707114</v>
      </c>
      <c r="I78" s="6">
        <v>549612.99808484584</v>
      </c>
      <c r="J78" s="20">
        <f t="shared" si="16"/>
        <v>80.185920248528689</v>
      </c>
      <c r="K78" s="20">
        <v>5.9500346843363134</v>
      </c>
      <c r="L78" s="6">
        <v>0</v>
      </c>
      <c r="M78" s="20">
        <f t="shared" si="17"/>
        <v>0</v>
      </c>
      <c r="N78" s="20">
        <v>0</v>
      </c>
      <c r="O78" s="6">
        <v>0</v>
      </c>
      <c r="P78" s="20">
        <f t="shared" si="18"/>
        <v>0</v>
      </c>
      <c r="Q78" s="20">
        <v>0</v>
      </c>
      <c r="R78"/>
      <c r="S78"/>
      <c r="T78"/>
      <c r="U78"/>
    </row>
    <row r="79" spans="1:21" x14ac:dyDescent="0.2">
      <c r="A79" s="5" t="s">
        <v>90</v>
      </c>
      <c r="B79" s="21">
        <f t="shared" si="19"/>
        <v>979.79180709866523</v>
      </c>
      <c r="C79" s="6">
        <v>0</v>
      </c>
      <c r="D79" s="20">
        <f t="shared" si="14"/>
        <v>0</v>
      </c>
      <c r="E79" s="20">
        <v>0</v>
      </c>
      <c r="F79" s="6">
        <v>0</v>
      </c>
      <c r="G79" s="20">
        <f t="shared" si="15"/>
        <v>0</v>
      </c>
      <c r="H79" s="20">
        <v>0</v>
      </c>
      <c r="I79" s="6">
        <v>979.79180709866523</v>
      </c>
      <c r="J79" s="20">
        <f t="shared" si="16"/>
        <v>100</v>
      </c>
      <c r="K79" s="20">
        <v>12.85795520358835</v>
      </c>
      <c r="L79" s="6">
        <v>0</v>
      </c>
      <c r="M79" s="20">
        <f t="shared" si="17"/>
        <v>0</v>
      </c>
      <c r="N79" s="20">
        <v>0</v>
      </c>
      <c r="O79" s="6">
        <v>0</v>
      </c>
      <c r="P79" s="20">
        <f t="shared" si="18"/>
        <v>0</v>
      </c>
      <c r="Q79" s="20">
        <v>0</v>
      </c>
      <c r="R79"/>
      <c r="S79"/>
      <c r="T79"/>
      <c r="U79"/>
    </row>
    <row r="80" spans="1:21" x14ac:dyDescent="0.2">
      <c r="A80" s="5" t="s">
        <v>78</v>
      </c>
      <c r="B80" s="21">
        <f t="shared" si="19"/>
        <v>0</v>
      </c>
      <c r="C80" s="6">
        <v>0</v>
      </c>
      <c r="D80" s="20">
        <f t="shared" si="14"/>
        <v>0</v>
      </c>
      <c r="E80" s="20">
        <v>0</v>
      </c>
      <c r="F80" s="6">
        <v>0</v>
      </c>
      <c r="G80" s="20">
        <f t="shared" si="15"/>
        <v>0</v>
      </c>
      <c r="H80" s="20">
        <v>0</v>
      </c>
      <c r="I80" s="6">
        <v>0</v>
      </c>
      <c r="J80" s="20">
        <f t="shared" si="16"/>
        <v>0</v>
      </c>
      <c r="K80" s="20">
        <v>0</v>
      </c>
      <c r="L80" s="6">
        <v>0</v>
      </c>
      <c r="M80" s="20">
        <f t="shared" si="17"/>
        <v>0</v>
      </c>
      <c r="N80" s="20">
        <v>0</v>
      </c>
      <c r="O80" s="6">
        <v>0</v>
      </c>
      <c r="P80" s="20">
        <f t="shared" si="18"/>
        <v>0</v>
      </c>
      <c r="Q80" s="20">
        <v>0</v>
      </c>
      <c r="R80"/>
      <c r="S80"/>
      <c r="T80"/>
      <c r="U80"/>
    </row>
    <row r="81" spans="1:21" x14ac:dyDescent="0.2">
      <c r="A81" s="5" t="s">
        <v>79</v>
      </c>
      <c r="B81" s="21">
        <f t="shared" si="19"/>
        <v>24438.197602186687</v>
      </c>
      <c r="C81" s="6">
        <v>17597.434849562767</v>
      </c>
      <c r="D81" s="20">
        <f t="shared" si="14"/>
        <v>72.007908013593351</v>
      </c>
      <c r="E81" s="20">
        <v>10.661035519011214</v>
      </c>
      <c r="F81" s="6">
        <v>0</v>
      </c>
      <c r="G81" s="20">
        <f t="shared" si="15"/>
        <v>0</v>
      </c>
      <c r="H81" s="20">
        <v>0</v>
      </c>
      <c r="I81" s="6">
        <v>0</v>
      </c>
      <c r="J81" s="20">
        <f t="shared" si="16"/>
        <v>0</v>
      </c>
      <c r="K81" s="20">
        <v>0</v>
      </c>
      <c r="L81" s="6">
        <v>769.6374372652823</v>
      </c>
      <c r="M81" s="20">
        <f t="shared" si="17"/>
        <v>3.1493216062563327</v>
      </c>
      <c r="N81" s="20">
        <v>6.4</v>
      </c>
      <c r="O81" s="6">
        <v>6071.1253153586367</v>
      </c>
      <c r="P81" s="20">
        <f t="shared" si="18"/>
        <v>24.842770380150306</v>
      </c>
      <c r="Q81" s="20">
        <v>9.7999871536517738</v>
      </c>
      <c r="R81"/>
      <c r="S81"/>
      <c r="T81"/>
      <c r="U81"/>
    </row>
    <row r="82" spans="1:21" x14ac:dyDescent="0.2">
      <c r="A82" s="5" t="s">
        <v>80</v>
      </c>
      <c r="B82" s="21">
        <f t="shared" si="19"/>
        <v>0</v>
      </c>
      <c r="C82" s="6">
        <v>0</v>
      </c>
      <c r="D82" s="20">
        <f t="shared" si="14"/>
        <v>0</v>
      </c>
      <c r="E82" s="20">
        <v>0</v>
      </c>
      <c r="F82" s="6">
        <v>0</v>
      </c>
      <c r="G82" s="20">
        <f t="shared" si="15"/>
        <v>0</v>
      </c>
      <c r="H82" s="20">
        <v>0</v>
      </c>
      <c r="I82" s="6">
        <v>0</v>
      </c>
      <c r="J82" s="20">
        <f t="shared" si="16"/>
        <v>0</v>
      </c>
      <c r="K82" s="20">
        <v>0</v>
      </c>
      <c r="L82" s="6">
        <v>0</v>
      </c>
      <c r="M82" s="20">
        <f t="shared" si="17"/>
        <v>0</v>
      </c>
      <c r="N82" s="20">
        <v>0</v>
      </c>
      <c r="O82" s="6">
        <v>0</v>
      </c>
      <c r="P82" s="20">
        <f t="shared" si="18"/>
        <v>0</v>
      </c>
      <c r="Q82" s="20">
        <v>0</v>
      </c>
      <c r="R82"/>
      <c r="S82"/>
      <c r="T82"/>
      <c r="U82"/>
    </row>
    <row r="83" spans="1:21" x14ac:dyDescent="0.2">
      <c r="A83" s="50"/>
      <c r="B83" s="6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/>
      <c r="S83"/>
      <c r="T83"/>
      <c r="U83"/>
    </row>
    <row r="84" spans="1:21" x14ac:dyDescent="0.2">
      <c r="A84" s="1" t="str">
        <f>A32</f>
        <v>Fuente: Instituto Nacional de Estadística (INE). Encuesta Permanente de Hogares de Propósitos Múltiples, LXI 2018.</v>
      </c>
      <c r="R84"/>
      <c r="S84"/>
      <c r="T84"/>
      <c r="U84"/>
    </row>
    <row r="85" spans="1:21" x14ac:dyDescent="0.2">
      <c r="A85" s="1" t="s">
        <v>3</v>
      </c>
      <c r="R85"/>
      <c r="S85"/>
      <c r="T85"/>
      <c r="U85"/>
    </row>
    <row r="86" spans="1:21" x14ac:dyDescent="0.2">
      <c r="A86" s="1" t="s">
        <v>53</v>
      </c>
      <c r="R86"/>
      <c r="S86"/>
      <c r="T86"/>
      <c r="U86"/>
    </row>
  </sheetData>
  <mergeCells count="18">
    <mergeCell ref="A36:Q36"/>
    <mergeCell ref="A39:A40"/>
    <mergeCell ref="B39:B40"/>
    <mergeCell ref="C39:E39"/>
    <mergeCell ref="F39:H39"/>
    <mergeCell ref="I39:K39"/>
    <mergeCell ref="L39:N39"/>
    <mergeCell ref="O39:Q39"/>
    <mergeCell ref="A37:Q37"/>
    <mergeCell ref="A1:Q1"/>
    <mergeCell ref="A3:A4"/>
    <mergeCell ref="B3:B4"/>
    <mergeCell ref="C3:E3"/>
    <mergeCell ref="F3:H3"/>
    <mergeCell ref="I3:K3"/>
    <mergeCell ref="L3:N3"/>
    <mergeCell ref="O3:Q3"/>
    <mergeCell ref="A2:Q2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84"/>
  <sheetViews>
    <sheetView topLeftCell="A58" workbookViewId="0">
      <selection activeCell="F14" sqref="F14"/>
    </sheetView>
  </sheetViews>
  <sheetFormatPr baseColWidth="10" defaultColWidth="12" defaultRowHeight="11.25" x14ac:dyDescent="0.2"/>
  <cols>
    <col min="1" max="1" width="46.1640625" style="31" customWidth="1"/>
    <col min="2" max="2" width="11.6640625" style="43" bestFit="1" customWidth="1"/>
    <col min="3" max="3" width="10.6640625" style="43" bestFit="1" customWidth="1"/>
    <col min="4" max="5" width="7.6640625" style="43" bestFit="1" customWidth="1"/>
    <col min="6" max="6" width="9.83203125" style="43" bestFit="1" customWidth="1"/>
    <col min="7" max="7" width="7.6640625" style="43" bestFit="1" customWidth="1"/>
    <col min="8" max="8" width="6.5" style="43" bestFit="1" customWidth="1"/>
    <col min="9" max="9" width="10.6640625" style="43" bestFit="1" customWidth="1"/>
    <col min="10" max="10" width="7.6640625" style="43" bestFit="1" customWidth="1"/>
    <col min="11" max="11" width="6.5" style="43" bestFit="1" customWidth="1"/>
    <col min="12" max="12" width="10.6640625" style="43" customWidth="1"/>
    <col min="13" max="13" width="6.5" style="43" bestFit="1" customWidth="1"/>
    <col min="14" max="14" width="7.6640625" style="43" bestFit="1" customWidth="1"/>
    <col min="15" max="15" width="9.83203125" style="43" bestFit="1" customWidth="1"/>
    <col min="16" max="16" width="7.6640625" style="43" bestFit="1" customWidth="1"/>
    <col min="17" max="17" width="6.5" style="43" bestFit="1" customWidth="1"/>
    <col min="18" max="18" width="48.5" style="43" bestFit="1" customWidth="1"/>
    <col min="19" max="19" width="10.5" style="43" bestFit="1" customWidth="1"/>
    <col min="20" max="20" width="10.83203125" style="43" bestFit="1" customWidth="1"/>
    <col min="21" max="21" width="6" style="43" bestFit="1" customWidth="1"/>
    <col min="22" max="22" width="7" style="31" bestFit="1" customWidth="1"/>
    <col min="23" max="23" width="9" style="31" bestFit="1" customWidth="1"/>
    <col min="24" max="24" width="6" style="31" bestFit="1" customWidth="1"/>
    <col min="25" max="25" width="7" style="31" bestFit="1" customWidth="1"/>
    <col min="26" max="26" width="9" style="31" bestFit="1" customWidth="1"/>
    <col min="27" max="27" width="6" style="31" bestFit="1" customWidth="1"/>
    <col min="28" max="28" width="7" style="31" bestFit="1" customWidth="1"/>
    <col min="29" max="29" width="9" style="31" bestFit="1" customWidth="1"/>
    <col min="30" max="30" width="6" style="31" bestFit="1" customWidth="1"/>
    <col min="31" max="31" width="7" style="31" bestFit="1" customWidth="1"/>
    <col min="32" max="32" width="8" style="31" bestFit="1" customWidth="1"/>
    <col min="33" max="33" width="6" style="31" bestFit="1" customWidth="1"/>
    <col min="34" max="34" width="7" style="31" bestFit="1" customWidth="1"/>
    <col min="35" max="16384" width="12" style="31"/>
  </cols>
  <sheetData>
    <row r="1" spans="1:17" s="31" customFormat="1" x14ac:dyDescent="0.2">
      <c r="A1" s="108" t="s">
        <v>56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7" s="31" customFormat="1" ht="26.25" customHeight="1" x14ac:dyDescent="0.35">
      <c r="A2" s="109" t="s">
        <v>48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7" s="31" customFormat="1" x14ac:dyDescent="0.2">
      <c r="A3" s="110" t="s">
        <v>39</v>
      </c>
      <c r="B3" s="119" t="s">
        <v>28</v>
      </c>
      <c r="C3" s="121" t="s">
        <v>45</v>
      </c>
      <c r="D3" s="121"/>
      <c r="E3" s="121"/>
      <c r="F3" s="121" t="s">
        <v>35</v>
      </c>
      <c r="G3" s="121"/>
      <c r="H3" s="121"/>
      <c r="I3" s="121" t="s">
        <v>34</v>
      </c>
      <c r="J3" s="121"/>
      <c r="K3" s="121"/>
      <c r="L3" s="121" t="s">
        <v>44</v>
      </c>
      <c r="M3" s="121"/>
      <c r="N3" s="121"/>
      <c r="O3" s="121" t="s">
        <v>43</v>
      </c>
      <c r="P3" s="121"/>
      <c r="Q3" s="121"/>
    </row>
    <row r="4" spans="1:17" s="31" customFormat="1" x14ac:dyDescent="0.2">
      <c r="A4" s="111"/>
      <c r="B4" s="120"/>
      <c r="C4" s="44" t="s">
        <v>31</v>
      </c>
      <c r="D4" s="44" t="s">
        <v>42</v>
      </c>
      <c r="E4" s="44" t="s">
        <v>30</v>
      </c>
      <c r="F4" s="44" t="s">
        <v>31</v>
      </c>
      <c r="G4" s="44" t="s">
        <v>42</v>
      </c>
      <c r="H4" s="44" t="s">
        <v>30</v>
      </c>
      <c r="I4" s="44" t="s">
        <v>31</v>
      </c>
      <c r="J4" s="44" t="s">
        <v>42</v>
      </c>
      <c r="K4" s="44" t="s">
        <v>30</v>
      </c>
      <c r="L4" s="44" t="s">
        <v>31</v>
      </c>
      <c r="M4" s="44" t="s">
        <v>42</v>
      </c>
      <c r="N4" s="44" t="s">
        <v>30</v>
      </c>
      <c r="O4" s="44" t="s">
        <v>31</v>
      </c>
      <c r="P4" s="44" t="s">
        <v>42</v>
      </c>
      <c r="Q4" s="44" t="s">
        <v>30</v>
      </c>
    </row>
    <row r="5" spans="1:17" s="31" customForma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s="31" customFormat="1" x14ac:dyDescent="0.2">
      <c r="A6" s="7" t="s">
        <v>57</v>
      </c>
      <c r="B6" s="101">
        <f>+B9+B13</f>
        <v>1177149.4310766752</v>
      </c>
      <c r="C6" s="86">
        <v>127484.84993021621</v>
      </c>
      <c r="D6" s="97">
        <f>IF(ISNUMBER(C6/$B6*100),C6/$B6*100,0)</f>
        <v>10.829963177539209</v>
      </c>
      <c r="E6" s="87">
        <v>9.8803025265125299</v>
      </c>
      <c r="F6" s="86">
        <v>332740.21717172483</v>
      </c>
      <c r="G6" s="97">
        <f>IF(ISNUMBER(F6/$B6*100),F6/$B6*100,0)</f>
        <v>28.266608162685454</v>
      </c>
      <c r="H6" s="87">
        <v>8.0099387338998387</v>
      </c>
      <c r="I6" s="86">
        <v>594396.14340576436</v>
      </c>
      <c r="J6" s="97">
        <f>IF(ISNUMBER(I6/$B6*100),I6/$B6*100,0)</f>
        <v>50.494536013333693</v>
      </c>
      <c r="K6" s="87">
        <v>8.0893069369434887</v>
      </c>
      <c r="L6" s="86">
        <v>28280.444080714125</v>
      </c>
      <c r="M6" s="97">
        <f>IF(ISNUMBER(L6/$B6*100),L6/$B6*100,0)</f>
        <v>2.4024514929126313</v>
      </c>
      <c r="N6" s="87">
        <v>6.1435920982214016</v>
      </c>
      <c r="O6" s="86">
        <v>94247.776488258576</v>
      </c>
      <c r="P6" s="97">
        <f>IF(ISNUMBER(O6/$B6*100),O6/$B6*100,0)</f>
        <v>8.0064411535292681</v>
      </c>
      <c r="Q6" s="87">
        <v>7.1658467694147934</v>
      </c>
    </row>
    <row r="7" spans="1:17" s="31" customFormat="1" x14ac:dyDescent="0.2">
      <c r="A7" s="7"/>
      <c r="B7" s="101"/>
      <c r="C7" s="96"/>
      <c r="D7" s="97"/>
      <c r="E7" s="97"/>
      <c r="F7" s="96"/>
      <c r="G7" s="97"/>
      <c r="H7" s="97"/>
      <c r="I7" s="96"/>
      <c r="J7" s="97"/>
      <c r="K7" s="97"/>
      <c r="L7" s="96"/>
      <c r="M7" s="97"/>
      <c r="N7" s="97"/>
      <c r="O7" s="96"/>
      <c r="P7" s="97"/>
      <c r="Q7" s="97"/>
    </row>
    <row r="8" spans="1:17" s="31" customFormat="1" x14ac:dyDescent="0.2">
      <c r="A8" s="7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s="31" customFormat="1" x14ac:dyDescent="0.2">
      <c r="A9" s="34" t="s">
        <v>26</v>
      </c>
      <c r="B9" s="96">
        <f>SUM(C9,F9,I9,L9,O9)</f>
        <v>739656.7262376016</v>
      </c>
      <c r="C9" s="96">
        <f>SUM(C10:C12)</f>
        <v>94821.437092678068</v>
      </c>
      <c r="D9" s="100">
        <f t="shared" ref="D9:D10" si="0">IF(ISNUMBER(C9/$B9*100),C9/$B9*100,0)</f>
        <v>12.819654540965855</v>
      </c>
      <c r="E9" s="100">
        <v>10.602926140643349</v>
      </c>
      <c r="F9" s="96">
        <f>SUM(F10:F12)</f>
        <v>177057.95636170194</v>
      </c>
      <c r="G9" s="100">
        <f t="shared" ref="G9:G10" si="1">IF(ISNUMBER(F9/$B9*100),F9/$B9*100,0)</f>
        <v>23.937855234865427</v>
      </c>
      <c r="H9" s="100">
        <v>9.1510205200744963</v>
      </c>
      <c r="I9" s="96">
        <f>SUM(I10:I12)</f>
        <v>430678.86775069486</v>
      </c>
      <c r="J9" s="100">
        <f t="shared" ref="J9:J10" si="2">IF(ISNUMBER(I9/$B9*100),I9/$B9*100,0)</f>
        <v>58.226857469602308</v>
      </c>
      <c r="K9" s="100">
        <v>8.7095562444898267</v>
      </c>
      <c r="L9" s="96">
        <f>SUM(L10:L12)</f>
        <v>3713.6170832063062</v>
      </c>
      <c r="M9" s="100">
        <f t="shared" ref="M9:M10" si="3">IF(ISNUMBER(L9/$B9*100),L9/$B9*100,0)</f>
        <v>0.50207304976408373</v>
      </c>
      <c r="N9" s="100">
        <v>9.3156084975318656</v>
      </c>
      <c r="O9" s="96">
        <f>SUM(O10:O12)</f>
        <v>33384.847949320494</v>
      </c>
      <c r="P9" s="100">
        <f t="shared" ref="P9:P10" si="4">IF(ISNUMBER(O9/$B9*100),O9/$B9*100,0)</f>
        <v>4.5135597048023337</v>
      </c>
      <c r="Q9" s="100">
        <v>8.8028666844764789</v>
      </c>
    </row>
    <row r="10" spans="1:17" s="31" customFormat="1" x14ac:dyDescent="0.2">
      <c r="A10" s="37" t="s">
        <v>25</v>
      </c>
      <c r="B10" s="96">
        <f>SUM(C10,F10,I10,L10,O10)</f>
        <v>172295.80272137336</v>
      </c>
      <c r="C10" s="38">
        <v>25682.918919359818</v>
      </c>
      <c r="D10" s="100">
        <f t="shared" si="0"/>
        <v>14.906294009316479</v>
      </c>
      <c r="E10" s="100">
        <v>11.654867256637171</v>
      </c>
      <c r="F10" s="38">
        <v>42742.648492248554</v>
      </c>
      <c r="G10" s="100">
        <f t="shared" si="1"/>
        <v>24.807713140504909</v>
      </c>
      <c r="H10" s="100">
        <v>10.471621621621619</v>
      </c>
      <c r="I10" s="38">
        <v>92895.267050619994</v>
      </c>
      <c r="J10" s="100">
        <f t="shared" si="2"/>
        <v>53.916152096197465</v>
      </c>
      <c r="K10" s="100">
        <v>9.8713188220230368</v>
      </c>
      <c r="L10" s="38">
        <v>373.29824010697354</v>
      </c>
      <c r="M10" s="100">
        <f t="shared" si="3"/>
        <v>0.21666125013541362</v>
      </c>
      <c r="N10" s="100">
        <v>9</v>
      </c>
      <c r="O10" s="38">
        <v>10601.670019038052</v>
      </c>
      <c r="P10" s="100">
        <f t="shared" si="4"/>
        <v>6.1531795038457497</v>
      </c>
      <c r="Q10" s="100">
        <v>9.1989051094890524</v>
      </c>
    </row>
    <row r="11" spans="1:17" s="31" customFormat="1" x14ac:dyDescent="0.2">
      <c r="A11" s="37" t="s">
        <v>24</v>
      </c>
      <c r="B11" s="96">
        <f t="shared" ref="B11:B13" si="5">SUM(C11,F11,I11,L11,O11)</f>
        <v>84666.800144395995</v>
      </c>
      <c r="C11" s="38">
        <v>13887.060364504867</v>
      </c>
      <c r="D11" s="100">
        <f t="shared" ref="D11:D13" si="6">IF(ISNUMBER(C11/$B11*100),C11/$B11*100,0)</f>
        <v>16.402013942680028</v>
      </c>
      <c r="E11" s="100">
        <v>10.216646266829862</v>
      </c>
      <c r="F11" s="38">
        <v>12706.578255597722</v>
      </c>
      <c r="G11" s="100">
        <f t="shared" ref="G11:G13" si="7">IF(ISNUMBER(F11/$B11*100),F11/$B11*100,0)</f>
        <v>15.007745933384914</v>
      </c>
      <c r="H11" s="100">
        <v>8.9087248322147623</v>
      </c>
      <c r="I11" s="38">
        <v>55744.988476170962</v>
      </c>
      <c r="J11" s="100">
        <f t="shared" ref="J11:J13" si="8">IF(ISNUMBER(I11/$B11*100),I11/$B11*100,0)</f>
        <v>65.840433772269662</v>
      </c>
      <c r="K11" s="100">
        <v>8.7221364618709387</v>
      </c>
      <c r="L11" s="38">
        <v>327.91169691865116</v>
      </c>
      <c r="M11" s="100">
        <f t="shared" ref="M11:M13" si="9">IF(ISNUMBER(L11/$B11*100),L11/$B11*100,0)</f>
        <v>0.38729666924864325</v>
      </c>
      <c r="N11" s="100">
        <v>3.5</v>
      </c>
      <c r="O11" s="38">
        <v>2000.2613512037722</v>
      </c>
      <c r="P11" s="100">
        <f t="shared" ref="P11:P13" si="10">IF(ISNUMBER(O11/$B11*100),O11/$B11*100,0)</f>
        <v>2.3625096824167238</v>
      </c>
      <c r="Q11" s="100">
        <v>7.4130434782608692</v>
      </c>
    </row>
    <row r="12" spans="1:17" s="31" customFormat="1" x14ac:dyDescent="0.2">
      <c r="A12" s="37" t="s">
        <v>23</v>
      </c>
      <c r="B12" s="96">
        <f t="shared" si="5"/>
        <v>482694.12337183225</v>
      </c>
      <c r="C12" s="38">
        <v>55251.457808813393</v>
      </c>
      <c r="D12" s="100">
        <f t="shared" si="6"/>
        <v>11.446474098929874</v>
      </c>
      <c r="E12" s="100">
        <v>10.214702226171124</v>
      </c>
      <c r="F12" s="38">
        <v>121608.72961385567</v>
      </c>
      <c r="G12" s="100">
        <f t="shared" si="7"/>
        <v>25.19374563012386</v>
      </c>
      <c r="H12" s="100">
        <v>8.7021937607797817</v>
      </c>
      <c r="I12" s="38">
        <v>282038.61222390388</v>
      </c>
      <c r="J12" s="100">
        <f t="shared" si="8"/>
        <v>58.430090313455494</v>
      </c>
      <c r="K12" s="100">
        <v>8.3242200694263691</v>
      </c>
      <c r="L12" s="38">
        <v>3012.4071461806816</v>
      </c>
      <c r="M12" s="100">
        <f t="shared" si="9"/>
        <v>0.62408200148319259</v>
      </c>
      <c r="N12" s="100">
        <v>10.101694915254237</v>
      </c>
      <c r="O12" s="38">
        <v>20782.916579078672</v>
      </c>
      <c r="P12" s="100">
        <f t="shared" si="10"/>
        <v>4.3056079560075835</v>
      </c>
      <c r="Q12" s="100">
        <v>8.7057669666636901</v>
      </c>
    </row>
    <row r="13" spans="1:17" s="31" customFormat="1" x14ac:dyDescent="0.2">
      <c r="A13" s="34" t="s">
        <v>22</v>
      </c>
      <c r="B13" s="96">
        <f t="shared" si="5"/>
        <v>437492.7048390737</v>
      </c>
      <c r="C13" s="38">
        <v>32663.412837538592</v>
      </c>
      <c r="D13" s="100">
        <f t="shared" si="6"/>
        <v>7.4660474280487543</v>
      </c>
      <c r="E13" s="100">
        <v>7.6726726726726726</v>
      </c>
      <c r="F13" s="38">
        <v>155682.26081001968</v>
      </c>
      <c r="G13" s="100">
        <f t="shared" si="7"/>
        <v>35.585110125958671</v>
      </c>
      <c r="H13" s="100">
        <v>6.6012145748987798</v>
      </c>
      <c r="I13" s="38">
        <v>163717.2756550691</v>
      </c>
      <c r="J13" s="100">
        <f t="shared" si="8"/>
        <v>37.421715572443773</v>
      </c>
      <c r="K13" s="100">
        <v>6.3819661865998762</v>
      </c>
      <c r="L13" s="38">
        <v>24566.826997507818</v>
      </c>
      <c r="M13" s="100">
        <f t="shared" si="9"/>
        <v>5.6153683766097133</v>
      </c>
      <c r="N13" s="100">
        <v>5.6570605187319867</v>
      </c>
      <c r="O13" s="38">
        <v>60862.92853893854</v>
      </c>
      <c r="P13" s="100">
        <f t="shared" si="10"/>
        <v>13.911758496939102</v>
      </c>
      <c r="Q13" s="100">
        <v>6.1881130986728241</v>
      </c>
    </row>
    <row r="14" spans="1:17" s="31" customFormat="1" x14ac:dyDescent="0.2">
      <c r="A14" s="34"/>
      <c r="B14" s="96"/>
      <c r="C14" s="96"/>
      <c r="D14" s="100"/>
      <c r="E14" s="100"/>
      <c r="F14" s="96"/>
      <c r="G14" s="100"/>
      <c r="H14" s="100"/>
      <c r="I14" s="96"/>
      <c r="J14" s="100"/>
      <c r="K14" s="100"/>
      <c r="L14" s="96"/>
      <c r="M14" s="100"/>
      <c r="N14" s="100"/>
      <c r="O14" s="96"/>
      <c r="P14" s="100"/>
      <c r="Q14" s="100"/>
    </row>
    <row r="15" spans="1:17" s="31" customFormat="1" x14ac:dyDescent="0.2">
      <c r="A15" s="7" t="s">
        <v>21</v>
      </c>
    </row>
    <row r="16" spans="1:17" s="31" customFormat="1" x14ac:dyDescent="0.2">
      <c r="A16" s="34" t="s">
        <v>20</v>
      </c>
      <c r="B16" s="96">
        <f t="shared" ref="B16" si="11">SUM(C16,F16,I16,L16,O16)</f>
        <v>2102.869880535935</v>
      </c>
      <c r="C16" s="38">
        <v>0</v>
      </c>
      <c r="D16" s="100">
        <f>IF(ISNUMBER(C16/$B16*100),C16/$B16*100,0)</f>
        <v>0</v>
      </c>
      <c r="E16" s="100">
        <v>0</v>
      </c>
      <c r="F16" s="38">
        <v>1608.3657855763352</v>
      </c>
      <c r="G16" s="100">
        <f>IF(ISNUMBER(F16/$B16*100),F16/$B16*100,0)</f>
        <v>76.484322708851067</v>
      </c>
      <c r="H16" s="100">
        <v>3.405204518142765</v>
      </c>
      <c r="I16" s="38">
        <v>494.50409495959968</v>
      </c>
      <c r="J16" s="100">
        <f>IF(ISNUMBER(I16/$B16*100),I16/$B16*100,0)</f>
        <v>23.51567729114894</v>
      </c>
      <c r="K16" s="100">
        <v>5.132341199735075</v>
      </c>
      <c r="L16" s="38">
        <v>0</v>
      </c>
      <c r="M16" s="100">
        <f>IF(ISNUMBER(L16/$B16*100),L16/$B16*100,0)</f>
        <v>0</v>
      </c>
      <c r="N16" s="100">
        <v>0</v>
      </c>
      <c r="O16" s="38">
        <v>0</v>
      </c>
      <c r="P16" s="100">
        <f>IF(ISNUMBER(O16/$B16*100),O16/$B16*100,0)</f>
        <v>0</v>
      </c>
      <c r="Q16" s="100">
        <v>0</v>
      </c>
    </row>
    <row r="17" spans="1:21" x14ac:dyDescent="0.2">
      <c r="A17" s="34" t="s">
        <v>19</v>
      </c>
      <c r="B17" s="96">
        <f t="shared" ref="B17:B28" si="12">SUM(C17,F17,I17,L17,O17)</f>
        <v>18913.968707702017</v>
      </c>
      <c r="C17" s="38">
        <v>1073.3348833340199</v>
      </c>
      <c r="D17" s="100">
        <f t="shared" ref="D17:D28" si="13">IF(ISNUMBER(C17/$B17*100),C17/$B17*100,0)</f>
        <v>5.6748263673342327</v>
      </c>
      <c r="E17" s="100">
        <v>3.984506126086349</v>
      </c>
      <c r="F17" s="38">
        <v>6843.3266110976101</v>
      </c>
      <c r="G17" s="100">
        <f t="shared" ref="G17:G28" si="14">IF(ISNUMBER(F17/$B17*100),F17/$B17*100,0)</f>
        <v>36.181336222211883</v>
      </c>
      <c r="H17" s="100">
        <v>6.4663114464620604</v>
      </c>
      <c r="I17" s="38">
        <v>4185.3365964131981</v>
      </c>
      <c r="J17" s="100">
        <f t="shared" ref="J17:J28" si="15">IF(ISNUMBER(I17/$B17*100),I17/$B17*100,0)</f>
        <v>22.128283392521812</v>
      </c>
      <c r="K17" s="100">
        <v>6.3791262300341396</v>
      </c>
      <c r="L17" s="38">
        <v>2462.8397992489031</v>
      </c>
      <c r="M17" s="100">
        <f t="shared" ref="M17:M28" si="16">IF(ISNUMBER(L17/$B17*100),L17/$B17*100,0)</f>
        <v>13.02127457917387</v>
      </c>
      <c r="N17" s="100">
        <v>5.7499999999999991</v>
      </c>
      <c r="O17" s="38">
        <v>4349.1308176082866</v>
      </c>
      <c r="P17" s="100">
        <f t="shared" ref="P17:P28" si="17">IF(ISNUMBER(O17/$B17*100),O17/$B17*100,0)</f>
        <v>22.994279438758209</v>
      </c>
      <c r="Q17" s="100">
        <v>5.5526242823095489</v>
      </c>
      <c r="R17" s="31"/>
      <c r="S17" s="31"/>
      <c r="T17" s="31"/>
      <c r="U17" s="31"/>
    </row>
    <row r="18" spans="1:21" x14ac:dyDescent="0.2">
      <c r="A18" s="34" t="s">
        <v>18</v>
      </c>
      <c r="B18" s="96">
        <f t="shared" si="12"/>
        <v>88231.700196198726</v>
      </c>
      <c r="C18" s="38">
        <v>18910.933909553398</v>
      </c>
      <c r="D18" s="100">
        <f t="shared" si="13"/>
        <v>21.433264764819906</v>
      </c>
      <c r="E18" s="100">
        <v>8.6998508553695313</v>
      </c>
      <c r="F18" s="38">
        <v>24411.129105795138</v>
      </c>
      <c r="G18" s="100">
        <f t="shared" si="14"/>
        <v>27.667073230497309</v>
      </c>
      <c r="H18" s="100">
        <v>7.6174660038230648</v>
      </c>
      <c r="I18" s="38">
        <v>25347.197347048757</v>
      </c>
      <c r="J18" s="100">
        <f t="shared" si="15"/>
        <v>28.727993783056206</v>
      </c>
      <c r="K18" s="100">
        <v>7.7984175437491476</v>
      </c>
      <c r="L18" s="38">
        <v>4925.6795984978071</v>
      </c>
      <c r="M18" s="100">
        <f t="shared" si="16"/>
        <v>5.5826642664084343</v>
      </c>
      <c r="N18" s="100">
        <v>6.2500000000000009</v>
      </c>
      <c r="O18" s="38">
        <v>14636.760235303625</v>
      </c>
      <c r="P18" s="100">
        <f t="shared" si="17"/>
        <v>16.58900395521815</v>
      </c>
      <c r="Q18" s="100">
        <v>6.8420332934797843</v>
      </c>
      <c r="R18" s="31"/>
      <c r="S18" s="31"/>
      <c r="T18" s="31"/>
      <c r="U18" s="31"/>
    </row>
    <row r="19" spans="1:21" x14ac:dyDescent="0.2">
      <c r="A19" s="34" t="s">
        <v>17</v>
      </c>
      <c r="B19" s="96">
        <f t="shared" si="12"/>
        <v>218693.63142298884</v>
      </c>
      <c r="C19" s="38">
        <v>45791.263806602481</v>
      </c>
      <c r="D19" s="100">
        <f t="shared" si="13"/>
        <v>20.938544716025486</v>
      </c>
      <c r="E19" s="100">
        <v>10.381095406680526</v>
      </c>
      <c r="F19" s="38">
        <v>48403.799733354921</v>
      </c>
      <c r="G19" s="100">
        <f t="shared" si="14"/>
        <v>22.133154686948401</v>
      </c>
      <c r="H19" s="100">
        <v>9.2476137420134368</v>
      </c>
      <c r="I19" s="38">
        <v>102593.85146676138</v>
      </c>
      <c r="J19" s="100">
        <f t="shared" si="15"/>
        <v>46.912134934706117</v>
      </c>
      <c r="K19" s="100">
        <v>9.7049782715406963</v>
      </c>
      <c r="L19" s="38">
        <v>6126.8574382792012</v>
      </c>
      <c r="M19" s="100">
        <f t="shared" si="16"/>
        <v>2.8015710372602793</v>
      </c>
      <c r="N19" s="100">
        <v>6.7893182341814029</v>
      </c>
      <c r="O19" s="38">
        <v>15777.858977990863</v>
      </c>
      <c r="P19" s="100">
        <f t="shared" si="17"/>
        <v>7.2145946250597186</v>
      </c>
      <c r="Q19" s="100">
        <v>8.3881034476410505</v>
      </c>
      <c r="R19" s="31"/>
      <c r="S19" s="31"/>
      <c r="T19" s="31"/>
      <c r="U19" s="31"/>
    </row>
    <row r="20" spans="1:21" x14ac:dyDescent="0.2">
      <c r="A20" s="34" t="s">
        <v>16</v>
      </c>
      <c r="B20" s="96">
        <f t="shared" si="12"/>
        <v>159626.62764845972</v>
      </c>
      <c r="C20" s="38">
        <v>24235.779458051085</v>
      </c>
      <c r="D20" s="100">
        <f t="shared" si="13"/>
        <v>15.182792379367131</v>
      </c>
      <c r="E20" s="100">
        <v>10.345672750833787</v>
      </c>
      <c r="F20" s="38">
        <v>41420.316527965821</v>
      </c>
      <c r="G20" s="100">
        <f t="shared" si="14"/>
        <v>25.948250074658201</v>
      </c>
      <c r="H20" s="100">
        <v>9.8637489280748998</v>
      </c>
      <c r="I20" s="38">
        <v>78529.12031578047</v>
      </c>
      <c r="J20" s="100">
        <f t="shared" si="15"/>
        <v>49.19550169832722</v>
      </c>
      <c r="K20" s="100">
        <v>9.459973954683889</v>
      </c>
      <c r="L20" s="38">
        <v>3326.7698640958388</v>
      </c>
      <c r="M20" s="100">
        <f t="shared" si="16"/>
        <v>2.0840945606031789</v>
      </c>
      <c r="N20" s="100">
        <v>4.8172055640465343</v>
      </c>
      <c r="O20" s="38">
        <v>12114.641482566509</v>
      </c>
      <c r="P20" s="100">
        <f t="shared" si="17"/>
        <v>7.5893612870442713</v>
      </c>
      <c r="Q20" s="100">
        <v>9.5882136302635299</v>
      </c>
      <c r="R20" s="31"/>
      <c r="S20" s="31"/>
      <c r="T20" s="31"/>
      <c r="U20" s="31"/>
    </row>
    <row r="21" spans="1:21" x14ac:dyDescent="0.2">
      <c r="A21" s="34" t="s">
        <v>15</v>
      </c>
      <c r="B21" s="96">
        <f t="shared" si="12"/>
        <v>148746.82656338892</v>
      </c>
      <c r="C21" s="38">
        <v>13573.715639712307</v>
      </c>
      <c r="D21" s="100">
        <f t="shared" si="13"/>
        <v>9.1253816658252038</v>
      </c>
      <c r="E21" s="100">
        <v>11.539120441367048</v>
      </c>
      <c r="F21" s="38">
        <v>45364.782063849219</v>
      </c>
      <c r="G21" s="100">
        <f t="shared" si="14"/>
        <v>30.497983124713507</v>
      </c>
      <c r="H21" s="100">
        <v>8.6282429764866713</v>
      </c>
      <c r="I21" s="38">
        <v>75595.191307043453</v>
      </c>
      <c r="J21" s="100">
        <f t="shared" si="15"/>
        <v>50.821380901748739</v>
      </c>
      <c r="K21" s="100">
        <v>8.9552877839863356</v>
      </c>
      <c r="L21" s="38">
        <v>1539.2748745305644</v>
      </c>
      <c r="M21" s="100">
        <f t="shared" si="16"/>
        <v>1.0348287154042897</v>
      </c>
      <c r="N21" s="100">
        <v>6.5</v>
      </c>
      <c r="O21" s="38">
        <v>12673.862678253381</v>
      </c>
      <c r="P21" s="100">
        <f t="shared" si="17"/>
        <v>8.5204255923082677</v>
      </c>
      <c r="Q21" s="100">
        <v>7.1629654848169073</v>
      </c>
      <c r="R21" s="31"/>
      <c r="S21" s="31"/>
      <c r="T21" s="31"/>
      <c r="U21" s="31"/>
    </row>
    <row r="22" spans="1:21" x14ac:dyDescent="0.2">
      <c r="A22" s="34" t="s">
        <v>14</v>
      </c>
      <c r="B22" s="96">
        <f t="shared" si="12"/>
        <v>129348.72506914023</v>
      </c>
      <c r="C22" s="38">
        <v>9603.5215913476914</v>
      </c>
      <c r="D22" s="100">
        <f t="shared" si="13"/>
        <v>7.4245197130581388</v>
      </c>
      <c r="E22" s="100">
        <v>9.3023748397241128</v>
      </c>
      <c r="F22" s="38">
        <v>41504.653239978492</v>
      </c>
      <c r="G22" s="100">
        <f t="shared" si="14"/>
        <v>32.087408065130276</v>
      </c>
      <c r="H22" s="100">
        <v>7.1908776993247487</v>
      </c>
      <c r="I22" s="38">
        <v>67937.663081272796</v>
      </c>
      <c r="J22" s="100">
        <f t="shared" si="15"/>
        <v>52.522870283381891</v>
      </c>
      <c r="K22" s="100">
        <v>8.0830638421738037</v>
      </c>
      <c r="L22" s="38">
        <v>3020.2094309886565</v>
      </c>
      <c r="M22" s="100">
        <f t="shared" si="16"/>
        <v>2.3349356009301805</v>
      </c>
      <c r="N22" s="100">
        <v>6.9008166619778288</v>
      </c>
      <c r="O22" s="38">
        <v>7282.6777255525994</v>
      </c>
      <c r="P22" s="100">
        <f t="shared" si="17"/>
        <v>5.6302663374995152</v>
      </c>
      <c r="Q22" s="100">
        <v>8.0489219214127594</v>
      </c>
      <c r="R22" s="31"/>
      <c r="S22" s="31"/>
      <c r="T22" s="31"/>
      <c r="U22" s="31"/>
    </row>
    <row r="23" spans="1:21" x14ac:dyDescent="0.2">
      <c r="A23" s="34" t="s">
        <v>13</v>
      </c>
      <c r="B23" s="96">
        <f t="shared" si="12"/>
        <v>116612.49272828554</v>
      </c>
      <c r="C23" s="38">
        <v>6104.8523935975563</v>
      </c>
      <c r="D23" s="100">
        <f t="shared" si="13"/>
        <v>5.2351615601102433</v>
      </c>
      <c r="E23" s="100">
        <v>7.5156941250716596</v>
      </c>
      <c r="F23" s="38">
        <v>37062.680075219614</v>
      </c>
      <c r="G23" s="100">
        <f t="shared" si="14"/>
        <v>31.782769759993034</v>
      </c>
      <c r="H23" s="100">
        <v>7.978539878228192</v>
      </c>
      <c r="I23" s="38">
        <v>65454.029165830907</v>
      </c>
      <c r="J23" s="100">
        <f t="shared" si="15"/>
        <v>56.129517202194556</v>
      </c>
      <c r="K23" s="100">
        <v>6.9896064703130962</v>
      </c>
      <c r="L23" s="38">
        <v>2591.5655701660776</v>
      </c>
      <c r="M23" s="100">
        <f t="shared" si="16"/>
        <v>2.2223738722441935</v>
      </c>
      <c r="N23" s="100">
        <v>5.3333333333333339</v>
      </c>
      <c r="O23" s="38">
        <v>5399.3655234713979</v>
      </c>
      <c r="P23" s="100">
        <f t="shared" si="17"/>
        <v>4.6301776054579848</v>
      </c>
      <c r="Q23" s="100">
        <v>5.3790351795913951</v>
      </c>
      <c r="R23" s="31"/>
      <c r="S23" s="31"/>
      <c r="T23" s="31"/>
      <c r="U23" s="31"/>
    </row>
    <row r="24" spans="1:21" x14ac:dyDescent="0.2">
      <c r="A24" s="34" t="s">
        <v>12</v>
      </c>
      <c r="B24" s="96">
        <f t="shared" si="12"/>
        <v>93475.75284092575</v>
      </c>
      <c r="C24" s="38">
        <v>3251.3713215907342</v>
      </c>
      <c r="D24" s="100">
        <f t="shared" si="13"/>
        <v>3.4783045044032121</v>
      </c>
      <c r="E24" s="100">
        <v>8.820155908609987</v>
      </c>
      <c r="F24" s="38">
        <v>33073.05668156156</v>
      </c>
      <c r="G24" s="100">
        <f t="shared" si="14"/>
        <v>35.381428527079429</v>
      </c>
      <c r="H24" s="100">
        <v>6.669184535128994</v>
      </c>
      <c r="I24" s="38">
        <v>48991.140766677425</v>
      </c>
      <c r="J24" s="100">
        <f t="shared" si="15"/>
        <v>52.410533510277361</v>
      </c>
      <c r="K24" s="100">
        <v>7.2299331564646367</v>
      </c>
      <c r="L24" s="38">
        <v>494.50409495959968</v>
      </c>
      <c r="M24" s="100">
        <f t="shared" si="16"/>
        <v>0.52901857426185384</v>
      </c>
      <c r="N24" s="100">
        <v>5.377447066578358</v>
      </c>
      <c r="O24" s="38">
        <v>7665.6799761364246</v>
      </c>
      <c r="P24" s="100">
        <f t="shared" si="17"/>
        <v>8.200714883978149</v>
      </c>
      <c r="Q24" s="100">
        <v>5.6055629082811711</v>
      </c>
      <c r="R24" s="31"/>
      <c r="S24" s="31"/>
      <c r="T24" s="31"/>
      <c r="U24" s="31"/>
    </row>
    <row r="25" spans="1:21" x14ac:dyDescent="0.2">
      <c r="A25" s="34" t="s">
        <v>11</v>
      </c>
      <c r="B25" s="96">
        <f t="shared" si="12"/>
        <v>69641.792800994328</v>
      </c>
      <c r="C25" s="38">
        <v>2114.2899220987129</v>
      </c>
      <c r="D25" s="100">
        <f t="shared" si="13"/>
        <v>3.0359498758747141</v>
      </c>
      <c r="E25" s="100">
        <v>9.8639258033016013</v>
      </c>
      <c r="F25" s="38">
        <v>19863.42940364714</v>
      </c>
      <c r="G25" s="100">
        <f t="shared" si="14"/>
        <v>28.522283250817654</v>
      </c>
      <c r="H25" s="100">
        <v>6.6614177340850871</v>
      </c>
      <c r="I25" s="38">
        <v>41663.659820887216</v>
      </c>
      <c r="J25" s="100">
        <f t="shared" si="15"/>
        <v>59.82565661390089</v>
      </c>
      <c r="K25" s="100">
        <v>6.9006305791673439</v>
      </c>
      <c r="L25" s="38">
        <v>1231.4198996244515</v>
      </c>
      <c r="M25" s="100">
        <f t="shared" si="16"/>
        <v>1.76821969983356</v>
      </c>
      <c r="N25" s="100">
        <v>3</v>
      </c>
      <c r="O25" s="38">
        <v>4768.9937547368072</v>
      </c>
      <c r="P25" s="100">
        <f t="shared" si="17"/>
        <v>6.8478905595731829</v>
      </c>
      <c r="Q25" s="100">
        <v>4.6037305190555324</v>
      </c>
      <c r="R25" s="31"/>
      <c r="S25" s="31"/>
      <c r="T25" s="31"/>
      <c r="U25" s="31"/>
    </row>
    <row r="26" spans="1:21" x14ac:dyDescent="0.2">
      <c r="A26" s="34" t="s">
        <v>10</v>
      </c>
      <c r="B26" s="96">
        <f t="shared" si="12"/>
        <v>53154.681214310272</v>
      </c>
      <c r="C26" s="38">
        <v>1723.9078271001638</v>
      </c>
      <c r="D26" s="100">
        <f t="shared" si="13"/>
        <v>3.2431909809592727</v>
      </c>
      <c r="E26" s="100">
        <v>7.6850369739699325</v>
      </c>
      <c r="F26" s="38">
        <v>13374.55937593033</v>
      </c>
      <c r="G26" s="100">
        <f t="shared" si="14"/>
        <v>25.161583270542952</v>
      </c>
      <c r="H26" s="100">
        <v>7.8582444311936097</v>
      </c>
      <c r="I26" s="38">
        <v>33488.853455002856</v>
      </c>
      <c r="J26" s="100">
        <f t="shared" si="15"/>
        <v>63.002641893348446</v>
      </c>
      <c r="K26" s="100">
        <v>5.3256498132974111</v>
      </c>
      <c r="L26" s="38">
        <v>1113.8616906167356</v>
      </c>
      <c r="M26" s="100">
        <f t="shared" si="16"/>
        <v>2.0955100570086054</v>
      </c>
      <c r="N26" s="100">
        <v>6</v>
      </c>
      <c r="O26" s="38">
        <v>3453.4988656601849</v>
      </c>
      <c r="P26" s="100">
        <f t="shared" si="17"/>
        <v>6.4970737981407289</v>
      </c>
      <c r="Q26" s="100">
        <v>5.4559700452517603</v>
      </c>
      <c r="R26" s="31"/>
      <c r="S26" s="31"/>
      <c r="T26" s="31"/>
      <c r="U26" s="31"/>
    </row>
    <row r="27" spans="1:21" x14ac:dyDescent="0.2">
      <c r="A27" s="34" t="s">
        <v>9</v>
      </c>
      <c r="B27" s="96">
        <f t="shared" si="12"/>
        <v>31947.973702180381</v>
      </c>
      <c r="C27" s="38">
        <v>410.62806411767087</v>
      </c>
      <c r="D27" s="100">
        <f t="shared" si="13"/>
        <v>1.2853023729941482</v>
      </c>
      <c r="E27" s="100">
        <v>16</v>
      </c>
      <c r="F27" s="38">
        <v>10326.663156563765</v>
      </c>
      <c r="G27" s="100">
        <f t="shared" si="14"/>
        <v>32.323374411250974</v>
      </c>
      <c r="H27" s="100">
        <v>5.2649585428047994</v>
      </c>
      <c r="I27" s="38">
        <v>17962.172726458652</v>
      </c>
      <c r="J27" s="100">
        <f t="shared" si="15"/>
        <v>56.223198672636855</v>
      </c>
      <c r="K27" s="100">
        <v>5.154630286343532</v>
      </c>
      <c r="L27" s="38">
        <v>831.75186989405756</v>
      </c>
      <c r="M27" s="100">
        <f t="shared" si="16"/>
        <v>2.6034573511536734</v>
      </c>
      <c r="N27" s="100">
        <v>8.2987161670544225</v>
      </c>
      <c r="O27" s="38">
        <v>2416.7578851462331</v>
      </c>
      <c r="P27" s="100">
        <f t="shared" si="17"/>
        <v>7.564667191964336</v>
      </c>
      <c r="Q27" s="100">
        <v>6.2644590775950011</v>
      </c>
      <c r="R27" s="31"/>
      <c r="S27" s="31"/>
      <c r="T27" s="31"/>
      <c r="U27" s="31"/>
    </row>
    <row r="28" spans="1:21" x14ac:dyDescent="0.2">
      <c r="A28" s="34" t="s">
        <v>8</v>
      </c>
      <c r="B28" s="96">
        <f t="shared" si="12"/>
        <v>46652.388301570179</v>
      </c>
      <c r="C28" s="38">
        <v>691.25111311079036</v>
      </c>
      <c r="D28" s="100">
        <f t="shared" si="13"/>
        <v>1.4817057352828491</v>
      </c>
      <c r="E28" s="100">
        <v>4.1697160585462516</v>
      </c>
      <c r="F28" s="38">
        <v>9483.4554111831894</v>
      </c>
      <c r="G28" s="100">
        <f t="shared" si="14"/>
        <v>20.327909795057597</v>
      </c>
      <c r="H28" s="100">
        <v>6.2353253147946219</v>
      </c>
      <c r="I28" s="38">
        <v>32153.423261631255</v>
      </c>
      <c r="J28" s="100">
        <f t="shared" si="15"/>
        <v>68.921280200673181</v>
      </c>
      <c r="K28" s="100">
        <v>6.147806417018443</v>
      </c>
      <c r="L28" s="38">
        <v>615.70994981222577</v>
      </c>
      <c r="M28" s="100">
        <f t="shared" si="16"/>
        <v>1.3197822710214877</v>
      </c>
      <c r="N28" s="100">
        <v>3</v>
      </c>
      <c r="O28" s="38">
        <v>3708.548565832717</v>
      </c>
      <c r="P28" s="100">
        <f t="shared" si="17"/>
        <v>7.9493219979648897</v>
      </c>
      <c r="Q28" s="100">
        <v>3.0003827680570989</v>
      </c>
      <c r="R28" s="31"/>
      <c r="S28" s="31"/>
      <c r="T28" s="31"/>
      <c r="U28" s="31"/>
    </row>
    <row r="29" spans="1:21" x14ac:dyDescent="0.2">
      <c r="A29" s="79"/>
      <c r="B29" s="68"/>
      <c r="C29" s="68"/>
      <c r="D29" s="80"/>
      <c r="E29" s="81"/>
      <c r="F29" s="68"/>
      <c r="G29" s="80"/>
      <c r="H29" s="81"/>
      <c r="I29" s="68"/>
      <c r="J29" s="77"/>
      <c r="K29" s="81"/>
      <c r="L29" s="68"/>
      <c r="M29" s="80"/>
      <c r="N29" s="81"/>
      <c r="O29" s="68"/>
      <c r="P29" s="80"/>
      <c r="Q29" s="80"/>
      <c r="R29" s="31"/>
      <c r="S29" s="31"/>
      <c r="T29" s="31"/>
      <c r="U29" s="31"/>
    </row>
    <row r="30" spans="1:21" x14ac:dyDescent="0.2">
      <c r="A30" s="1" t="str">
        <f>'C01'!$A$31</f>
        <v>Fuente: Instituto Nacional de Estadística (INE). Encuesta Permanente de Hogares de Propósitos Múltiples, LXI 2018.</v>
      </c>
      <c r="R30" s="31"/>
      <c r="S30" s="31"/>
      <c r="T30" s="31"/>
      <c r="U30" s="31"/>
    </row>
    <row r="31" spans="1:21" x14ac:dyDescent="0.2">
      <c r="A31" s="42" t="s">
        <v>3</v>
      </c>
      <c r="R31" s="31"/>
      <c r="S31" s="31"/>
      <c r="T31" s="31"/>
      <c r="U31" s="31"/>
    </row>
    <row r="32" spans="1:21" x14ac:dyDescent="0.2">
      <c r="A32" s="42" t="s">
        <v>41</v>
      </c>
      <c r="R32" s="31"/>
      <c r="S32" s="31"/>
      <c r="T32" s="31"/>
      <c r="U32" s="31"/>
    </row>
    <row r="34" spans="1:21" x14ac:dyDescent="0.2">
      <c r="A34" s="108" t="str">
        <f>A1</f>
        <v>Cuadro No. 6.  Población con problemas de empleo y Años de Estudio Promedio (AEP), según dominio, rama de actividad  y ocupación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31"/>
      <c r="S34" s="31"/>
      <c r="T34" s="31"/>
      <c r="U34" s="31"/>
    </row>
    <row r="35" spans="1:21" ht="21.75" customHeight="1" x14ac:dyDescent="0.35">
      <c r="A35" s="109" t="str">
        <f>A2</f>
        <v>Mujeres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31"/>
      <c r="S35" s="31"/>
      <c r="T35" s="31"/>
      <c r="U35" s="31"/>
    </row>
    <row r="36" spans="1:21" x14ac:dyDescent="0.2">
      <c r="A36" s="43" t="s">
        <v>7</v>
      </c>
      <c r="C36" s="48"/>
      <c r="R36" s="31"/>
      <c r="S36" s="31"/>
      <c r="T36" s="31"/>
      <c r="U36" s="31"/>
    </row>
    <row r="37" spans="1:21" x14ac:dyDescent="0.2">
      <c r="A37" s="119" t="str">
        <f>A3</f>
        <v>Categorías</v>
      </c>
      <c r="B37" s="119" t="s">
        <v>28</v>
      </c>
      <c r="C37" s="121" t="s">
        <v>45</v>
      </c>
      <c r="D37" s="121"/>
      <c r="E37" s="121"/>
      <c r="F37" s="121" t="s">
        <v>35</v>
      </c>
      <c r="G37" s="121"/>
      <c r="H37" s="121"/>
      <c r="I37" s="121" t="s">
        <v>34</v>
      </c>
      <c r="J37" s="121"/>
      <c r="K37" s="121"/>
      <c r="L37" s="121" t="s">
        <v>44</v>
      </c>
      <c r="M37" s="121"/>
      <c r="N37" s="121"/>
      <c r="O37" s="121" t="s">
        <v>43</v>
      </c>
      <c r="P37" s="121"/>
      <c r="Q37" s="121"/>
      <c r="R37" s="31"/>
      <c r="S37" s="31"/>
      <c r="T37" s="31"/>
      <c r="U37" s="31"/>
    </row>
    <row r="38" spans="1:21" x14ac:dyDescent="0.2">
      <c r="A38" s="120"/>
      <c r="B38" s="120"/>
      <c r="C38" s="44" t="s">
        <v>31</v>
      </c>
      <c r="D38" s="44" t="s">
        <v>42</v>
      </c>
      <c r="E38" s="44" t="s">
        <v>30</v>
      </c>
      <c r="F38" s="44" t="s">
        <v>31</v>
      </c>
      <c r="G38" s="44" t="s">
        <v>42</v>
      </c>
      <c r="H38" s="44" t="s">
        <v>30</v>
      </c>
      <c r="I38" s="44" t="s">
        <v>31</v>
      </c>
      <c r="J38" s="44" t="s">
        <v>42</v>
      </c>
      <c r="K38" s="44" t="s">
        <v>30</v>
      </c>
      <c r="L38" s="44" t="s">
        <v>31</v>
      </c>
      <c r="M38" s="44" t="s">
        <v>42</v>
      </c>
      <c r="N38" s="44" t="s">
        <v>30</v>
      </c>
      <c r="O38" s="44" t="s">
        <v>31</v>
      </c>
      <c r="P38" s="44" t="s">
        <v>42</v>
      </c>
      <c r="Q38" s="44" t="s">
        <v>30</v>
      </c>
      <c r="R38" s="31"/>
      <c r="S38" s="31"/>
      <c r="T38" s="31"/>
      <c r="U38" s="31"/>
    </row>
    <row r="40" spans="1:21" x14ac:dyDescent="0.2">
      <c r="A40" s="7" t="str">
        <f t="shared" ref="A40:Q40" si="18">A6</f>
        <v>Total Nacional/2</v>
      </c>
      <c r="B40" s="46">
        <f t="shared" si="18"/>
        <v>1177149.4310766752</v>
      </c>
      <c r="C40" s="46">
        <f t="shared" si="18"/>
        <v>127484.84993021621</v>
      </c>
      <c r="D40" s="47">
        <f t="shared" si="18"/>
        <v>10.829963177539209</v>
      </c>
      <c r="E40" s="47">
        <f t="shared" si="18"/>
        <v>9.8803025265125299</v>
      </c>
      <c r="F40" s="46">
        <f t="shared" si="18"/>
        <v>332740.21717172483</v>
      </c>
      <c r="G40" s="47">
        <f t="shared" si="18"/>
        <v>28.266608162685454</v>
      </c>
      <c r="H40" s="47">
        <f t="shared" si="18"/>
        <v>8.0099387338998387</v>
      </c>
      <c r="I40" s="46">
        <f t="shared" si="18"/>
        <v>594396.14340576436</v>
      </c>
      <c r="J40" s="47">
        <f t="shared" si="18"/>
        <v>50.494536013333693</v>
      </c>
      <c r="K40" s="47">
        <f t="shared" si="18"/>
        <v>8.0893069369434887</v>
      </c>
      <c r="L40" s="46">
        <f t="shared" si="18"/>
        <v>28280.444080714125</v>
      </c>
      <c r="M40" s="47">
        <f t="shared" si="18"/>
        <v>2.4024514929126313</v>
      </c>
      <c r="N40" s="47">
        <f t="shared" si="18"/>
        <v>6.1435920982214016</v>
      </c>
      <c r="O40" s="46">
        <f t="shared" si="18"/>
        <v>94247.776488258576</v>
      </c>
      <c r="P40" s="47">
        <f t="shared" si="18"/>
        <v>8.0064411535292681</v>
      </c>
      <c r="Q40" s="47">
        <f t="shared" si="18"/>
        <v>7.1658467694147934</v>
      </c>
      <c r="R40" s="31"/>
      <c r="S40" s="31"/>
      <c r="T40" s="31"/>
      <c r="U40" s="31"/>
    </row>
    <row r="41" spans="1:21" x14ac:dyDescent="0.2">
      <c r="A41" s="49"/>
      <c r="B41" s="19"/>
      <c r="C41" s="19"/>
      <c r="D41" s="22"/>
      <c r="E41" s="22"/>
      <c r="F41" s="19"/>
      <c r="G41" s="22"/>
      <c r="H41" s="22"/>
      <c r="I41" s="19"/>
      <c r="J41" s="22"/>
      <c r="K41" s="22"/>
      <c r="L41" s="19"/>
      <c r="M41" s="22"/>
      <c r="N41" s="22"/>
      <c r="O41" s="19"/>
      <c r="P41" s="22"/>
      <c r="Q41" s="22"/>
      <c r="R41" s="31"/>
      <c r="S41" s="31"/>
      <c r="T41" s="31"/>
      <c r="U41" s="31"/>
    </row>
    <row r="42" spans="1:21" x14ac:dyDescent="0.2">
      <c r="A42" s="7" t="s">
        <v>6</v>
      </c>
      <c r="B42" s="86"/>
      <c r="C42" s="86"/>
      <c r="D42" s="97"/>
      <c r="E42" s="87"/>
      <c r="F42" s="86"/>
      <c r="G42" s="97"/>
      <c r="H42" s="87"/>
      <c r="I42" s="86"/>
      <c r="J42" s="97"/>
      <c r="K42" s="87"/>
      <c r="L42" s="86"/>
      <c r="M42" s="97"/>
      <c r="N42" s="87"/>
      <c r="O42" s="86"/>
      <c r="P42" s="97"/>
      <c r="Q42" s="87"/>
      <c r="R42" s="31"/>
      <c r="S42" s="31"/>
      <c r="T42" s="31"/>
      <c r="U42" s="31"/>
    </row>
    <row r="43" spans="1:21" x14ac:dyDescent="0.2">
      <c r="A43" s="5" t="s">
        <v>58</v>
      </c>
      <c r="B43" s="96">
        <f t="shared" ref="B43" si="19">SUM(C43,F43,I43,L43,O43)</f>
        <v>73254.569606261386</v>
      </c>
      <c r="C43" s="38">
        <v>0</v>
      </c>
      <c r="D43" s="100">
        <f>IF(ISNUMBER(C43/$B43*100),C43/$B43*100,0)</f>
        <v>0</v>
      </c>
      <c r="E43" s="100">
        <v>0</v>
      </c>
      <c r="F43" s="38">
        <v>46226.296624829192</v>
      </c>
      <c r="G43" s="100">
        <f>IF(ISNUMBER(F43/$B43*100),F43/$B43*100,0)</f>
        <v>63.103635545594727</v>
      </c>
      <c r="H43" s="100">
        <v>5.7451897860419265</v>
      </c>
      <c r="I43" s="38">
        <v>27028.272981432194</v>
      </c>
      <c r="J43" s="100">
        <f>IF(ISNUMBER(I43/$B43*100),I43/$B43*100,0)</f>
        <v>36.896364454405273</v>
      </c>
      <c r="K43" s="100">
        <v>5.7272994095881158</v>
      </c>
      <c r="L43" s="38">
        <v>0</v>
      </c>
      <c r="M43" s="100">
        <f>IF(ISNUMBER(L43/$B43*100),L43/$B43*100,0)</f>
        <v>0</v>
      </c>
      <c r="N43" s="100">
        <v>0</v>
      </c>
      <c r="O43" s="38">
        <v>0</v>
      </c>
      <c r="P43" s="100">
        <f>IF(ISNUMBER(O43/$B43*100),O43/$B43*100,0)</f>
        <v>0</v>
      </c>
      <c r="Q43" s="100">
        <v>0</v>
      </c>
      <c r="R43" s="31"/>
      <c r="S43" s="31"/>
      <c r="T43" s="31"/>
      <c r="U43" s="31"/>
    </row>
    <row r="44" spans="1:21" x14ac:dyDescent="0.2">
      <c r="A44" s="5" t="s">
        <v>59</v>
      </c>
      <c r="B44" s="96">
        <f t="shared" ref="B44:B53" si="20">SUM(C44,F44,I44,L44,O44)</f>
        <v>615.70994981222577</v>
      </c>
      <c r="C44" s="38">
        <v>0</v>
      </c>
      <c r="D44" s="100">
        <f t="shared" ref="D44:D80" si="21">IF(ISNUMBER(C44/$B44*100),C44/$B44*100,0)</f>
        <v>0</v>
      </c>
      <c r="E44" s="100">
        <v>0</v>
      </c>
      <c r="F44" s="38">
        <v>0</v>
      </c>
      <c r="G44" s="100">
        <f t="shared" ref="G44:G80" si="22">IF(ISNUMBER(F44/$B44*100),F44/$B44*100,0)</f>
        <v>0</v>
      </c>
      <c r="H44" s="100">
        <v>0</v>
      </c>
      <c r="I44" s="38">
        <v>615.70994981222577</v>
      </c>
      <c r="J44" s="100">
        <f t="shared" ref="J44:J80" si="23">IF(ISNUMBER(I44/$B44*100),I44/$B44*100,0)</f>
        <v>100</v>
      </c>
      <c r="K44" s="100">
        <v>9</v>
      </c>
      <c r="L44" s="38">
        <v>0</v>
      </c>
      <c r="M44" s="100">
        <f t="shared" ref="M44:M80" si="24">IF(ISNUMBER(L44/$B44*100),L44/$B44*100,0)</f>
        <v>0</v>
      </c>
      <c r="N44" s="100">
        <v>0</v>
      </c>
      <c r="O44" s="38">
        <v>0</v>
      </c>
      <c r="P44" s="100">
        <f t="shared" ref="P44:P80" si="25">IF(ISNUMBER(O44/$B44*100),O44/$B44*100,0)</f>
        <v>0</v>
      </c>
      <c r="Q44" s="100">
        <v>0</v>
      </c>
      <c r="R44" s="31"/>
      <c r="S44" s="31"/>
      <c r="T44" s="31"/>
      <c r="U44" s="31"/>
    </row>
    <row r="45" spans="1:21" x14ac:dyDescent="0.2">
      <c r="A45" s="5" t="s">
        <v>5</v>
      </c>
      <c r="B45" s="96">
        <f t="shared" si="20"/>
        <v>169792.88644613681</v>
      </c>
      <c r="C45" s="38">
        <v>0</v>
      </c>
      <c r="D45" s="100">
        <f t="shared" si="21"/>
        <v>0</v>
      </c>
      <c r="E45" s="100">
        <v>0</v>
      </c>
      <c r="F45" s="38">
        <v>55614.02702928325</v>
      </c>
      <c r="G45" s="100">
        <f t="shared" si="22"/>
        <v>32.754038283532935</v>
      </c>
      <c r="H45" s="100">
        <v>7.2042532446859369</v>
      </c>
      <c r="I45" s="38">
        <v>114178.85941685356</v>
      </c>
      <c r="J45" s="100">
        <f t="shared" si="23"/>
        <v>67.245961716467079</v>
      </c>
      <c r="K45" s="100">
        <v>7.5962528925307042</v>
      </c>
      <c r="L45" s="38">
        <v>0</v>
      </c>
      <c r="M45" s="100">
        <f t="shared" si="24"/>
        <v>0</v>
      </c>
      <c r="N45" s="100">
        <v>0</v>
      </c>
      <c r="O45" s="38">
        <v>0</v>
      </c>
      <c r="P45" s="100">
        <f t="shared" si="25"/>
        <v>0</v>
      </c>
      <c r="Q45" s="100">
        <v>0</v>
      </c>
      <c r="R45" s="31"/>
      <c r="S45" s="31"/>
      <c r="T45" s="31"/>
      <c r="U45" s="31"/>
    </row>
    <row r="46" spans="1:21" x14ac:dyDescent="0.2">
      <c r="A46" s="5" t="s">
        <v>60</v>
      </c>
      <c r="B46" s="96">
        <f t="shared" si="20"/>
        <v>307.85497490611289</v>
      </c>
      <c r="C46" s="38">
        <v>0</v>
      </c>
      <c r="D46" s="100">
        <f t="shared" si="21"/>
        <v>0</v>
      </c>
      <c r="E46" s="100">
        <v>0</v>
      </c>
      <c r="F46" s="38">
        <v>307.85497490611289</v>
      </c>
      <c r="G46" s="100">
        <f t="shared" si="22"/>
        <v>100</v>
      </c>
      <c r="H46" s="100">
        <v>8</v>
      </c>
      <c r="I46" s="38">
        <v>0</v>
      </c>
      <c r="J46" s="100">
        <f t="shared" si="23"/>
        <v>0</v>
      </c>
      <c r="K46" s="100">
        <v>0</v>
      </c>
      <c r="L46" s="38">
        <v>0</v>
      </c>
      <c r="M46" s="100">
        <f t="shared" si="24"/>
        <v>0</v>
      </c>
      <c r="N46" s="100">
        <v>0</v>
      </c>
      <c r="O46" s="38">
        <v>0</v>
      </c>
      <c r="P46" s="100">
        <f t="shared" si="25"/>
        <v>0</v>
      </c>
      <c r="Q46" s="100">
        <v>0</v>
      </c>
      <c r="R46" s="31"/>
      <c r="S46" s="31"/>
      <c r="T46" s="31"/>
      <c r="U46" s="31"/>
    </row>
    <row r="47" spans="1:21" x14ac:dyDescent="0.2">
      <c r="A47" s="5" t="s">
        <v>61</v>
      </c>
      <c r="B47" s="96">
        <f t="shared" si="20"/>
        <v>2253.8755597896311</v>
      </c>
      <c r="C47" s="38">
        <v>0</v>
      </c>
      <c r="D47" s="100">
        <f t="shared" si="21"/>
        <v>0</v>
      </c>
      <c r="E47" s="100">
        <v>0</v>
      </c>
      <c r="F47" s="38">
        <v>1080.854799398568</v>
      </c>
      <c r="G47" s="100">
        <f t="shared" si="22"/>
        <v>47.95538931614535</v>
      </c>
      <c r="H47" s="100">
        <v>8.1924339819828873</v>
      </c>
      <c r="I47" s="38">
        <v>1173.020760391063</v>
      </c>
      <c r="J47" s="100">
        <f t="shared" si="23"/>
        <v>52.044610683854643</v>
      </c>
      <c r="K47" s="100">
        <v>7.2300955216398011</v>
      </c>
      <c r="L47" s="38">
        <v>0</v>
      </c>
      <c r="M47" s="100">
        <f t="shared" si="24"/>
        <v>0</v>
      </c>
      <c r="N47" s="100">
        <v>0</v>
      </c>
      <c r="O47" s="38">
        <v>0</v>
      </c>
      <c r="P47" s="100">
        <f t="shared" si="25"/>
        <v>0</v>
      </c>
      <c r="Q47" s="100">
        <v>0</v>
      </c>
      <c r="R47" s="31"/>
      <c r="S47" s="31"/>
      <c r="T47" s="31"/>
      <c r="U47" s="31"/>
    </row>
    <row r="48" spans="1:21" x14ac:dyDescent="0.2">
      <c r="A48" s="5" t="s">
        <v>62</v>
      </c>
      <c r="B48" s="96">
        <f t="shared" si="20"/>
        <v>2366.3544520744686</v>
      </c>
      <c r="C48" s="38">
        <v>0</v>
      </c>
      <c r="D48" s="100">
        <f t="shared" si="21"/>
        <v>0</v>
      </c>
      <c r="E48" s="100">
        <v>0</v>
      </c>
      <c r="F48" s="38">
        <v>186.64912005348677</v>
      </c>
      <c r="G48" s="100">
        <f t="shared" si="22"/>
        <v>7.8876230857917546</v>
      </c>
      <c r="H48" s="100">
        <v>6</v>
      </c>
      <c r="I48" s="38">
        <v>2179.7053320209816</v>
      </c>
      <c r="J48" s="100">
        <f t="shared" si="23"/>
        <v>92.112376914208241</v>
      </c>
      <c r="K48" s="100">
        <v>14.248623851765625</v>
      </c>
      <c r="L48" s="38">
        <v>0</v>
      </c>
      <c r="M48" s="100">
        <f t="shared" si="24"/>
        <v>0</v>
      </c>
      <c r="N48" s="100">
        <v>0</v>
      </c>
      <c r="O48" s="38">
        <v>0</v>
      </c>
      <c r="P48" s="100">
        <f t="shared" si="25"/>
        <v>0</v>
      </c>
      <c r="Q48" s="100">
        <v>0</v>
      </c>
      <c r="R48" s="31"/>
      <c r="S48" s="31"/>
      <c r="T48" s="31"/>
      <c r="U48" s="31"/>
    </row>
    <row r="49" spans="1:21" x14ac:dyDescent="0.2">
      <c r="A49" s="5" t="s">
        <v>63</v>
      </c>
      <c r="B49" s="96">
        <f t="shared" si="20"/>
        <v>258562.2014098182</v>
      </c>
      <c r="C49" s="38">
        <v>0</v>
      </c>
      <c r="D49" s="100">
        <f t="shared" si="21"/>
        <v>0</v>
      </c>
      <c r="E49" s="100">
        <v>0</v>
      </c>
      <c r="F49" s="38">
        <v>63366.836924743322</v>
      </c>
      <c r="G49" s="100">
        <f t="shared" si="22"/>
        <v>24.507386067736789</v>
      </c>
      <c r="H49" s="100">
        <v>8.1719382225339494</v>
      </c>
      <c r="I49" s="38">
        <v>195195.36448507488</v>
      </c>
      <c r="J49" s="100">
        <f t="shared" si="23"/>
        <v>75.492613932263211</v>
      </c>
      <c r="K49" s="100">
        <v>7.9031844396949582</v>
      </c>
      <c r="L49" s="38">
        <v>0</v>
      </c>
      <c r="M49" s="100">
        <f t="shared" si="24"/>
        <v>0</v>
      </c>
      <c r="N49" s="100">
        <v>0</v>
      </c>
      <c r="O49" s="38">
        <v>0</v>
      </c>
      <c r="P49" s="100">
        <f t="shared" si="25"/>
        <v>0</v>
      </c>
      <c r="Q49" s="100">
        <v>0</v>
      </c>
      <c r="R49" s="31"/>
      <c r="S49" s="31"/>
      <c r="T49" s="31"/>
      <c r="U49" s="31"/>
    </row>
    <row r="50" spans="1:21" x14ac:dyDescent="0.2">
      <c r="A50" s="5" t="s">
        <v>64</v>
      </c>
      <c r="B50" s="96">
        <f t="shared" si="20"/>
        <v>1854.1739754041494</v>
      </c>
      <c r="C50" s="38">
        <v>0</v>
      </c>
      <c r="D50" s="100">
        <f t="shared" si="21"/>
        <v>0</v>
      </c>
      <c r="E50" s="100">
        <v>0</v>
      </c>
      <c r="F50" s="38">
        <v>471.81082336543847</v>
      </c>
      <c r="G50" s="100">
        <f t="shared" si="22"/>
        <v>25.445876688167797</v>
      </c>
      <c r="H50" s="100">
        <v>8.8724697207910168</v>
      </c>
      <c r="I50" s="38">
        <v>1382.363152038711</v>
      </c>
      <c r="J50" s="100">
        <f t="shared" si="23"/>
        <v>74.554123311832214</v>
      </c>
      <c r="K50" s="100">
        <v>9.5343652501006417</v>
      </c>
      <c r="L50" s="38">
        <v>0</v>
      </c>
      <c r="M50" s="100">
        <f t="shared" si="24"/>
        <v>0</v>
      </c>
      <c r="N50" s="100">
        <v>0</v>
      </c>
      <c r="O50" s="38">
        <v>0</v>
      </c>
      <c r="P50" s="100">
        <f t="shared" si="25"/>
        <v>0</v>
      </c>
      <c r="Q50" s="100">
        <v>0</v>
      </c>
      <c r="R50" s="31"/>
      <c r="S50" s="31"/>
      <c r="T50" s="31"/>
      <c r="U50" s="31"/>
    </row>
    <row r="51" spans="1:21" x14ac:dyDescent="0.2">
      <c r="A51" s="5" t="s">
        <v>65</v>
      </c>
      <c r="B51" s="96">
        <f t="shared" si="20"/>
        <v>97669.143752892429</v>
      </c>
      <c r="C51" s="38">
        <v>0</v>
      </c>
      <c r="D51" s="100">
        <f t="shared" si="21"/>
        <v>0</v>
      </c>
      <c r="E51" s="100">
        <v>0</v>
      </c>
      <c r="F51" s="38">
        <v>44515.572210367231</v>
      </c>
      <c r="G51" s="100">
        <f t="shared" si="22"/>
        <v>45.577928197050383</v>
      </c>
      <c r="H51" s="100">
        <v>7.7389801841762864</v>
      </c>
      <c r="I51" s="38">
        <v>53153.571542525198</v>
      </c>
      <c r="J51" s="100">
        <f t="shared" si="23"/>
        <v>54.42207180294961</v>
      </c>
      <c r="K51" s="100">
        <v>7.6955668778844037</v>
      </c>
      <c r="L51" s="38">
        <v>0</v>
      </c>
      <c r="M51" s="100">
        <f t="shared" si="24"/>
        <v>0</v>
      </c>
      <c r="N51" s="100">
        <v>0</v>
      </c>
      <c r="O51" s="38">
        <v>0</v>
      </c>
      <c r="P51" s="100">
        <f t="shared" si="25"/>
        <v>0</v>
      </c>
      <c r="Q51" s="100">
        <v>0</v>
      </c>
      <c r="R51" s="31"/>
      <c r="S51" s="31"/>
      <c r="T51" s="31"/>
      <c r="U51" s="31"/>
    </row>
    <row r="52" spans="1:21" x14ac:dyDescent="0.2">
      <c r="A52" s="5" t="s">
        <v>66</v>
      </c>
      <c r="B52" s="96">
        <f t="shared" si="20"/>
        <v>6248.3683106240214</v>
      </c>
      <c r="C52" s="38">
        <v>0</v>
      </c>
      <c r="D52" s="100">
        <f t="shared" si="21"/>
        <v>0</v>
      </c>
      <c r="E52" s="100">
        <v>0</v>
      </c>
      <c r="F52" s="38">
        <v>436.5807458232872</v>
      </c>
      <c r="G52" s="100">
        <f t="shared" si="22"/>
        <v>6.987116061660041</v>
      </c>
      <c r="H52" s="100">
        <v>15</v>
      </c>
      <c r="I52" s="38">
        <v>5811.7875648007339</v>
      </c>
      <c r="J52" s="100">
        <f t="shared" si="23"/>
        <v>93.012883938339954</v>
      </c>
      <c r="K52" s="100">
        <v>12.886109801688651</v>
      </c>
      <c r="L52" s="38">
        <v>0</v>
      </c>
      <c r="M52" s="100">
        <f t="shared" si="24"/>
        <v>0</v>
      </c>
      <c r="N52" s="100">
        <v>0</v>
      </c>
      <c r="O52" s="38">
        <v>0</v>
      </c>
      <c r="P52" s="100">
        <f t="shared" si="25"/>
        <v>0</v>
      </c>
      <c r="Q52" s="100">
        <v>0</v>
      </c>
      <c r="R52" s="31"/>
      <c r="S52" s="31"/>
      <c r="T52" s="31"/>
      <c r="U52" s="31"/>
    </row>
    <row r="53" spans="1:21" x14ac:dyDescent="0.2">
      <c r="A53" s="5" t="s">
        <v>67</v>
      </c>
      <c r="B53" s="96">
        <f t="shared" si="20"/>
        <v>11975.755458914478</v>
      </c>
      <c r="C53" s="38">
        <v>0</v>
      </c>
      <c r="D53" s="100">
        <f t="shared" si="21"/>
        <v>0</v>
      </c>
      <c r="E53" s="100">
        <v>0</v>
      </c>
      <c r="F53" s="38">
        <v>186.64912005348677</v>
      </c>
      <c r="G53" s="100">
        <f t="shared" si="22"/>
        <v>1.5585582111611125</v>
      </c>
      <c r="H53" s="100">
        <v>6</v>
      </c>
      <c r="I53" s="38">
        <v>11789.106338860991</v>
      </c>
      <c r="J53" s="100">
        <f t="shared" si="23"/>
        <v>98.441441788838873</v>
      </c>
      <c r="K53" s="100">
        <v>13.463015468778373</v>
      </c>
      <c r="L53" s="38">
        <v>0</v>
      </c>
      <c r="M53" s="100">
        <f t="shared" si="24"/>
        <v>0</v>
      </c>
      <c r="N53" s="100">
        <v>0</v>
      </c>
      <c r="O53" s="38">
        <v>0</v>
      </c>
      <c r="P53" s="100">
        <f t="shared" si="25"/>
        <v>0</v>
      </c>
      <c r="Q53" s="100">
        <v>0</v>
      </c>
      <c r="R53" s="31"/>
      <c r="S53" s="31"/>
      <c r="T53" s="31"/>
      <c r="U53" s="31"/>
    </row>
    <row r="54" spans="1:21" x14ac:dyDescent="0.2">
      <c r="A54" s="5" t="s">
        <v>68</v>
      </c>
      <c r="B54" s="96">
        <f t="shared" ref="B54:B80" si="26">SUM(C54,F54,I54,L54,O54)</f>
        <v>1313.8316100746752</v>
      </c>
      <c r="C54" s="38">
        <v>0</v>
      </c>
      <c r="D54" s="100">
        <f t="shared" si="21"/>
        <v>0</v>
      </c>
      <c r="E54" s="100">
        <v>0</v>
      </c>
      <c r="F54" s="38">
        <v>0</v>
      </c>
      <c r="G54" s="100">
        <f t="shared" si="22"/>
        <v>0</v>
      </c>
      <c r="H54" s="100">
        <v>0</v>
      </c>
      <c r="I54" s="38">
        <v>1313.8316100746752</v>
      </c>
      <c r="J54" s="100">
        <f t="shared" si="23"/>
        <v>100</v>
      </c>
      <c r="K54" s="100">
        <v>10.297872340425533</v>
      </c>
      <c r="L54" s="38">
        <v>0</v>
      </c>
      <c r="M54" s="100">
        <f t="shared" si="24"/>
        <v>0</v>
      </c>
      <c r="N54" s="100">
        <v>0</v>
      </c>
      <c r="O54" s="38">
        <v>0</v>
      </c>
      <c r="P54" s="100">
        <f t="shared" si="25"/>
        <v>0</v>
      </c>
      <c r="Q54" s="100">
        <v>0</v>
      </c>
      <c r="R54" s="31"/>
      <c r="S54" s="31"/>
      <c r="T54" s="31"/>
      <c r="U54" s="31"/>
    </row>
    <row r="55" spans="1:21" x14ac:dyDescent="0.2">
      <c r="A55" s="5" t="s">
        <v>69</v>
      </c>
      <c r="B55" s="96">
        <f t="shared" si="26"/>
        <v>8052.3336480123944</v>
      </c>
      <c r="C55" s="38">
        <v>0</v>
      </c>
      <c r="D55" s="100">
        <f t="shared" si="21"/>
        <v>0</v>
      </c>
      <c r="E55" s="100">
        <v>0</v>
      </c>
      <c r="F55" s="38">
        <v>4145.2096637351342</v>
      </c>
      <c r="G55" s="100">
        <f t="shared" si="22"/>
        <v>51.478364470880081</v>
      </c>
      <c r="H55" s="100">
        <v>15.775247459767758</v>
      </c>
      <c r="I55" s="38">
        <v>3907.1239842772598</v>
      </c>
      <c r="J55" s="100">
        <f t="shared" si="23"/>
        <v>48.521635529119919</v>
      </c>
      <c r="K55" s="100">
        <v>15.202859628819704</v>
      </c>
      <c r="L55" s="38">
        <v>0</v>
      </c>
      <c r="M55" s="100">
        <f t="shared" si="24"/>
        <v>0</v>
      </c>
      <c r="N55" s="100">
        <v>0</v>
      </c>
      <c r="O55" s="38">
        <v>0</v>
      </c>
      <c r="P55" s="100">
        <f t="shared" si="25"/>
        <v>0</v>
      </c>
      <c r="Q55" s="100">
        <v>0</v>
      </c>
      <c r="R55" s="31"/>
      <c r="S55" s="31"/>
      <c r="T55" s="31"/>
      <c r="U55" s="31"/>
    </row>
    <row r="56" spans="1:21" x14ac:dyDescent="0.2">
      <c r="A56" s="5" t="s">
        <v>70</v>
      </c>
      <c r="B56" s="96">
        <f t="shared" si="26"/>
        <v>16280.597763923248</v>
      </c>
      <c r="C56" s="38">
        <v>0</v>
      </c>
      <c r="D56" s="100">
        <f t="shared" si="21"/>
        <v>0</v>
      </c>
      <c r="E56" s="100">
        <v>0</v>
      </c>
      <c r="F56" s="38">
        <v>5658.8927904204838</v>
      </c>
      <c r="G56" s="100">
        <f t="shared" si="22"/>
        <v>34.75850747298864</v>
      </c>
      <c r="H56" s="100">
        <v>7.2884292440718781</v>
      </c>
      <c r="I56" s="38">
        <v>10621.704973502763</v>
      </c>
      <c r="J56" s="100">
        <f t="shared" si="23"/>
        <v>65.24149252701136</v>
      </c>
      <c r="K56" s="100">
        <v>8.9877186900188963</v>
      </c>
      <c r="L56" s="38">
        <v>0</v>
      </c>
      <c r="M56" s="100">
        <f t="shared" si="24"/>
        <v>0</v>
      </c>
      <c r="N56" s="100">
        <v>0</v>
      </c>
      <c r="O56" s="38">
        <v>0</v>
      </c>
      <c r="P56" s="100">
        <f t="shared" si="25"/>
        <v>0</v>
      </c>
      <c r="Q56" s="100">
        <v>0</v>
      </c>
      <c r="R56" s="31"/>
      <c r="S56" s="31"/>
      <c r="T56" s="31"/>
      <c r="U56" s="31"/>
    </row>
    <row r="57" spans="1:21" x14ac:dyDescent="0.2">
      <c r="A57" s="5" t="s">
        <v>71</v>
      </c>
      <c r="B57" s="96">
        <f t="shared" si="26"/>
        <v>21424.228503534465</v>
      </c>
      <c r="C57" s="38">
        <v>0</v>
      </c>
      <c r="D57" s="100">
        <f t="shared" si="21"/>
        <v>0</v>
      </c>
      <c r="E57" s="100">
        <v>0</v>
      </c>
      <c r="F57" s="38">
        <v>7851.415735435311</v>
      </c>
      <c r="G57" s="100">
        <f t="shared" si="22"/>
        <v>36.647367414607359</v>
      </c>
      <c r="H57" s="100">
        <v>9.686567947178478</v>
      </c>
      <c r="I57" s="38">
        <v>13572.812768099155</v>
      </c>
      <c r="J57" s="100">
        <f t="shared" si="23"/>
        <v>63.352632585392641</v>
      </c>
      <c r="K57" s="100">
        <v>11.687681611615067</v>
      </c>
      <c r="L57" s="38">
        <v>0</v>
      </c>
      <c r="M57" s="100">
        <f t="shared" si="24"/>
        <v>0</v>
      </c>
      <c r="N57" s="100">
        <v>0</v>
      </c>
      <c r="O57" s="38">
        <v>0</v>
      </c>
      <c r="P57" s="100">
        <f t="shared" si="25"/>
        <v>0</v>
      </c>
      <c r="Q57" s="100">
        <v>0</v>
      </c>
      <c r="R57" s="31"/>
      <c r="S57" s="31"/>
      <c r="T57" s="31"/>
      <c r="U57" s="31"/>
    </row>
    <row r="58" spans="1:21" x14ac:dyDescent="0.2">
      <c r="A58" s="5" t="s">
        <v>72</v>
      </c>
      <c r="B58" s="96">
        <f t="shared" si="26"/>
        <v>37037.27154405108</v>
      </c>
      <c r="C58" s="38">
        <v>0</v>
      </c>
      <c r="D58" s="100">
        <f t="shared" si="21"/>
        <v>0</v>
      </c>
      <c r="E58" s="100">
        <v>0</v>
      </c>
      <c r="F58" s="38">
        <v>25064.303620644361</v>
      </c>
      <c r="G58" s="100">
        <f t="shared" si="22"/>
        <v>67.673191290113238</v>
      </c>
      <c r="H58" s="100">
        <v>14.241922048965362</v>
      </c>
      <c r="I58" s="38">
        <v>11972.967923406721</v>
      </c>
      <c r="J58" s="100">
        <f t="shared" si="23"/>
        <v>32.32680870988677</v>
      </c>
      <c r="K58" s="100">
        <v>13.776966616927675</v>
      </c>
      <c r="L58" s="38">
        <v>0</v>
      </c>
      <c r="M58" s="100">
        <f t="shared" si="24"/>
        <v>0</v>
      </c>
      <c r="N58" s="100">
        <v>0</v>
      </c>
      <c r="O58" s="38">
        <v>0</v>
      </c>
      <c r="P58" s="100">
        <f t="shared" si="25"/>
        <v>0</v>
      </c>
      <c r="Q58" s="100">
        <v>0</v>
      </c>
      <c r="R58" s="31"/>
      <c r="S58" s="31"/>
      <c r="T58" s="31"/>
      <c r="U58" s="31"/>
    </row>
    <row r="59" spans="1:21" x14ac:dyDescent="0.2">
      <c r="A59" s="5" t="s">
        <v>73</v>
      </c>
      <c r="B59" s="96">
        <f t="shared" si="26"/>
        <v>17273.081777687028</v>
      </c>
      <c r="C59" s="38">
        <v>0</v>
      </c>
      <c r="D59" s="100">
        <f t="shared" si="21"/>
        <v>0</v>
      </c>
      <c r="E59" s="100">
        <v>0</v>
      </c>
      <c r="F59" s="38">
        <v>3675.5491966041022</v>
      </c>
      <c r="G59" s="100">
        <f t="shared" si="22"/>
        <v>21.279058617971071</v>
      </c>
      <c r="H59" s="100">
        <v>11.310239030885914</v>
      </c>
      <c r="I59" s="38">
        <v>13597.532581082927</v>
      </c>
      <c r="J59" s="100">
        <f t="shared" si="23"/>
        <v>78.72094138202894</v>
      </c>
      <c r="K59" s="100">
        <v>10.483242580294622</v>
      </c>
      <c r="L59" s="38">
        <v>0</v>
      </c>
      <c r="M59" s="100">
        <f t="shared" si="24"/>
        <v>0</v>
      </c>
      <c r="N59" s="100">
        <v>0</v>
      </c>
      <c r="O59" s="38">
        <v>0</v>
      </c>
      <c r="P59" s="100">
        <f t="shared" si="25"/>
        <v>0</v>
      </c>
      <c r="Q59" s="100">
        <v>0</v>
      </c>
      <c r="R59" s="31"/>
      <c r="S59" s="31"/>
      <c r="T59" s="31"/>
      <c r="U59" s="31"/>
    </row>
    <row r="60" spans="1:21" x14ac:dyDescent="0.2">
      <c r="A60" s="5" t="s">
        <v>74</v>
      </c>
      <c r="B60" s="96">
        <f t="shared" si="26"/>
        <v>3675.6934098317702</v>
      </c>
      <c r="C60" s="38">
        <v>0</v>
      </c>
      <c r="D60" s="100">
        <f t="shared" si="21"/>
        <v>0</v>
      </c>
      <c r="E60" s="100">
        <v>0</v>
      </c>
      <c r="F60" s="38">
        <v>1175.6573099726861</v>
      </c>
      <c r="G60" s="100">
        <f t="shared" si="22"/>
        <v>31.984640145122818</v>
      </c>
      <c r="H60" s="100">
        <v>8.2226610242482359</v>
      </c>
      <c r="I60" s="38">
        <v>2500.0360998590841</v>
      </c>
      <c r="J60" s="100">
        <f t="shared" si="23"/>
        <v>68.01535985487719</v>
      </c>
      <c r="K60" s="100">
        <v>7.9520846991222784</v>
      </c>
      <c r="L60" s="38">
        <v>0</v>
      </c>
      <c r="M60" s="100">
        <f t="shared" si="24"/>
        <v>0</v>
      </c>
      <c r="N60" s="100">
        <v>0</v>
      </c>
      <c r="O60" s="38">
        <v>0</v>
      </c>
      <c r="P60" s="100">
        <f t="shared" si="25"/>
        <v>0</v>
      </c>
      <c r="Q60" s="100">
        <v>0</v>
      </c>
      <c r="R60" s="31"/>
      <c r="S60" s="31"/>
      <c r="T60" s="31"/>
      <c r="U60" s="31"/>
    </row>
    <row r="61" spans="1:21" x14ac:dyDescent="0.2">
      <c r="A61" s="5" t="s">
        <v>75</v>
      </c>
      <c r="B61" s="96">
        <f t="shared" si="26"/>
        <v>96304.179427511233</v>
      </c>
      <c r="C61" s="38">
        <v>0</v>
      </c>
      <c r="D61" s="100">
        <f t="shared" si="21"/>
        <v>0</v>
      </c>
      <c r="E61" s="100">
        <v>0</v>
      </c>
      <c r="F61" s="38">
        <v>56364.903619968223</v>
      </c>
      <c r="G61" s="100">
        <f t="shared" si="22"/>
        <v>58.527993234597311</v>
      </c>
      <c r="H61" s="100">
        <v>6.7289501864986416</v>
      </c>
      <c r="I61" s="38">
        <v>39939.275807543017</v>
      </c>
      <c r="J61" s="100">
        <f t="shared" si="23"/>
        <v>41.472006765402703</v>
      </c>
      <c r="K61" s="100">
        <v>7.4210595176973202</v>
      </c>
      <c r="L61" s="38">
        <v>0</v>
      </c>
      <c r="M61" s="100">
        <f t="shared" si="24"/>
        <v>0</v>
      </c>
      <c r="N61" s="100">
        <v>0</v>
      </c>
      <c r="O61" s="38">
        <v>0</v>
      </c>
      <c r="P61" s="100">
        <f t="shared" si="25"/>
        <v>0</v>
      </c>
      <c r="Q61" s="100">
        <v>0</v>
      </c>
      <c r="R61" s="31"/>
      <c r="S61" s="31"/>
      <c r="T61" s="31"/>
      <c r="U61" s="31"/>
    </row>
    <row r="62" spans="1:21" x14ac:dyDescent="0.2">
      <c r="A62" s="5" t="s">
        <v>76</v>
      </c>
      <c r="B62" s="96">
        <f t="shared" si="26"/>
        <v>99289.892235260049</v>
      </c>
      <c r="C62" s="38">
        <v>0</v>
      </c>
      <c r="D62" s="100">
        <f t="shared" si="21"/>
        <v>0</v>
      </c>
      <c r="E62" s="100">
        <v>0</v>
      </c>
      <c r="F62" s="38">
        <v>15666.717141390061</v>
      </c>
      <c r="G62" s="100">
        <f t="shared" si="22"/>
        <v>15.778763365226478</v>
      </c>
      <c r="H62" s="100">
        <v>6.3519089589777629</v>
      </c>
      <c r="I62" s="38">
        <v>83623.175093869984</v>
      </c>
      <c r="J62" s="100">
        <f t="shared" si="23"/>
        <v>84.221236634773518</v>
      </c>
      <c r="K62" s="100">
        <v>6.6018353568312111</v>
      </c>
      <c r="L62" s="38">
        <v>0</v>
      </c>
      <c r="M62" s="100">
        <f t="shared" si="24"/>
        <v>0</v>
      </c>
      <c r="N62" s="100">
        <v>0</v>
      </c>
      <c r="O62" s="38">
        <v>0</v>
      </c>
      <c r="P62" s="100">
        <f t="shared" si="25"/>
        <v>0</v>
      </c>
      <c r="Q62" s="100">
        <v>0</v>
      </c>
      <c r="R62" s="31"/>
      <c r="S62" s="31"/>
      <c r="T62" s="31"/>
      <c r="U62" s="31"/>
    </row>
    <row r="63" spans="1:21" x14ac:dyDescent="0.2">
      <c r="A63" s="5" t="s">
        <v>77</v>
      </c>
      <c r="B63" s="96">
        <f t="shared" si="26"/>
        <v>1584.3567609700906</v>
      </c>
      <c r="C63" s="38">
        <v>0</v>
      </c>
      <c r="D63" s="100">
        <f t="shared" si="21"/>
        <v>0</v>
      </c>
      <c r="E63" s="100">
        <v>0</v>
      </c>
      <c r="F63" s="38">
        <v>744.43572072940015</v>
      </c>
      <c r="G63" s="100">
        <f t="shared" si="22"/>
        <v>46.986621894022619</v>
      </c>
      <c r="H63" s="100">
        <v>12.451044825402477</v>
      </c>
      <c r="I63" s="38">
        <v>839.92104024069044</v>
      </c>
      <c r="J63" s="100">
        <f t="shared" si="23"/>
        <v>53.013378105977381</v>
      </c>
      <c r="K63" s="100">
        <v>16.333333333333332</v>
      </c>
      <c r="L63" s="38">
        <v>0</v>
      </c>
      <c r="M63" s="100">
        <f t="shared" si="24"/>
        <v>0</v>
      </c>
      <c r="N63" s="100">
        <v>0</v>
      </c>
      <c r="O63" s="38">
        <v>0</v>
      </c>
      <c r="P63" s="100">
        <f t="shared" si="25"/>
        <v>0</v>
      </c>
      <c r="Q63" s="100">
        <v>0</v>
      </c>
      <c r="R63" s="31"/>
      <c r="S63" s="31"/>
      <c r="T63" s="31"/>
      <c r="U63" s="31"/>
    </row>
    <row r="64" spans="1:21" x14ac:dyDescent="0.2">
      <c r="A64" s="34" t="s">
        <v>91</v>
      </c>
      <c r="B64" s="96">
        <f t="shared" si="26"/>
        <v>0</v>
      </c>
      <c r="C64" s="38">
        <v>0</v>
      </c>
      <c r="D64" s="100">
        <f t="shared" si="21"/>
        <v>0</v>
      </c>
      <c r="E64" s="100">
        <v>0</v>
      </c>
      <c r="F64" s="38">
        <v>0</v>
      </c>
      <c r="G64" s="100">
        <f t="shared" si="22"/>
        <v>0</v>
      </c>
      <c r="H64" s="100">
        <v>0</v>
      </c>
      <c r="I64" s="38">
        <v>0</v>
      </c>
      <c r="J64" s="100">
        <f t="shared" si="23"/>
        <v>0</v>
      </c>
      <c r="K64" s="100">
        <v>0</v>
      </c>
      <c r="L64" s="38">
        <v>0</v>
      </c>
      <c r="M64" s="100">
        <f t="shared" si="24"/>
        <v>0</v>
      </c>
      <c r="N64" s="100">
        <v>0</v>
      </c>
      <c r="O64" s="38">
        <v>0</v>
      </c>
      <c r="P64" s="100">
        <f t="shared" si="25"/>
        <v>0</v>
      </c>
      <c r="Q64" s="100">
        <v>0</v>
      </c>
      <c r="R64" s="31"/>
      <c r="S64" s="31"/>
      <c r="T64" s="31"/>
      <c r="U64" s="31"/>
    </row>
    <row r="65" spans="1:21" x14ac:dyDescent="0.2">
      <c r="A65" s="5" t="s">
        <v>79</v>
      </c>
      <c r="B65" s="96">
        <f t="shared" si="26"/>
        <v>76248.774520035135</v>
      </c>
      <c r="C65" s="38">
        <v>36530.924283656481</v>
      </c>
      <c r="D65" s="100">
        <f t="shared" si="21"/>
        <v>47.910178902688614</v>
      </c>
      <c r="E65" s="100">
        <v>10.654115195232809</v>
      </c>
      <c r="F65" s="38">
        <v>0</v>
      </c>
      <c r="G65" s="100">
        <f t="shared" si="22"/>
        <v>0</v>
      </c>
      <c r="H65" s="100">
        <v>0</v>
      </c>
      <c r="I65" s="38">
        <v>0</v>
      </c>
      <c r="J65" s="100">
        <f t="shared" si="23"/>
        <v>0</v>
      </c>
      <c r="K65" s="100">
        <v>0</v>
      </c>
      <c r="L65" s="38">
        <v>1201.177839781393</v>
      </c>
      <c r="M65" s="100">
        <f t="shared" si="24"/>
        <v>1.5753405183787859</v>
      </c>
      <c r="N65" s="100">
        <v>7.6688445503489797</v>
      </c>
      <c r="O65" s="38">
        <v>38516.672396597256</v>
      </c>
      <c r="P65" s="100">
        <f t="shared" si="25"/>
        <v>50.514480578932599</v>
      </c>
      <c r="Q65" s="100">
        <v>6.9807859822069682</v>
      </c>
      <c r="R65" s="31"/>
      <c r="S65" s="31"/>
      <c r="T65" s="31"/>
      <c r="U65" s="31"/>
    </row>
    <row r="66" spans="1:21" x14ac:dyDescent="0.2">
      <c r="A66" s="5" t="s">
        <v>80</v>
      </c>
      <c r="B66" s="96">
        <f t="shared" si="26"/>
        <v>0</v>
      </c>
      <c r="C66" s="38">
        <v>0</v>
      </c>
      <c r="D66" s="100">
        <f t="shared" si="21"/>
        <v>0</v>
      </c>
      <c r="E66" s="100">
        <v>0</v>
      </c>
      <c r="F66" s="38">
        <v>0</v>
      </c>
      <c r="G66" s="100">
        <f t="shared" si="22"/>
        <v>0</v>
      </c>
      <c r="H66" s="100">
        <v>0</v>
      </c>
      <c r="I66" s="38">
        <v>0</v>
      </c>
      <c r="J66" s="100">
        <f t="shared" si="23"/>
        <v>0</v>
      </c>
      <c r="K66" s="100">
        <v>0</v>
      </c>
      <c r="L66" s="38">
        <v>0</v>
      </c>
      <c r="M66" s="100">
        <f t="shared" si="24"/>
        <v>0</v>
      </c>
      <c r="N66" s="100">
        <v>0</v>
      </c>
      <c r="O66" s="38">
        <v>0</v>
      </c>
      <c r="P66" s="100">
        <f t="shared" si="25"/>
        <v>0</v>
      </c>
      <c r="Q66" s="100">
        <v>0</v>
      </c>
      <c r="R66" s="31"/>
      <c r="S66" s="31"/>
      <c r="T66" s="31"/>
      <c r="U66" s="31"/>
    </row>
    <row r="67" spans="1:21" x14ac:dyDescent="0.2">
      <c r="A67" s="7" t="s">
        <v>4</v>
      </c>
      <c r="B67" s="96"/>
      <c r="C67" s="38"/>
      <c r="D67" s="100"/>
      <c r="E67" s="100"/>
      <c r="F67" s="38"/>
      <c r="G67" s="100"/>
      <c r="H67" s="100"/>
      <c r="I67" s="38"/>
      <c r="J67" s="100"/>
      <c r="K67" s="100"/>
      <c r="L67" s="38"/>
      <c r="M67" s="100"/>
      <c r="N67" s="100"/>
      <c r="O67" s="38"/>
      <c r="P67" s="100"/>
      <c r="Q67" s="100"/>
      <c r="R67" s="31"/>
      <c r="S67" s="31"/>
      <c r="T67" s="31"/>
      <c r="U67" s="31"/>
    </row>
    <row r="68" spans="1:21" x14ac:dyDescent="0.2">
      <c r="A68" s="5" t="s">
        <v>81</v>
      </c>
      <c r="B68" s="96">
        <f t="shared" si="26"/>
        <v>26818.445303870325</v>
      </c>
      <c r="C68" s="38">
        <v>0</v>
      </c>
      <c r="D68" s="100">
        <f t="shared" si="21"/>
        <v>0</v>
      </c>
      <c r="E68" s="100">
        <v>0</v>
      </c>
      <c r="F68" s="38">
        <v>1804.2463324294611</v>
      </c>
      <c r="G68" s="100">
        <f t="shared" si="22"/>
        <v>6.7276320904742377</v>
      </c>
      <c r="H68" s="100">
        <v>11.559461953994445</v>
      </c>
      <c r="I68" s="38">
        <v>25014.198971440863</v>
      </c>
      <c r="J68" s="100">
        <f t="shared" si="23"/>
        <v>93.272367909525755</v>
      </c>
      <c r="K68" s="100">
        <v>11.646682056200854</v>
      </c>
      <c r="L68" s="38">
        <v>0</v>
      </c>
      <c r="M68" s="100">
        <f t="shared" si="24"/>
        <v>0</v>
      </c>
      <c r="N68" s="100">
        <v>0</v>
      </c>
      <c r="O68" s="38">
        <v>0</v>
      </c>
      <c r="P68" s="100">
        <f t="shared" si="25"/>
        <v>0</v>
      </c>
      <c r="Q68" s="100">
        <v>0</v>
      </c>
      <c r="R68" s="31"/>
      <c r="S68" s="31"/>
      <c r="T68" s="31"/>
      <c r="U68" s="31"/>
    </row>
    <row r="69" spans="1:21" x14ac:dyDescent="0.2">
      <c r="A69" s="5" t="s">
        <v>82</v>
      </c>
      <c r="B69" s="96">
        <f t="shared" si="26"/>
        <v>21509.466397978071</v>
      </c>
      <c r="C69" s="38">
        <v>0</v>
      </c>
      <c r="D69" s="100">
        <f t="shared" si="21"/>
        <v>0</v>
      </c>
      <c r="E69" s="100">
        <v>0</v>
      </c>
      <c r="F69" s="38">
        <v>16533.315419180217</v>
      </c>
      <c r="G69" s="100">
        <f t="shared" si="22"/>
        <v>76.865297879887791</v>
      </c>
      <c r="H69" s="100">
        <v>15.859058613542832</v>
      </c>
      <c r="I69" s="38">
        <v>4976.1509787978548</v>
      </c>
      <c r="J69" s="100">
        <f t="shared" si="23"/>
        <v>23.134702120112205</v>
      </c>
      <c r="K69" s="100">
        <v>16.07970663044145</v>
      </c>
      <c r="L69" s="38">
        <v>0</v>
      </c>
      <c r="M69" s="100">
        <f t="shared" si="24"/>
        <v>0</v>
      </c>
      <c r="N69" s="100">
        <v>0</v>
      </c>
      <c r="O69" s="38">
        <v>0</v>
      </c>
      <c r="P69" s="100">
        <f t="shared" si="25"/>
        <v>0</v>
      </c>
      <c r="Q69" s="100">
        <v>0</v>
      </c>
      <c r="R69" s="31"/>
      <c r="S69" s="31"/>
      <c r="T69" s="31"/>
      <c r="U69" s="31"/>
    </row>
    <row r="70" spans="1:21" x14ac:dyDescent="0.2">
      <c r="A70" s="5" t="s">
        <v>83</v>
      </c>
      <c r="B70" s="96">
        <f t="shared" si="26"/>
        <v>43217.961548315077</v>
      </c>
      <c r="C70" s="38">
        <v>0</v>
      </c>
      <c r="D70" s="100">
        <f t="shared" si="21"/>
        <v>0</v>
      </c>
      <c r="E70" s="100">
        <v>0</v>
      </c>
      <c r="F70" s="38">
        <v>15127.282625352085</v>
      </c>
      <c r="G70" s="100">
        <f t="shared" si="22"/>
        <v>35.002304790430003</v>
      </c>
      <c r="H70" s="100">
        <v>10.822371453265541</v>
      </c>
      <c r="I70" s="38">
        <v>28090.67892296299</v>
      </c>
      <c r="J70" s="100">
        <f t="shared" si="23"/>
        <v>64.997695209569997</v>
      </c>
      <c r="K70" s="100">
        <v>11.501541264203071</v>
      </c>
      <c r="L70" s="38">
        <v>0</v>
      </c>
      <c r="M70" s="100">
        <f t="shared" si="24"/>
        <v>0</v>
      </c>
      <c r="N70" s="100">
        <v>0</v>
      </c>
      <c r="O70" s="38">
        <v>0</v>
      </c>
      <c r="P70" s="100">
        <f t="shared" si="25"/>
        <v>0</v>
      </c>
      <c r="Q70" s="100">
        <v>0</v>
      </c>
      <c r="R70" s="31"/>
      <c r="S70" s="31"/>
      <c r="T70" s="31"/>
      <c r="U70" s="31"/>
    </row>
    <row r="71" spans="1:21" x14ac:dyDescent="0.2">
      <c r="A71" s="5" t="s">
        <v>84</v>
      </c>
      <c r="B71" s="96">
        <f t="shared" si="26"/>
        <v>27655.162683958606</v>
      </c>
      <c r="C71" s="38">
        <v>0</v>
      </c>
      <c r="D71" s="100">
        <f t="shared" si="21"/>
        <v>0</v>
      </c>
      <c r="E71" s="100">
        <v>0</v>
      </c>
      <c r="F71" s="38">
        <v>2212.7746500785861</v>
      </c>
      <c r="G71" s="100">
        <f t="shared" si="22"/>
        <v>8.00130765949935</v>
      </c>
      <c r="H71" s="100">
        <v>10.870406769495267</v>
      </c>
      <c r="I71" s="38">
        <v>25442.388033880019</v>
      </c>
      <c r="J71" s="100">
        <f t="shared" si="23"/>
        <v>91.998692340500639</v>
      </c>
      <c r="K71" s="100">
        <v>12.734951760096685</v>
      </c>
      <c r="L71" s="38">
        <v>0</v>
      </c>
      <c r="M71" s="100">
        <f t="shared" si="24"/>
        <v>0</v>
      </c>
      <c r="N71" s="100">
        <v>0</v>
      </c>
      <c r="O71" s="38">
        <v>0</v>
      </c>
      <c r="P71" s="100">
        <f t="shared" si="25"/>
        <v>0</v>
      </c>
      <c r="Q71" s="100">
        <v>0</v>
      </c>
      <c r="R71" s="31"/>
      <c r="S71" s="31"/>
      <c r="T71" s="31"/>
      <c r="U71" s="31"/>
    </row>
    <row r="72" spans="1:21" x14ac:dyDescent="0.2">
      <c r="A72" s="5" t="s">
        <v>85</v>
      </c>
      <c r="B72" s="96">
        <f t="shared" si="26"/>
        <v>373863.79727070645</v>
      </c>
      <c r="C72" s="38">
        <v>0</v>
      </c>
      <c r="D72" s="100">
        <f t="shared" si="21"/>
        <v>0</v>
      </c>
      <c r="E72" s="100">
        <v>0</v>
      </c>
      <c r="F72" s="38">
        <v>113951.2488412856</v>
      </c>
      <c r="G72" s="100">
        <f t="shared" si="22"/>
        <v>30.479348274199452</v>
      </c>
      <c r="H72" s="100">
        <v>8.0040629090251407</v>
      </c>
      <c r="I72" s="38">
        <v>259912.54842942086</v>
      </c>
      <c r="J72" s="100">
        <f t="shared" si="23"/>
        <v>69.520651725800548</v>
      </c>
      <c r="K72" s="100">
        <v>7.6474159611511316</v>
      </c>
      <c r="L72" s="38">
        <v>0</v>
      </c>
      <c r="M72" s="100">
        <f t="shared" si="24"/>
        <v>0</v>
      </c>
      <c r="N72" s="100">
        <v>0</v>
      </c>
      <c r="O72" s="38">
        <v>0</v>
      </c>
      <c r="P72" s="100">
        <f t="shared" si="25"/>
        <v>0</v>
      </c>
      <c r="Q72" s="100">
        <v>0</v>
      </c>
      <c r="R72" s="31"/>
      <c r="S72" s="31"/>
      <c r="T72" s="31"/>
      <c r="U72" s="31"/>
    </row>
    <row r="73" spans="1:21" x14ac:dyDescent="0.2">
      <c r="A73" s="5" t="s">
        <v>86</v>
      </c>
      <c r="B73" s="96">
        <f t="shared" si="26"/>
        <v>33315.835108183383</v>
      </c>
      <c r="C73" s="38">
        <v>0</v>
      </c>
      <c r="D73" s="100">
        <f t="shared" si="21"/>
        <v>0</v>
      </c>
      <c r="E73" s="100">
        <v>0</v>
      </c>
      <c r="F73" s="38">
        <v>23309.12217161736</v>
      </c>
      <c r="G73" s="100">
        <f t="shared" si="22"/>
        <v>69.964093938896738</v>
      </c>
      <c r="H73" s="100">
        <v>5.4263313552597623</v>
      </c>
      <c r="I73" s="38">
        <v>10006.712936566026</v>
      </c>
      <c r="J73" s="100">
        <f t="shared" si="23"/>
        <v>30.035906061103272</v>
      </c>
      <c r="K73" s="100">
        <v>5.388786100928888</v>
      </c>
      <c r="L73" s="38">
        <v>0</v>
      </c>
      <c r="M73" s="100">
        <f t="shared" si="24"/>
        <v>0</v>
      </c>
      <c r="N73" s="100">
        <v>0</v>
      </c>
      <c r="O73" s="38">
        <v>0</v>
      </c>
      <c r="P73" s="100">
        <f t="shared" si="25"/>
        <v>0</v>
      </c>
      <c r="Q73" s="100">
        <v>0</v>
      </c>
      <c r="R73" s="31"/>
      <c r="S73" s="31"/>
      <c r="T73" s="31"/>
      <c r="U73" s="31"/>
    </row>
    <row r="74" spans="1:21" x14ac:dyDescent="0.2">
      <c r="A74" s="5" t="s">
        <v>87</v>
      </c>
      <c r="B74" s="96">
        <f t="shared" si="26"/>
        <v>52293.044524276556</v>
      </c>
      <c r="C74" s="38">
        <v>0</v>
      </c>
      <c r="D74" s="100">
        <f t="shared" si="21"/>
        <v>0</v>
      </c>
      <c r="E74" s="100">
        <v>0</v>
      </c>
      <c r="F74" s="38">
        <v>17193.06363170407</v>
      </c>
      <c r="G74" s="100">
        <f t="shared" si="22"/>
        <v>32.878299185128434</v>
      </c>
      <c r="H74" s="100">
        <v>7.488034308984715</v>
      </c>
      <c r="I74" s="38">
        <v>35099.980892572486</v>
      </c>
      <c r="J74" s="100">
        <f t="shared" si="23"/>
        <v>67.121700814871559</v>
      </c>
      <c r="K74" s="100">
        <v>7.7955972357551993</v>
      </c>
      <c r="L74" s="38">
        <v>0</v>
      </c>
      <c r="M74" s="100">
        <f t="shared" si="24"/>
        <v>0</v>
      </c>
      <c r="N74" s="100">
        <v>0</v>
      </c>
      <c r="O74" s="38">
        <v>0</v>
      </c>
      <c r="P74" s="100">
        <f t="shared" si="25"/>
        <v>0</v>
      </c>
      <c r="Q74" s="100">
        <v>0</v>
      </c>
      <c r="R74" s="31"/>
      <c r="S74" s="31"/>
      <c r="T74" s="31"/>
      <c r="U74" s="31"/>
    </row>
    <row r="75" spans="1:21" x14ac:dyDescent="0.2">
      <c r="A75" s="5" t="s">
        <v>88</v>
      </c>
      <c r="B75" s="96">
        <f t="shared" si="26"/>
        <v>21386.244646156367</v>
      </c>
      <c r="C75" s="38">
        <v>0</v>
      </c>
      <c r="D75" s="100">
        <f t="shared" si="21"/>
        <v>0</v>
      </c>
      <c r="E75" s="100">
        <v>0</v>
      </c>
      <c r="F75" s="38">
        <v>3602.4466440490742</v>
      </c>
      <c r="G75" s="100">
        <f t="shared" si="22"/>
        <v>16.844690143842165</v>
      </c>
      <c r="H75" s="100">
        <v>6.5637157631300029</v>
      </c>
      <c r="I75" s="38">
        <v>17783.798002107291</v>
      </c>
      <c r="J75" s="100">
        <f t="shared" si="23"/>
        <v>83.155309856157828</v>
      </c>
      <c r="K75" s="100">
        <v>8.7281292505101202</v>
      </c>
      <c r="L75" s="38">
        <v>0</v>
      </c>
      <c r="M75" s="100">
        <f t="shared" si="24"/>
        <v>0</v>
      </c>
      <c r="N75" s="100">
        <v>0</v>
      </c>
      <c r="O75" s="38">
        <v>0</v>
      </c>
      <c r="P75" s="100">
        <f t="shared" si="25"/>
        <v>0</v>
      </c>
      <c r="Q75" s="100">
        <v>0</v>
      </c>
      <c r="R75" s="31"/>
      <c r="S75" s="31"/>
      <c r="T75" s="31"/>
      <c r="U75" s="31"/>
    </row>
    <row r="76" spans="1:21" x14ac:dyDescent="0.2">
      <c r="A76" s="5" t="s">
        <v>89</v>
      </c>
      <c r="B76" s="96">
        <f t="shared" si="26"/>
        <v>327076.40309404151</v>
      </c>
      <c r="C76" s="38">
        <v>0</v>
      </c>
      <c r="D76" s="100">
        <f t="shared" si="21"/>
        <v>0</v>
      </c>
      <c r="E76" s="100">
        <v>0</v>
      </c>
      <c r="F76" s="38">
        <v>139006.7168560249</v>
      </c>
      <c r="G76" s="100">
        <f t="shared" si="22"/>
        <v>42.49976933250592</v>
      </c>
      <c r="H76" s="100">
        <v>7.0322187849692286</v>
      </c>
      <c r="I76" s="38">
        <v>188069.68623801658</v>
      </c>
      <c r="J76" s="100">
        <f t="shared" si="23"/>
        <v>57.500230667494066</v>
      </c>
      <c r="K76" s="100">
        <v>6.8361569259500783</v>
      </c>
      <c r="L76" s="38">
        <v>0</v>
      </c>
      <c r="M76" s="100">
        <f t="shared" si="24"/>
        <v>0</v>
      </c>
      <c r="N76" s="100">
        <v>0</v>
      </c>
      <c r="O76" s="38">
        <v>0</v>
      </c>
      <c r="P76" s="100">
        <f t="shared" si="25"/>
        <v>0</v>
      </c>
      <c r="Q76" s="100">
        <v>0</v>
      </c>
      <c r="R76" s="31"/>
      <c r="S76" s="31"/>
      <c r="T76" s="31"/>
      <c r="U76" s="31"/>
    </row>
    <row r="77" spans="1:21" x14ac:dyDescent="0.2">
      <c r="A77" s="5" t="s">
        <v>90</v>
      </c>
      <c r="B77" s="96">
        <f t="shared" si="26"/>
        <v>0</v>
      </c>
      <c r="C77" s="38">
        <v>0</v>
      </c>
      <c r="D77" s="100">
        <f t="shared" si="21"/>
        <v>0</v>
      </c>
      <c r="E77" s="100">
        <v>0</v>
      </c>
      <c r="F77" s="38">
        <v>0</v>
      </c>
      <c r="G77" s="100">
        <f t="shared" si="22"/>
        <v>0</v>
      </c>
      <c r="H77" s="100">
        <v>0</v>
      </c>
      <c r="I77" s="38">
        <v>0</v>
      </c>
      <c r="J77" s="100">
        <f t="shared" si="23"/>
        <v>0</v>
      </c>
      <c r="K77" s="100">
        <v>0</v>
      </c>
      <c r="L77" s="38">
        <v>0</v>
      </c>
      <c r="M77" s="100">
        <f t="shared" si="24"/>
        <v>0</v>
      </c>
      <c r="N77" s="100">
        <v>0</v>
      </c>
      <c r="O77" s="38">
        <v>0</v>
      </c>
      <c r="P77" s="100">
        <f t="shared" si="25"/>
        <v>0</v>
      </c>
      <c r="Q77" s="100">
        <v>0</v>
      </c>
      <c r="R77" s="31"/>
      <c r="S77" s="31"/>
      <c r="T77" s="31"/>
      <c r="U77" s="31"/>
    </row>
    <row r="78" spans="1:21" x14ac:dyDescent="0.2">
      <c r="A78" s="5" t="s">
        <v>78</v>
      </c>
      <c r="B78" s="96">
        <f t="shared" si="26"/>
        <v>0</v>
      </c>
      <c r="C78" s="38">
        <v>0</v>
      </c>
      <c r="D78" s="100">
        <f t="shared" si="21"/>
        <v>0</v>
      </c>
      <c r="E78" s="100">
        <v>0</v>
      </c>
      <c r="F78" s="38">
        <v>0</v>
      </c>
      <c r="G78" s="100">
        <f t="shared" si="22"/>
        <v>0</v>
      </c>
      <c r="H78" s="100">
        <v>0</v>
      </c>
      <c r="I78" s="38">
        <v>0</v>
      </c>
      <c r="J78" s="100">
        <f t="shared" si="23"/>
        <v>0</v>
      </c>
      <c r="K78" s="100">
        <v>0</v>
      </c>
      <c r="L78" s="38">
        <v>0</v>
      </c>
      <c r="M78" s="100">
        <f t="shared" si="24"/>
        <v>0</v>
      </c>
      <c r="N78" s="100">
        <v>0</v>
      </c>
      <c r="O78" s="38">
        <v>0</v>
      </c>
      <c r="P78" s="100">
        <f t="shared" si="25"/>
        <v>0</v>
      </c>
      <c r="Q78" s="100">
        <v>0</v>
      </c>
      <c r="R78" s="31"/>
      <c r="S78" s="31"/>
      <c r="T78" s="31"/>
      <c r="U78" s="31"/>
    </row>
    <row r="79" spans="1:21" x14ac:dyDescent="0.2">
      <c r="A79" s="5" t="s">
        <v>79</v>
      </c>
      <c r="B79" s="96">
        <f t="shared" si="26"/>
        <v>76248.774520035135</v>
      </c>
      <c r="C79" s="38">
        <v>36530.924283656481</v>
      </c>
      <c r="D79" s="100">
        <f t="shared" si="21"/>
        <v>47.910178902688614</v>
      </c>
      <c r="E79" s="100">
        <v>10.654115195232809</v>
      </c>
      <c r="F79" s="38">
        <v>0</v>
      </c>
      <c r="G79" s="100">
        <f t="shared" si="22"/>
        <v>0</v>
      </c>
      <c r="H79" s="100">
        <v>0</v>
      </c>
      <c r="I79" s="38">
        <v>0</v>
      </c>
      <c r="J79" s="100">
        <f t="shared" si="23"/>
        <v>0</v>
      </c>
      <c r="K79" s="100">
        <v>0</v>
      </c>
      <c r="L79" s="38">
        <v>1201.177839781393</v>
      </c>
      <c r="M79" s="100">
        <f t="shared" si="24"/>
        <v>1.5753405183787859</v>
      </c>
      <c r="N79" s="100">
        <v>7.6688445503489797</v>
      </c>
      <c r="O79" s="38">
        <v>38516.672396597256</v>
      </c>
      <c r="P79" s="100">
        <f t="shared" si="25"/>
        <v>50.514480578932599</v>
      </c>
      <c r="Q79" s="100">
        <v>6.9807859822069682</v>
      </c>
      <c r="R79" s="31"/>
      <c r="S79" s="31"/>
      <c r="T79" s="31"/>
      <c r="U79" s="31"/>
    </row>
    <row r="80" spans="1:21" x14ac:dyDescent="0.2">
      <c r="A80" s="5" t="s">
        <v>80</v>
      </c>
      <c r="B80" s="96">
        <f t="shared" si="26"/>
        <v>0</v>
      </c>
      <c r="C80" s="38">
        <v>0</v>
      </c>
      <c r="D80" s="100">
        <f t="shared" si="21"/>
        <v>0</v>
      </c>
      <c r="E80" s="100">
        <v>0</v>
      </c>
      <c r="F80" s="38">
        <v>0</v>
      </c>
      <c r="G80" s="100">
        <f t="shared" si="22"/>
        <v>0</v>
      </c>
      <c r="H80" s="100">
        <v>0</v>
      </c>
      <c r="I80" s="38">
        <v>0</v>
      </c>
      <c r="J80" s="100">
        <f t="shared" si="23"/>
        <v>0</v>
      </c>
      <c r="K80" s="100">
        <v>0</v>
      </c>
      <c r="L80" s="38">
        <v>0</v>
      </c>
      <c r="M80" s="100">
        <f t="shared" si="24"/>
        <v>0</v>
      </c>
      <c r="N80" s="100">
        <v>0</v>
      </c>
      <c r="O80" s="38">
        <v>0</v>
      </c>
      <c r="P80" s="100">
        <f t="shared" si="25"/>
        <v>0</v>
      </c>
      <c r="Q80" s="100">
        <v>0</v>
      </c>
      <c r="R80" s="31"/>
      <c r="S80" s="31"/>
      <c r="T80" s="31"/>
      <c r="U80" s="31"/>
    </row>
    <row r="81" spans="1:21" x14ac:dyDescent="0.2">
      <c r="A81" s="67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31"/>
      <c r="S81" s="31"/>
      <c r="T81" s="31"/>
      <c r="U81" s="31"/>
    </row>
    <row r="82" spans="1:21" x14ac:dyDescent="0.2">
      <c r="A82" s="42" t="str">
        <f>A30</f>
        <v>Fuente: Instituto Nacional de Estadística (INE). Encuesta Permanente de Hogares de Propósitos Múltiples, LXI 2018.</v>
      </c>
      <c r="R82" s="31"/>
      <c r="S82" s="31"/>
      <c r="T82" s="31"/>
      <c r="U82" s="31"/>
    </row>
    <row r="83" spans="1:21" x14ac:dyDescent="0.2">
      <c r="A83" s="42" t="s">
        <v>3</v>
      </c>
      <c r="R83" s="31"/>
      <c r="S83" s="31"/>
      <c r="T83" s="31"/>
      <c r="U83" s="31"/>
    </row>
    <row r="84" spans="1:21" x14ac:dyDescent="0.2">
      <c r="A84" s="42" t="s">
        <v>41</v>
      </c>
      <c r="R84" s="31"/>
      <c r="S84" s="31"/>
      <c r="T84" s="31"/>
      <c r="U84" s="31"/>
    </row>
  </sheetData>
  <mergeCells count="18">
    <mergeCell ref="A34:Q34"/>
    <mergeCell ref="A35:Q35"/>
    <mergeCell ref="A37:A38"/>
    <mergeCell ref="B37:B38"/>
    <mergeCell ref="C37:E37"/>
    <mergeCell ref="F37:H37"/>
    <mergeCell ref="I37:K37"/>
    <mergeCell ref="L37:N37"/>
    <mergeCell ref="O37:Q37"/>
    <mergeCell ref="A1:Q1"/>
    <mergeCell ref="A2:Q2"/>
    <mergeCell ref="A3:A4"/>
    <mergeCell ref="B3:B4"/>
    <mergeCell ref="C3:E3"/>
    <mergeCell ref="F3:H3"/>
    <mergeCell ref="I3:K3"/>
    <mergeCell ref="L3:N3"/>
    <mergeCell ref="O3:Q3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wescobar</dc:creator>
  <cp:lastModifiedBy>ine</cp:lastModifiedBy>
  <cp:lastPrinted>2011-01-20T16:41:33Z</cp:lastPrinted>
  <dcterms:created xsi:type="dcterms:W3CDTF">2010-08-17T15:43:04Z</dcterms:created>
  <dcterms:modified xsi:type="dcterms:W3CDTF">2018-11-15T15:31:54Z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