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vanegas\Documents\2026\EPHPM 2026\finales\tabulados finales 2 de septiembre\"/>
    </mc:Choice>
  </mc:AlternateContent>
  <xr:revisionPtr revIDLastSave="0" documentId="13_ncr:1_{AB2FB30B-E25C-44B4-BF12-B73CA9DF1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atula" sheetId="5" r:id="rId1"/>
    <sheet name="Cuadro01" sheetId="8" r:id="rId2"/>
    <sheet name="Cuadro02" sheetId="3" r:id="rId3"/>
    <sheet name="Cuadro03" sheetId="6" r:id="rId4"/>
    <sheet name="Cuadro04" sheetId="7" r:id="rId5"/>
  </sheets>
  <definedNames>
    <definedName name="_xlnm.Print_Area" localSheetId="0">Caratula!$A$1:$I$7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3" l="1"/>
  <c r="P13" i="3"/>
  <c r="G10" i="3"/>
  <c r="S22" i="3"/>
  <c r="S26" i="3"/>
  <c r="M11" i="3"/>
  <c r="S30" i="3"/>
  <c r="M12" i="3"/>
  <c r="S13" i="3"/>
  <c r="M18" i="3"/>
  <c r="G19" i="3"/>
  <c r="S24" i="3"/>
  <c r="J16" i="3"/>
  <c r="B24" i="3"/>
  <c r="V16" i="3"/>
  <c r="P18" i="3"/>
  <c r="J27" i="3"/>
  <c r="G14" i="3"/>
  <c r="S20" i="3"/>
  <c r="G22" i="3"/>
  <c r="J14" i="3"/>
  <c r="J18" i="3"/>
  <c r="P19" i="3"/>
  <c r="J20" i="3"/>
  <c r="P24" i="3"/>
  <c r="P29" i="3"/>
  <c r="V30" i="3"/>
  <c r="M10" i="3"/>
  <c r="S11" i="3"/>
  <c r="S29" i="3"/>
  <c r="V10" i="3"/>
  <c r="S14" i="3"/>
  <c r="J12" i="3"/>
  <c r="M19" i="3"/>
  <c r="M21" i="3"/>
  <c r="V27" i="3"/>
  <c r="P28" i="3"/>
  <c r="S27" i="3"/>
  <c r="J10" i="3"/>
  <c r="M16" i="3"/>
  <c r="P22" i="3"/>
  <c r="C10" i="3"/>
  <c r="G30" i="3"/>
  <c r="G29" i="3"/>
  <c r="M14" i="3"/>
  <c r="B16" i="3"/>
  <c r="V20" i="3"/>
  <c r="P21" i="3"/>
  <c r="B26" i="3"/>
  <c r="S28" i="3"/>
  <c r="C16" i="3"/>
  <c r="C26" i="3"/>
  <c r="P27" i="3"/>
  <c r="V11" i="3"/>
  <c r="P12" i="3"/>
  <c r="S19" i="3"/>
  <c r="M20" i="3"/>
  <c r="B10" i="3"/>
  <c r="V26" i="3"/>
  <c r="P11" i="3"/>
  <c r="C18" i="3"/>
  <c r="J19" i="3"/>
  <c r="G24" i="3"/>
  <c r="C24" i="3"/>
  <c r="G12" i="3"/>
  <c r="M27" i="3"/>
  <c r="S21" i="3"/>
  <c r="G18" i="3"/>
  <c r="V29" i="3"/>
  <c r="S12" i="3"/>
  <c r="J26" i="3"/>
  <c r="V14" i="3"/>
  <c r="B18" i="3"/>
  <c r="J13" i="3"/>
  <c r="P16" i="3"/>
  <c r="V19" i="3"/>
  <c r="J24" i="3"/>
  <c r="G28" i="3"/>
  <c r="M30" i="3"/>
  <c r="M13" i="3"/>
  <c r="G16" i="3"/>
  <c r="S16" i="3"/>
  <c r="V18" i="3"/>
  <c r="G20" i="3"/>
  <c r="J21" i="3"/>
  <c r="M22" i="3"/>
  <c r="M24" i="3"/>
  <c r="G27" i="3"/>
  <c r="J28" i="3"/>
  <c r="M29" i="3"/>
  <c r="P30" i="3"/>
  <c r="S18" i="3"/>
  <c r="J22" i="3"/>
  <c r="V24" i="3"/>
  <c r="J29" i="3"/>
  <c r="P10" i="3"/>
  <c r="S10" i="3"/>
  <c r="J11" i="3"/>
  <c r="P14" i="3"/>
  <c r="V21" i="3"/>
  <c r="P26" i="3"/>
  <c r="V28" i="3"/>
  <c r="G21" i="3"/>
  <c r="V22" i="3"/>
  <c r="G11" i="3"/>
  <c r="V13" i="3"/>
  <c r="P20" i="3"/>
  <c r="M26" i="3"/>
  <c r="G26" i="3"/>
  <c r="M28" i="3"/>
  <c r="G13" i="3"/>
  <c r="J30" i="3"/>
  <c r="D10" i="7"/>
  <c r="D7" i="7" s="1"/>
  <c r="D10" i="3" l="1"/>
  <c r="D26" i="3"/>
  <c r="D24" i="3"/>
  <c r="D16" i="3"/>
  <c r="D18" i="3"/>
  <c r="E17" i="8"/>
  <c r="E15" i="8" s="1"/>
  <c r="D17" i="8"/>
  <c r="D15" i="8" s="1"/>
  <c r="F9" i="8"/>
  <c r="E25" i="8" l="1"/>
  <c r="E23" i="8" s="1"/>
  <c r="E6" i="8" s="1"/>
  <c r="D9" i="8"/>
  <c r="F17" i="8"/>
  <c r="F15" i="8" s="1"/>
  <c r="F25" i="8"/>
  <c r="F23" i="8" s="1"/>
  <c r="E9" i="8"/>
  <c r="G10" i="8"/>
  <c r="M10" i="8"/>
  <c r="H9" i="8"/>
  <c r="G18" i="8"/>
  <c r="H17" i="8"/>
  <c r="M18" i="8"/>
  <c r="N11" i="8"/>
  <c r="I25" i="8"/>
  <c r="N26" i="8"/>
  <c r="C9" i="8"/>
  <c r="B10" i="8"/>
  <c r="B11" i="8"/>
  <c r="B12" i="8"/>
  <c r="B13" i="8"/>
  <c r="B18" i="8"/>
  <c r="C17" i="8"/>
  <c r="B19" i="8"/>
  <c r="B20" i="8"/>
  <c r="B21" i="8"/>
  <c r="C25" i="8"/>
  <c r="B26" i="8"/>
  <c r="B27" i="8"/>
  <c r="B28" i="8"/>
  <c r="B29" i="8"/>
  <c r="D25" i="8"/>
  <c r="D23" i="8" s="1"/>
  <c r="D6" i="8" s="1"/>
  <c r="G13" i="8"/>
  <c r="M13" i="8"/>
  <c r="G20" i="8"/>
  <c r="M20" i="8"/>
  <c r="M21" i="8"/>
  <c r="G21" i="8"/>
  <c r="G26" i="8"/>
  <c r="M26" i="8"/>
  <c r="H25" i="8"/>
  <c r="G27" i="8"/>
  <c r="M27" i="8"/>
  <c r="G28" i="8"/>
  <c r="M28" i="8"/>
  <c r="M29" i="8"/>
  <c r="G29" i="8"/>
  <c r="M12" i="8"/>
  <c r="G12" i="8"/>
  <c r="N20" i="8"/>
  <c r="N27" i="8"/>
  <c r="N28" i="8"/>
  <c r="N29" i="8"/>
  <c r="M11" i="8"/>
  <c r="G11" i="8"/>
  <c r="N12" i="8"/>
  <c r="N19" i="8"/>
  <c r="O12" i="8"/>
  <c r="O13" i="8"/>
  <c r="J17" i="8"/>
  <c r="O18" i="8"/>
  <c r="O19" i="8"/>
  <c r="O20" i="8"/>
  <c r="O21" i="8"/>
  <c r="O26" i="8"/>
  <c r="J25" i="8"/>
  <c r="O27" i="8"/>
  <c r="O28" i="8"/>
  <c r="O29" i="8"/>
  <c r="G19" i="8"/>
  <c r="M19" i="8"/>
  <c r="N10" i="8"/>
  <c r="I9" i="8"/>
  <c r="N13" i="8"/>
  <c r="N18" i="8"/>
  <c r="I17" i="8"/>
  <c r="N21" i="8"/>
  <c r="O10" i="8"/>
  <c r="J9" i="8"/>
  <c r="O11" i="8"/>
  <c r="K9" i="8"/>
  <c r="P9" i="8" s="1"/>
  <c r="P10" i="8"/>
  <c r="P11" i="8"/>
  <c r="P12" i="8"/>
  <c r="P13" i="8"/>
  <c r="P18" i="8"/>
  <c r="K17" i="8"/>
  <c r="P19" i="8"/>
  <c r="P20" i="8"/>
  <c r="P21" i="8"/>
  <c r="P26" i="8"/>
  <c r="K25" i="8"/>
  <c r="P27" i="8"/>
  <c r="P28" i="8"/>
  <c r="P29" i="8"/>
  <c r="O9" i="8" l="1"/>
  <c r="L29" i="8"/>
  <c r="V7" i="3"/>
  <c r="N9" i="8"/>
  <c r="B9" i="8"/>
  <c r="M7" i="3"/>
  <c r="F6" i="8"/>
  <c r="L19" i="8"/>
  <c r="L28" i="8"/>
  <c r="L20" i="8"/>
  <c r="P7" i="3"/>
  <c r="L18" i="8"/>
  <c r="S7" i="3"/>
  <c r="L21" i="8"/>
  <c r="K23" i="8"/>
  <c r="P23" i="8" s="1"/>
  <c r="P25" i="8"/>
  <c r="I15" i="8"/>
  <c r="N17" i="8"/>
  <c r="O17" i="8"/>
  <c r="J15" i="8"/>
  <c r="M17" i="8"/>
  <c r="G17" i="8"/>
  <c r="H15" i="8"/>
  <c r="C23" i="8"/>
  <c r="B25" i="8"/>
  <c r="B23" i="8" s="1"/>
  <c r="J23" i="8"/>
  <c r="O23" i="8" s="1"/>
  <c r="O25" i="8"/>
  <c r="L27" i="8"/>
  <c r="G9" i="8"/>
  <c r="M9" i="8"/>
  <c r="L12" i="8"/>
  <c r="M25" i="8"/>
  <c r="H23" i="8"/>
  <c r="G25" i="8"/>
  <c r="L13" i="8"/>
  <c r="L10" i="8"/>
  <c r="K15" i="8"/>
  <c r="P17" i="8"/>
  <c r="L11" i="8"/>
  <c r="L26" i="8"/>
  <c r="C15" i="8"/>
  <c r="B17" i="8"/>
  <c r="B15" i="8" s="1"/>
  <c r="I23" i="8"/>
  <c r="N23" i="8" s="1"/>
  <c r="N25" i="8"/>
  <c r="B6" i="8" l="1"/>
  <c r="L9" i="8"/>
  <c r="C6" i="8"/>
  <c r="M23" i="8"/>
  <c r="P15" i="8"/>
  <c r="K6" i="8"/>
  <c r="P6" i="8" s="1"/>
  <c r="O15" i="8"/>
  <c r="J6" i="8"/>
  <c r="O6" i="8" s="1"/>
  <c r="G23" i="8"/>
  <c r="L23" i="8" s="1"/>
  <c r="L25" i="8"/>
  <c r="N15" i="8"/>
  <c r="I6" i="8"/>
  <c r="N6" i="8" s="1"/>
  <c r="M15" i="8"/>
  <c r="H6" i="8"/>
  <c r="G15" i="8"/>
  <c r="L17" i="8"/>
  <c r="M6" i="8" l="1"/>
  <c r="L15" i="8"/>
  <c r="G6" i="8"/>
  <c r="L6" i="8" s="1"/>
  <c r="M11" i="6" l="1"/>
  <c r="M8" i="6" s="1"/>
  <c r="L11" i="6"/>
  <c r="L8" i="6" s="1"/>
  <c r="K11" i="6"/>
  <c r="K8" i="6" s="1"/>
  <c r="J11" i="6"/>
  <c r="J8" i="6" s="1"/>
  <c r="I11" i="6"/>
  <c r="I8" i="6" s="1"/>
  <c r="H11" i="6"/>
  <c r="H8" i="6" s="1"/>
  <c r="G11" i="6"/>
  <c r="G8" i="6" s="1"/>
  <c r="F11" i="6"/>
  <c r="F8" i="6" s="1"/>
  <c r="E11" i="6"/>
  <c r="E8" i="6" s="1"/>
  <c r="D11" i="6"/>
  <c r="D8" i="6" s="1"/>
  <c r="C11" i="6"/>
  <c r="C8" i="6" s="1"/>
  <c r="B11" i="6"/>
  <c r="B8" i="6" s="1"/>
  <c r="B30" i="3"/>
  <c r="B29" i="3"/>
  <c r="B28" i="3"/>
  <c r="B27" i="3"/>
  <c r="B22" i="3"/>
  <c r="B21" i="3"/>
  <c r="B20" i="3"/>
  <c r="B19" i="3"/>
  <c r="B14" i="3"/>
  <c r="B13" i="3"/>
  <c r="B12" i="3"/>
  <c r="B11" i="3"/>
  <c r="B7" i="3"/>
  <c r="J7" i="3" l="1"/>
  <c r="C7" i="3"/>
  <c r="D7" i="3" s="1"/>
  <c r="G7" i="3"/>
  <c r="C11" i="3"/>
  <c r="D11" i="3" s="1"/>
  <c r="C27" i="3"/>
  <c r="D27" i="3" s="1"/>
  <c r="C14" i="3"/>
  <c r="D14" i="3" s="1"/>
  <c r="C12" i="3"/>
  <c r="D12" i="3" s="1"/>
  <c r="C21" i="3"/>
  <c r="D21" i="3" s="1"/>
  <c r="C30" i="3"/>
  <c r="D30" i="3" s="1"/>
  <c r="C20" i="3"/>
  <c r="D20" i="3" s="1"/>
  <c r="C13" i="3"/>
  <c r="D13" i="3" s="1"/>
  <c r="C29" i="3"/>
  <c r="D29" i="3" s="1"/>
  <c r="C19" i="3"/>
  <c r="D19" i="3" s="1"/>
  <c r="C22" i="3"/>
  <c r="D22" i="3" s="1"/>
  <c r="C28" i="3"/>
  <c r="D28" i="3" s="1"/>
  <c r="B10" i="7" l="1"/>
  <c r="G10" i="7" l="1"/>
  <c r="H10" i="7" s="1"/>
  <c r="B7" i="7"/>
  <c r="E10" i="7"/>
  <c r="F10" i="7" s="1"/>
  <c r="C11" i="7" l="1"/>
  <c r="C22" i="7"/>
  <c r="C27" i="7"/>
  <c r="C29" i="7"/>
  <c r="C26" i="7"/>
  <c r="C18" i="7"/>
  <c r="C28" i="7"/>
  <c r="C36" i="7"/>
  <c r="C21" i="7"/>
  <c r="C37" i="7"/>
  <c r="C35" i="7"/>
  <c r="C20" i="7"/>
  <c r="C30" i="7"/>
  <c r="C38" i="7"/>
  <c r="C19" i="7"/>
  <c r="C34" i="7"/>
  <c r="C12" i="7"/>
  <c r="C13" i="7"/>
  <c r="C14" i="7"/>
  <c r="C33" i="7"/>
  <c r="C17" i="7"/>
  <c r="C25" i="7"/>
  <c r="C10" i="7"/>
  <c r="E7" i="7"/>
  <c r="F7" i="7" s="1"/>
  <c r="G7" i="7"/>
  <c r="H7" i="7" s="1"/>
  <c r="C7" i="7" l="1"/>
</calcChain>
</file>

<file path=xl/sharedStrings.xml><?xml version="1.0" encoding="utf-8"?>
<sst xmlns="http://schemas.openxmlformats.org/spreadsheetml/2006/main" count="181" uniqueCount="71">
  <si>
    <t>Sexo</t>
  </si>
  <si>
    <t>Total</t>
  </si>
  <si>
    <t>Hombre</t>
  </si>
  <si>
    <t>Mujer</t>
  </si>
  <si>
    <t>Hombres</t>
  </si>
  <si>
    <t>Categorias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</si>
  <si>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</si>
  <si>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</si>
  <si>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</si>
  <si>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</si>
  <si>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</si>
  <si>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</si>
  <si>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</si>
  <si>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</si>
  <si>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</si>
  <si>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</si>
  <si>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</si>
  <si>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</si>
  <si>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</si>
  <si>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</si>
  <si>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</si>
  <si>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</si>
  <si>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</si>
  <si>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</si>
  <si>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</si>
  <si>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</si>
  <si>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</si>
  <si>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</si>
  <si>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</si>
  <si>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</si>
  <si>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</si>
  <si>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</si>
  <si>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</si>
  <si>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</si>
  <si>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</si>
  <si>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</si>
  <si>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</si>
  <si>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</si>
  <si>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</si>
  <si>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</si>
  <si>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</si>
  <si>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</si>
  <si>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</si>
  <si>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Superior</t>
  </si>
  <si>
    <t>No sabe / No responde</t>
  </si>
  <si>
    <t>/1 Porcentaje por columna</t>
  </si>
  <si>
    <t>Evaluados</t>
  </si>
  <si>
    <t>Matricula</t>
  </si>
  <si>
    <t>Aprobaron</t>
  </si>
  <si>
    <t>No aprobaron</t>
  </si>
  <si>
    <t>% /2</t>
  </si>
  <si>
    <t>/2 Porcentaje por fila</t>
  </si>
  <si>
    <t>Total Nacional</t>
  </si>
  <si>
    <t>Quintil 1</t>
  </si>
  <si>
    <t>Quintil 2</t>
  </si>
  <si>
    <t>Quintil 3</t>
  </si>
  <si>
    <t>Quintil 4</t>
  </si>
  <si>
    <t>Quintil 5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</si>
  <si>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</si>
  <si>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</si>
  <si>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</si>
  <si>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</si>
  <si>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</si>
  <si>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Basica 7-9</t>
  </si>
  <si>
    <t>Media</t>
  </si>
  <si>
    <t>Basica 1-6</t>
  </si>
  <si>
    <t>Cuadro No. 1. Población de 3 a 17 años que asiste a un centro de enseñanza y tasa de cobertura, según dominio y sexo</t>
  </si>
  <si>
    <t>Cuadro No. 2. Población de 6 a 15 años que asiste, repite y tasa de repitencia en educación primaria por grado, según dominio y sexo</t>
  </si>
  <si>
    <t>Cuadro No. 3. Población total matriculada en primaria el año anterior y no matriculada en año actual, según dominio, grado escolar, quintil de ingreso y nivel educativo del jefe</t>
  </si>
  <si>
    <t>Cuadro No. 4. Población total matriculada en primaria el año anterior, por resultados obtenidos, según dominio, grado escolar, quintil de ingreso y nivel educativo del jefe</t>
  </si>
  <si>
    <t>Fuente: Instituto Nacional de Estadística (INE).  LXXXIV Encuesta Permanente de Hogares de Propósitos Múltiples,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</si>
</sst>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  <numFmt numFmtId="169" formatCode="_-* #,##0\ _L_p_s_-;\-* #,##0\ _L_p_s_-;_-* &quot;-&quot;\ _L_p_s_-;_-@_-"/>
  </numFmts>
  <fonts count="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9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left" indent="1"/>
    </xf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167" fontId="4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2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/>
    <xf numFmtId="0" fontId="4" fillId="0" borderId="0" xfId="11" applyFont="1" applyAlignment="1">
      <alignment horizontal="left" wrapText="1" indent="1"/>
    </xf>
    <xf numFmtId="3" fontId="4" fillId="0" borderId="2" xfId="0" applyNumberFormat="1" applyFont="1" applyBorder="1"/>
    <xf numFmtId="167" fontId="4" fillId="0" borderId="0" xfId="2" applyNumberFormat="1" applyFont="1" applyFill="1"/>
    <xf numFmtId="166" fontId="4" fillId="0" borderId="0" xfId="2" applyNumberFormat="1" applyFont="1" applyFill="1"/>
    <xf numFmtId="167" fontId="4" fillId="0" borderId="0" xfId="4" applyNumberFormat="1" applyFont="1" applyFill="1"/>
    <xf numFmtId="166" fontId="4" fillId="0" borderId="0" xfId="4" applyNumberFormat="1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39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  <xf numFmtId="169" fontId="2" fillId="0" borderId="0" xfId="58" applyNumberFormat="1" applyFont="1" applyAlignment="1">
      <alignment horizontal="left" indent="1"/>
    </xf>
  </cellXfs>
  <cellStyles count="59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illares 3 2" xfId="5" xr:uid="{00000000-0005-0000-0000-000004000000}"/>
    <cellStyle name="Normal" xfId="0" builtinId="0"/>
    <cellStyle name="Normal 10" xfId="6" xr:uid="{00000000-0005-0000-0000-000006000000}"/>
    <cellStyle name="Normal 10 2" xfId="7" xr:uid="{00000000-0005-0000-0000-000007000000}"/>
    <cellStyle name="Normal 10 3" xfId="8" xr:uid="{00000000-0005-0000-0000-000008000000}"/>
    <cellStyle name="Normal 10 4" xfId="9" xr:uid="{00000000-0005-0000-0000-000009000000}"/>
    <cellStyle name="Normal 10 5" xfId="10" xr:uid="{00000000-0005-0000-0000-00000A000000}"/>
    <cellStyle name="Normal 11" xfId="11" xr:uid="{00000000-0005-0000-0000-00000B000000}"/>
    <cellStyle name="Normal 11 2" xfId="12" xr:uid="{00000000-0005-0000-0000-00000C000000}"/>
    <cellStyle name="Normal 11 3" xfId="13" xr:uid="{00000000-0005-0000-0000-00000D000000}"/>
    <cellStyle name="Normal 11 4" xfId="14" xr:uid="{00000000-0005-0000-0000-00000E000000}"/>
    <cellStyle name="Normal 11 5" xfId="15" xr:uid="{00000000-0005-0000-0000-00000F000000}"/>
    <cellStyle name="Normal 12" xfId="16" xr:uid="{00000000-0005-0000-0000-000010000000}"/>
    <cellStyle name="Normal 12 2" xfId="17" xr:uid="{00000000-0005-0000-0000-000011000000}"/>
    <cellStyle name="Normal 12 3" xfId="18" xr:uid="{00000000-0005-0000-0000-000012000000}"/>
    <cellStyle name="Normal 12 4" xfId="19" xr:uid="{00000000-0005-0000-0000-000013000000}"/>
    <cellStyle name="Normal 12 5" xfId="20" xr:uid="{00000000-0005-0000-0000-000014000000}"/>
    <cellStyle name="Normal 13" xfId="21" xr:uid="{00000000-0005-0000-0000-000015000000}"/>
    <cellStyle name="Normal 13 2" xfId="22" xr:uid="{00000000-0005-0000-0000-000016000000}"/>
    <cellStyle name="Normal 13 3" xfId="23" xr:uid="{00000000-0005-0000-0000-000017000000}"/>
    <cellStyle name="Normal 13 4" xfId="24" xr:uid="{00000000-0005-0000-0000-000018000000}"/>
    <cellStyle name="Normal 13 5" xfId="25" xr:uid="{00000000-0005-0000-0000-000019000000}"/>
    <cellStyle name="Normal 16 2" xfId="26" xr:uid="{00000000-0005-0000-0000-00001A000000}"/>
    <cellStyle name="Normal 16 3" xfId="27" xr:uid="{00000000-0005-0000-0000-00001B000000}"/>
    <cellStyle name="Normal 16 4" xfId="28" xr:uid="{00000000-0005-0000-0000-00001C000000}"/>
    <cellStyle name="Normal 16 5" xfId="29" xr:uid="{00000000-0005-0000-0000-00001D000000}"/>
    <cellStyle name="Normal 17" xfId="30" xr:uid="{00000000-0005-0000-0000-00001E000000}"/>
    <cellStyle name="Normal 17 2" xfId="31" xr:uid="{00000000-0005-0000-0000-00001F000000}"/>
    <cellStyle name="Normal 17 3" xfId="32" xr:uid="{00000000-0005-0000-0000-000020000000}"/>
    <cellStyle name="Normal 17 4" xfId="33" xr:uid="{00000000-0005-0000-0000-000021000000}"/>
    <cellStyle name="Normal 17 5" xfId="34" xr:uid="{00000000-0005-0000-0000-000022000000}"/>
    <cellStyle name="Normal 2 2" xfId="35" xr:uid="{00000000-0005-0000-0000-000023000000}"/>
    <cellStyle name="Normal 2 3" xfId="36" xr:uid="{00000000-0005-0000-0000-000024000000}"/>
    <cellStyle name="Normal 2 4" xfId="37" xr:uid="{00000000-0005-0000-0000-000025000000}"/>
    <cellStyle name="Normal 2 5" xfId="38" xr:uid="{00000000-0005-0000-0000-000026000000}"/>
    <cellStyle name="Normal 3" xfId="39" xr:uid="{00000000-0005-0000-0000-000027000000}"/>
    <cellStyle name="Normal 3 2" xfId="40" xr:uid="{00000000-0005-0000-0000-000028000000}"/>
    <cellStyle name="Normal 3 3" xfId="41" xr:uid="{00000000-0005-0000-0000-000029000000}"/>
    <cellStyle name="Normal 3 4" xfId="42" xr:uid="{00000000-0005-0000-0000-00002A000000}"/>
    <cellStyle name="Normal 3 5" xfId="43" xr:uid="{00000000-0005-0000-0000-00002B000000}"/>
    <cellStyle name="Normal 4" xfId="58" xr:uid="{5F39165E-D48C-4978-9D6B-4C3560C9B810}"/>
    <cellStyle name="Normal 6 2" xfId="44" xr:uid="{00000000-0005-0000-0000-00002C000000}"/>
    <cellStyle name="Normal 6 3" xfId="45" xr:uid="{00000000-0005-0000-0000-00002D000000}"/>
    <cellStyle name="Normal 6 4" xfId="46" xr:uid="{00000000-0005-0000-0000-00002E000000}"/>
    <cellStyle name="Normal 6 5" xfId="47" xr:uid="{00000000-0005-0000-0000-00002F000000}"/>
    <cellStyle name="Normal 8" xfId="48" xr:uid="{00000000-0005-0000-0000-000030000000}"/>
    <cellStyle name="Normal 8 2" xfId="49" xr:uid="{00000000-0005-0000-0000-000031000000}"/>
    <cellStyle name="Normal 8 3" xfId="50" xr:uid="{00000000-0005-0000-0000-000032000000}"/>
    <cellStyle name="Normal 8 4" xfId="51" xr:uid="{00000000-0005-0000-0000-000033000000}"/>
    <cellStyle name="Normal 8 5" xfId="52" xr:uid="{00000000-0005-0000-0000-000034000000}"/>
    <cellStyle name="Normal 9" xfId="53" xr:uid="{00000000-0005-0000-0000-000035000000}"/>
    <cellStyle name="Normal 9 2" xfId="54" xr:uid="{00000000-0005-0000-0000-000036000000}"/>
    <cellStyle name="Normal 9 3" xfId="55" xr:uid="{00000000-0005-0000-0000-000037000000}"/>
    <cellStyle name="Normal 9 4" xfId="56" xr:uid="{00000000-0005-0000-0000-000038000000}"/>
    <cellStyle name="Normal 9 5" xfId="57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/>
  <dimension ref="A1"/>
  <sheetViews>
    <sheetView tabSelected="1" workbookViewId="0">
      <selection activeCell="C15" sqref="C15"/>
    </sheetView>
  </sheetViews>
  <sheetFormatPr baseColWidth="10" defaultRowHeight="12.75" x14ac:dyDescent="0.2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P30"/>
  <sheetViews>
    <sheetView workbookViewId="0">
      <selection activeCell="A30" sqref="A30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7.7109375" bestFit="1" customWidth="1"/>
    <col min="4" max="4" width="9" bestFit="1" customWidth="1"/>
    <col min="5" max="6" width="9.28515625" bestFit="1" customWidth="1"/>
    <col min="7" max="7" width="9" bestFit="1" customWidth="1"/>
    <col min="8" max="8" width="7.7109375" bestFit="1" customWidth="1"/>
    <col min="9" max="9" width="9" bestFit="1" customWidth="1"/>
    <col min="10" max="11" width="9.28515625" bestFit="1" customWidth="1"/>
    <col min="12" max="16" width="8.28515625" bestFit="1" customWidth="1"/>
  </cols>
  <sheetData>
    <row r="1" spans="1:16" x14ac:dyDescent="0.2">
      <c r="A1" s="69" t="s">
        <v>66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">
      <c r="A3" s="68" t="s">
        <v>5</v>
      </c>
      <c r="B3" s="67" t="s">
        <v>6</v>
      </c>
      <c r="C3" s="67"/>
      <c r="D3" s="67"/>
      <c r="E3" s="67"/>
      <c r="F3" s="67"/>
      <c r="G3" s="67" t="s">
        <v>7</v>
      </c>
      <c r="H3" s="67"/>
      <c r="I3" s="67"/>
      <c r="J3" s="67"/>
      <c r="K3" s="67"/>
      <c r="L3" s="5"/>
      <c r="M3" s="70" t="s">
        <v>8</v>
      </c>
      <c r="N3" s="70"/>
      <c r="O3" s="70"/>
      <c r="P3" s="70"/>
    </row>
    <row r="4" spans="1:16" ht="24.75" customHeight="1" x14ac:dyDescent="0.2">
      <c r="A4" s="68"/>
      <c r="B4" s="4" t="s">
        <v>1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1</v>
      </c>
      <c r="H4" s="4" t="s">
        <v>59</v>
      </c>
      <c r="I4" s="4" t="s">
        <v>60</v>
      </c>
      <c r="J4" s="4" t="s">
        <v>61</v>
      </c>
      <c r="K4" s="4" t="s">
        <v>62</v>
      </c>
      <c r="L4" s="4" t="s">
        <v>1</v>
      </c>
      <c r="M4" s="4" t="s">
        <v>59</v>
      </c>
      <c r="N4" s="4" t="s">
        <v>60</v>
      </c>
      <c r="O4" s="4" t="s">
        <v>61</v>
      </c>
      <c r="P4" s="4" t="s">
        <v>62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4"/>
      <c r="N5" s="14"/>
      <c r="O5" s="14"/>
      <c r="P5" s="14"/>
    </row>
    <row r="6" spans="1:16" x14ac:dyDescent="0.2">
      <c r="A6" s="37" t="s">
        <v>52</v>
      </c>
      <c r="B6" s="15">
        <f>+B15+B23</f>
        <v>2796720.4473983999</v>
      </c>
      <c r="C6" s="15">
        <f t="shared" ref="C6:K6" si="0">+C15+C23</f>
        <v>493976.81533914199</v>
      </c>
      <c r="D6" s="15">
        <f t="shared" si="0"/>
        <v>1119448.7493721058</v>
      </c>
      <c r="E6" s="15">
        <f t="shared" si="0"/>
        <v>591487.65691284533</v>
      </c>
      <c r="F6" s="15">
        <f t="shared" si="0"/>
        <v>591807.22577430704</v>
      </c>
      <c r="G6" s="15">
        <f t="shared" si="0"/>
        <v>1733541.9329011356</v>
      </c>
      <c r="H6" s="15">
        <f t="shared" si="0"/>
        <v>182803.50257690111</v>
      </c>
      <c r="I6" s="15">
        <f t="shared" si="0"/>
        <v>1019426.4874226202</v>
      </c>
      <c r="J6" s="15">
        <f t="shared" si="0"/>
        <v>326920.27232443343</v>
      </c>
      <c r="K6" s="15">
        <f t="shared" si="0"/>
        <v>204391.6705771808</v>
      </c>
      <c r="L6" s="7">
        <f>+G6/B6*100</f>
        <v>61.984812765742561</v>
      </c>
      <c r="M6" s="7">
        <f>+H6/C6*100</f>
        <v>37.006494414398084</v>
      </c>
      <c r="N6" s="7">
        <f>+I6/D6*100</f>
        <v>91.065043218317257</v>
      </c>
      <c r="O6" s="7">
        <f>+J6/E6*100</f>
        <v>55.270852824001459</v>
      </c>
      <c r="P6" s="7">
        <f>+K6/F6*100</f>
        <v>34.536866343556284</v>
      </c>
    </row>
    <row r="7" spans="1:16" x14ac:dyDescent="0.2">
      <c r="A7" s="37"/>
      <c r="B7" s="16"/>
      <c r="C7" s="16"/>
      <c r="D7" s="16"/>
      <c r="E7" s="16"/>
      <c r="F7" s="16"/>
      <c r="G7" s="16"/>
      <c r="H7" s="16"/>
      <c r="I7" s="16"/>
      <c r="J7" s="16"/>
      <c r="K7" s="16"/>
      <c r="L7" s="8"/>
      <c r="M7" s="8"/>
      <c r="N7" s="8"/>
      <c r="O7" s="8"/>
      <c r="P7" s="8"/>
    </row>
    <row r="8" spans="1:16" x14ac:dyDescent="0.2">
      <c r="A8" s="37" t="s">
        <v>25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8"/>
      <c r="M8" s="8"/>
      <c r="N8" s="8"/>
      <c r="O8" s="8"/>
      <c r="P8" s="8"/>
    </row>
    <row r="9" spans="1:16" x14ac:dyDescent="0.2">
      <c r="A9" s="38" t="s">
        <v>37</v>
      </c>
      <c r="B9" s="16">
        <f>+C9+D9+E9+F9</f>
        <v>1399400.6191676208</v>
      </c>
      <c r="C9" s="16">
        <f t="shared" ref="C9:F9" si="1">+C10+C11+C12</f>
        <v>247079.91234860141</v>
      </c>
      <c r="D9" s="16">
        <f t="shared" si="1"/>
        <v>557697.79772844736</v>
      </c>
      <c r="E9" s="16">
        <f t="shared" si="1"/>
        <v>287886.67904236738</v>
      </c>
      <c r="F9" s="16">
        <f t="shared" si="1"/>
        <v>306736.23004820483</v>
      </c>
      <c r="G9" s="16">
        <f>+H9+I9+J9+K9</f>
        <v>921086.53199242905</v>
      </c>
      <c r="H9" s="16">
        <f t="shared" ref="H9" si="2">+H10+H11+H12</f>
        <v>88801.588581748772</v>
      </c>
      <c r="I9" s="16">
        <f t="shared" ref="I9" si="3">+I10+I11+I12</f>
        <v>512018.19903413561</v>
      </c>
      <c r="J9" s="16">
        <f t="shared" ref="J9" si="4">+J10+J11+J12</f>
        <v>185878.47346648131</v>
      </c>
      <c r="K9" s="16">
        <f t="shared" ref="K9" si="5">+K10+K11+K12</f>
        <v>134388.27091006338</v>
      </c>
      <c r="L9" s="8">
        <f t="shared" ref="L9:P29" si="6">+G9/B9*100</f>
        <v>65.820074635975345</v>
      </c>
      <c r="M9" s="8">
        <f t="shared" si="6"/>
        <v>35.940432282677811</v>
      </c>
      <c r="N9" s="8">
        <f t="shared" si="6"/>
        <v>91.809256037881298</v>
      </c>
      <c r="O9" s="8">
        <f t="shared" si="6"/>
        <v>64.566541975749487</v>
      </c>
      <c r="P9" s="8">
        <f t="shared" si="6"/>
        <v>43.812323992162163</v>
      </c>
    </row>
    <row r="10" spans="1:16" x14ac:dyDescent="0.2">
      <c r="A10" s="39" t="s">
        <v>28</v>
      </c>
      <c r="B10" s="16">
        <f t="shared" ref="B10:B13" si="7">+C10+D10+E10+F10</f>
        <v>246077.25348232832</v>
      </c>
      <c r="C10" s="16">
        <v>39926.624120704255</v>
      </c>
      <c r="D10" s="16">
        <v>94260.83392839189</v>
      </c>
      <c r="E10" s="16">
        <v>51866.145049441046</v>
      </c>
      <c r="F10" s="16">
        <v>60023.650383791122</v>
      </c>
      <c r="G10" s="16">
        <f t="shared" ref="G10:G13" si="8">+H10+I10+J10+K10</f>
        <v>169752.85652261871</v>
      </c>
      <c r="H10" s="16">
        <v>14985.969523024463</v>
      </c>
      <c r="I10" s="16">
        <v>87628.206631409164</v>
      </c>
      <c r="J10" s="16">
        <v>37058.440098186024</v>
      </c>
      <c r="K10" s="16">
        <v>30080.240269999056</v>
      </c>
      <c r="L10" s="8">
        <f t="shared" si="6"/>
        <v>68.983562730965403</v>
      </c>
      <c r="M10" s="8">
        <f t="shared" si="6"/>
        <v>37.533775652355679</v>
      </c>
      <c r="N10" s="8">
        <f t="shared" si="6"/>
        <v>92.963538491478431</v>
      </c>
      <c r="O10" s="8">
        <f t="shared" si="6"/>
        <v>71.450153202749732</v>
      </c>
      <c r="P10" s="8">
        <f t="shared" si="6"/>
        <v>50.113980202247035</v>
      </c>
    </row>
    <row r="11" spans="1:16" x14ac:dyDescent="0.2">
      <c r="A11" s="39" t="s">
        <v>22</v>
      </c>
      <c r="B11" s="16">
        <f t="shared" si="7"/>
        <v>152569.88070539315</v>
      </c>
      <c r="C11" s="16">
        <v>25464.611614371239</v>
      </c>
      <c r="D11" s="16">
        <v>62065.269866307244</v>
      </c>
      <c r="E11" s="16">
        <v>31710.376401430367</v>
      </c>
      <c r="F11" s="16">
        <v>33329.622823284299</v>
      </c>
      <c r="G11" s="16">
        <f t="shared" si="8"/>
        <v>102419.37171446726</v>
      </c>
      <c r="H11" s="16">
        <v>7483.9647660801429</v>
      </c>
      <c r="I11" s="16">
        <v>58295.593873131409</v>
      </c>
      <c r="J11" s="16">
        <v>20460.443681733686</v>
      </c>
      <c r="K11" s="16">
        <v>16179.369393522024</v>
      </c>
      <c r="L11" s="8">
        <f t="shared" si="6"/>
        <v>67.129482726826879</v>
      </c>
      <c r="M11" s="8">
        <f t="shared" si="6"/>
        <v>29.389667823782883</v>
      </c>
      <c r="N11" s="8">
        <f t="shared" si="6"/>
        <v>93.926271485976017</v>
      </c>
      <c r="O11" s="8">
        <f t="shared" si="6"/>
        <v>64.522866025679761</v>
      </c>
      <c r="P11" s="8">
        <f t="shared" si="6"/>
        <v>48.543511816218356</v>
      </c>
    </row>
    <row r="12" spans="1:16" x14ac:dyDescent="0.2">
      <c r="A12" s="39" t="s">
        <v>23</v>
      </c>
      <c r="B12" s="16">
        <f t="shared" si="7"/>
        <v>1000753.4849798996</v>
      </c>
      <c r="C12" s="16">
        <v>181688.67661352592</v>
      </c>
      <c r="D12" s="16">
        <v>401371.69393374823</v>
      </c>
      <c r="E12" s="16">
        <v>204310.15759149598</v>
      </c>
      <c r="F12" s="16">
        <v>213382.9568411294</v>
      </c>
      <c r="G12" s="16">
        <f t="shared" si="8"/>
        <v>648914.30375534319</v>
      </c>
      <c r="H12" s="16">
        <v>66331.654292644162</v>
      </c>
      <c r="I12" s="16">
        <v>366094.39852959506</v>
      </c>
      <c r="J12" s="16">
        <v>128359.58968656159</v>
      </c>
      <c r="K12" s="16">
        <v>88128.661246542295</v>
      </c>
      <c r="L12" s="8">
        <f t="shared" si="6"/>
        <v>64.842572471119269</v>
      </c>
      <c r="M12" s="8">
        <f t="shared" si="6"/>
        <v>36.508414023918348</v>
      </c>
      <c r="N12" s="8">
        <f t="shared" si="6"/>
        <v>91.210816323789842</v>
      </c>
      <c r="O12" s="8">
        <f t="shared" si="6"/>
        <v>62.825848308143208</v>
      </c>
      <c r="P12" s="8">
        <f t="shared" si="6"/>
        <v>41.300702994830537</v>
      </c>
    </row>
    <row r="13" spans="1:16" x14ac:dyDescent="0.2">
      <c r="A13" s="38" t="s">
        <v>24</v>
      </c>
      <c r="B13" s="16">
        <f t="shared" si="7"/>
        <v>1397319.8282307805</v>
      </c>
      <c r="C13" s="16">
        <v>246896.9029905425</v>
      </c>
      <c r="D13" s="16">
        <v>561750.95164365519</v>
      </c>
      <c r="E13" s="16">
        <v>303600.97787047859</v>
      </c>
      <c r="F13" s="16">
        <v>285070.99572610424</v>
      </c>
      <c r="G13" s="16">
        <f t="shared" si="8"/>
        <v>812455.40090870135</v>
      </c>
      <c r="H13" s="16">
        <v>94001.913995152558</v>
      </c>
      <c r="I13" s="16">
        <v>507408.28838847915</v>
      </c>
      <c r="J13" s="16">
        <v>141041.79885795212</v>
      </c>
      <c r="K13" s="16">
        <v>70003.399667117497</v>
      </c>
      <c r="L13" s="8">
        <f t="shared" si="6"/>
        <v>58.143839691833008</v>
      </c>
      <c r="M13" s="8">
        <f t="shared" si="6"/>
        <v>38.073346751843765</v>
      </c>
      <c r="N13" s="8">
        <f t="shared" si="6"/>
        <v>90.326200054281685</v>
      </c>
      <c r="O13" s="8">
        <f t="shared" si="6"/>
        <v>46.456305854891873</v>
      </c>
      <c r="P13" s="8">
        <f t="shared" si="6"/>
        <v>24.556479163659517</v>
      </c>
    </row>
    <row r="14" spans="1:16" x14ac:dyDescent="0.2">
      <c r="A14" s="3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8"/>
      <c r="M14" s="8"/>
      <c r="N14" s="8"/>
      <c r="O14" s="8"/>
      <c r="P14" s="8"/>
    </row>
    <row r="15" spans="1:16" x14ac:dyDescent="0.2">
      <c r="A15" s="37" t="s">
        <v>2</v>
      </c>
      <c r="B15" s="15">
        <f>+B17+B21</f>
        <v>1409972.0636926524</v>
      </c>
      <c r="C15" s="15">
        <f>+C17+C21</f>
        <v>254578.06625424314</v>
      </c>
      <c r="D15" s="15">
        <f t="shared" ref="D15:K15" si="9">+D17+D21</f>
        <v>556691.67509878473</v>
      </c>
      <c r="E15" s="15">
        <f t="shared" si="9"/>
        <v>303858.00834114302</v>
      </c>
      <c r="F15" s="15">
        <f t="shared" si="9"/>
        <v>294844.31399848143</v>
      </c>
      <c r="G15" s="15">
        <f t="shared" si="9"/>
        <v>842477.78855413722</v>
      </c>
      <c r="H15" s="15">
        <f t="shared" si="9"/>
        <v>101707.02765995805</v>
      </c>
      <c r="I15" s="15">
        <f t="shared" si="9"/>
        <v>500110.68584574206</v>
      </c>
      <c r="J15" s="15">
        <f t="shared" si="9"/>
        <v>150162.85757499066</v>
      </c>
      <c r="K15" s="15">
        <f t="shared" si="9"/>
        <v>90497.217473446479</v>
      </c>
      <c r="L15" s="7">
        <f t="shared" si="6"/>
        <v>59.751381622961119</v>
      </c>
      <c r="M15" s="7">
        <f t="shared" si="6"/>
        <v>39.951213848244429</v>
      </c>
      <c r="N15" s="7">
        <f t="shared" si="6"/>
        <v>89.836207045308797</v>
      </c>
      <c r="O15" s="7">
        <f t="shared" si="6"/>
        <v>49.418759240468006</v>
      </c>
      <c r="P15" s="7">
        <f t="shared" si="6"/>
        <v>30.693221193986659</v>
      </c>
    </row>
    <row r="16" spans="1:16" x14ac:dyDescent="0.2">
      <c r="A16" s="37" t="s">
        <v>25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8"/>
      <c r="M16" s="8"/>
      <c r="N16" s="8"/>
      <c r="O16" s="8"/>
      <c r="P16" s="8"/>
    </row>
    <row r="17" spans="1:16" x14ac:dyDescent="0.2">
      <c r="A17" s="38" t="s">
        <v>37</v>
      </c>
      <c r="B17" s="16">
        <f>+C17+D17+E17+F17</f>
        <v>706848.09212357388</v>
      </c>
      <c r="C17" s="16">
        <f t="shared" ref="C17" si="10">+C18+C19+C20</f>
        <v>132805.63495131489</v>
      </c>
      <c r="D17" s="16">
        <f t="shared" ref="D17" si="11">+D18+D19+D20</f>
        <v>276916.67273261223</v>
      </c>
      <c r="E17" s="16">
        <f t="shared" ref="E17" si="12">+E18+E19+E20</f>
        <v>147729.19489846897</v>
      </c>
      <c r="F17" s="16">
        <f t="shared" ref="F17" si="13">+F18+F19+F20</f>
        <v>149396.58954117773</v>
      </c>
      <c r="G17" s="16">
        <f>+H17+I17+J17+K17</f>
        <v>450244.28960461437</v>
      </c>
      <c r="H17" s="16">
        <f t="shared" ref="H17" si="14">+H18+H19+H20</f>
        <v>53352.783586517638</v>
      </c>
      <c r="I17" s="16">
        <f t="shared" ref="I17" si="15">+I18+I19+I20</f>
        <v>250341.65121943122</v>
      </c>
      <c r="J17" s="16">
        <f t="shared" ref="J17" si="16">+J18+J19+J20</f>
        <v>82871.825086151584</v>
      </c>
      <c r="K17" s="16">
        <f t="shared" ref="K17" si="17">+K18+K19+K20</f>
        <v>63678.029712513933</v>
      </c>
      <c r="L17" s="8">
        <f t="shared" si="6"/>
        <v>63.697461253938123</v>
      </c>
      <c r="M17" s="8">
        <f t="shared" si="6"/>
        <v>40.173584205275773</v>
      </c>
      <c r="N17" s="8">
        <f t="shared" si="6"/>
        <v>90.403242516624644</v>
      </c>
      <c r="O17" s="8">
        <f t="shared" si="6"/>
        <v>56.097120913105613</v>
      </c>
      <c r="P17" s="8">
        <f t="shared" si="6"/>
        <v>42.623482843939051</v>
      </c>
    </row>
    <row r="18" spans="1:16" x14ac:dyDescent="0.2">
      <c r="A18" s="39" t="s">
        <v>28</v>
      </c>
      <c r="B18" s="16">
        <f t="shared" ref="B18:B21" si="18">+C18+D18+E18+F18</f>
        <v>128128.0844279986</v>
      </c>
      <c r="C18" s="16">
        <v>20526.455128044068</v>
      </c>
      <c r="D18" s="16">
        <v>47312.802539371332</v>
      </c>
      <c r="E18" s="16">
        <v>29268.519829992558</v>
      </c>
      <c r="F18" s="16">
        <v>31020.306930590647</v>
      </c>
      <c r="G18" s="16">
        <f t="shared" ref="G18:G21" si="19">+H18+I18+J18+K18</f>
        <v>89212.480431761738</v>
      </c>
      <c r="H18" s="16">
        <v>9042.3222496067137</v>
      </c>
      <c r="I18" s="16">
        <v>43834.160819461897</v>
      </c>
      <c r="J18" s="16">
        <v>20603.227950507207</v>
      </c>
      <c r="K18" s="16">
        <v>15732.76941218592</v>
      </c>
      <c r="L18" s="8">
        <f t="shared" si="6"/>
        <v>69.627576834565545</v>
      </c>
      <c r="M18" s="8">
        <f t="shared" si="6"/>
        <v>44.052040126756857</v>
      </c>
      <c r="N18" s="8">
        <f t="shared" si="6"/>
        <v>92.647567818425713</v>
      </c>
      <c r="O18" s="8">
        <f t="shared" si="6"/>
        <v>70.393815847818516</v>
      </c>
      <c r="P18" s="8">
        <f t="shared" si="6"/>
        <v>50.717645854983672</v>
      </c>
    </row>
    <row r="19" spans="1:16" x14ac:dyDescent="0.2">
      <c r="A19" s="39" t="s">
        <v>22</v>
      </c>
      <c r="B19" s="16">
        <f t="shared" si="18"/>
        <v>80165.455612282181</v>
      </c>
      <c r="C19" s="16">
        <v>11947.329390672548</v>
      </c>
      <c r="D19" s="16">
        <v>32544.685302291098</v>
      </c>
      <c r="E19" s="16">
        <v>17354.247466221324</v>
      </c>
      <c r="F19" s="16">
        <v>18319.193453097214</v>
      </c>
      <c r="G19" s="16">
        <f t="shared" si="19"/>
        <v>53382.493317644839</v>
      </c>
      <c r="H19" s="16">
        <v>3235.40713246616</v>
      </c>
      <c r="I19" s="16">
        <v>30757.099070510554</v>
      </c>
      <c r="J19" s="16">
        <v>10541.982397667105</v>
      </c>
      <c r="K19" s="16">
        <v>8848.0047170010184</v>
      </c>
      <c r="L19" s="8">
        <f t="shared" si="6"/>
        <v>66.590394715434115</v>
      </c>
      <c r="M19" s="8">
        <f t="shared" si="6"/>
        <v>27.080588696182499</v>
      </c>
      <c r="N19" s="8">
        <f t="shared" si="6"/>
        <v>94.507286780693804</v>
      </c>
      <c r="O19" s="8">
        <f t="shared" si="6"/>
        <v>60.745834229840526</v>
      </c>
      <c r="P19" s="8">
        <f t="shared" si="6"/>
        <v>48.29909537040831</v>
      </c>
    </row>
    <row r="20" spans="1:16" x14ac:dyDescent="0.2">
      <c r="A20" s="39" t="s">
        <v>23</v>
      </c>
      <c r="B20" s="16">
        <f t="shared" si="18"/>
        <v>498554.55208329298</v>
      </c>
      <c r="C20" s="16">
        <v>100331.85043259828</v>
      </c>
      <c r="D20" s="16">
        <v>197059.18489094981</v>
      </c>
      <c r="E20" s="16">
        <v>101106.42760225509</v>
      </c>
      <c r="F20" s="16">
        <v>100057.08915748986</v>
      </c>
      <c r="G20" s="16">
        <f t="shared" si="19"/>
        <v>307649.31585520779</v>
      </c>
      <c r="H20" s="16">
        <v>41075.054204444765</v>
      </c>
      <c r="I20" s="16">
        <v>175750.39132945877</v>
      </c>
      <c r="J20" s="16">
        <v>51726.614737977274</v>
      </c>
      <c r="K20" s="16">
        <v>39097.255583326994</v>
      </c>
      <c r="L20" s="8">
        <f t="shared" si="6"/>
        <v>61.708255309202187</v>
      </c>
      <c r="M20" s="8">
        <f t="shared" si="6"/>
        <v>40.939197301098808</v>
      </c>
      <c r="N20" s="8">
        <f t="shared" si="6"/>
        <v>89.186602201118887</v>
      </c>
      <c r="O20" s="8">
        <f t="shared" si="6"/>
        <v>51.160560178691902</v>
      </c>
      <c r="P20" s="8">
        <f t="shared" si="6"/>
        <v>39.074948024710089</v>
      </c>
    </row>
    <row r="21" spans="1:16" x14ac:dyDescent="0.2">
      <c r="A21" s="38" t="s">
        <v>24</v>
      </c>
      <c r="B21" s="16">
        <f t="shared" si="18"/>
        <v>703123.97156907851</v>
      </c>
      <c r="C21" s="16">
        <v>121772.43130292825</v>
      </c>
      <c r="D21" s="16">
        <v>279775.00236617244</v>
      </c>
      <c r="E21" s="16">
        <v>156128.81344267403</v>
      </c>
      <c r="F21" s="16">
        <v>145447.7244573037</v>
      </c>
      <c r="G21" s="16">
        <f t="shared" si="19"/>
        <v>392233.49894952285</v>
      </c>
      <c r="H21" s="16">
        <v>48354.244073440423</v>
      </c>
      <c r="I21" s="16">
        <v>249769.03462631084</v>
      </c>
      <c r="J21" s="16">
        <v>67291.032488839075</v>
      </c>
      <c r="K21" s="16">
        <v>26819.187760932549</v>
      </c>
      <c r="L21" s="8">
        <f t="shared" si="6"/>
        <v>55.784401444061395</v>
      </c>
      <c r="M21" s="8">
        <f t="shared" si="6"/>
        <v>39.708695602169236</v>
      </c>
      <c r="N21" s="8">
        <f t="shared" si="6"/>
        <v>89.274964708752108</v>
      </c>
      <c r="O21" s="8">
        <f t="shared" si="6"/>
        <v>43.099688651349673</v>
      </c>
      <c r="P21" s="8">
        <f t="shared" si="6"/>
        <v>18.439056273310996</v>
      </c>
    </row>
    <row r="22" spans="1:16" x14ac:dyDescent="0.2">
      <c r="A22" s="40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8"/>
      <c r="M22" s="8"/>
      <c r="N22" s="8"/>
      <c r="O22" s="8"/>
      <c r="P22" s="8"/>
    </row>
    <row r="23" spans="1:16" x14ac:dyDescent="0.2">
      <c r="A23" s="37" t="s">
        <v>3</v>
      </c>
      <c r="B23" s="15">
        <f>+B25+B29</f>
        <v>1386748.3837057478</v>
      </c>
      <c r="C23" s="15">
        <f>+C25+C29</f>
        <v>239398.74908489882</v>
      </c>
      <c r="D23" s="15">
        <f t="shared" ref="D23:K23" si="20">+D25+D29</f>
        <v>562757.07427332108</v>
      </c>
      <c r="E23" s="15">
        <f t="shared" si="20"/>
        <v>287629.6485717023</v>
      </c>
      <c r="F23" s="15">
        <f t="shared" si="20"/>
        <v>296962.91177582566</v>
      </c>
      <c r="G23" s="15">
        <f t="shared" si="20"/>
        <v>891064.14434699831</v>
      </c>
      <c r="H23" s="15">
        <f t="shared" si="20"/>
        <v>81096.474916943058</v>
      </c>
      <c r="I23" s="15">
        <f t="shared" si="20"/>
        <v>519315.80157687812</v>
      </c>
      <c r="J23" s="15">
        <f t="shared" si="20"/>
        <v>176757.41474944275</v>
      </c>
      <c r="K23" s="15">
        <f t="shared" si="20"/>
        <v>113894.45310373433</v>
      </c>
      <c r="L23" s="7">
        <f t="shared" si="6"/>
        <v>64.255646865500296</v>
      </c>
      <c r="M23" s="7">
        <f t="shared" si="6"/>
        <v>33.875062099085376</v>
      </c>
      <c r="N23" s="7">
        <f t="shared" si="6"/>
        <v>92.280634987567595</v>
      </c>
      <c r="O23" s="7">
        <f t="shared" si="6"/>
        <v>61.453127529507597</v>
      </c>
      <c r="P23" s="7">
        <f t="shared" si="6"/>
        <v>38.35309009554436</v>
      </c>
    </row>
    <row r="24" spans="1:16" x14ac:dyDescent="0.2">
      <c r="A24" s="37" t="s">
        <v>25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8"/>
      <c r="M24" s="8"/>
      <c r="N24" s="8"/>
      <c r="O24" s="8"/>
      <c r="P24" s="8"/>
    </row>
    <row r="25" spans="1:16" x14ac:dyDescent="0.2">
      <c r="A25" s="38" t="s">
        <v>37</v>
      </c>
      <c r="B25" s="16">
        <f>+C25+D25+E25+F25</f>
        <v>692552.52704404388</v>
      </c>
      <c r="C25" s="16">
        <f t="shared" ref="C25" si="21">+C26+C27+C28</f>
        <v>114274.27739728629</v>
      </c>
      <c r="D25" s="16">
        <f t="shared" ref="D25" si="22">+D26+D27+D28</f>
        <v>280781.12499583291</v>
      </c>
      <c r="E25" s="16">
        <f t="shared" ref="E25" si="23">+E26+E27+E28</f>
        <v>140157.48414389818</v>
      </c>
      <c r="F25" s="16">
        <f t="shared" ref="F25" si="24">+F26+F27+F28</f>
        <v>157339.64050702663</v>
      </c>
      <c r="G25" s="16">
        <f>+H25+I25+J25+K25</f>
        <v>470842.24238781293</v>
      </c>
      <c r="H25" s="16">
        <f t="shared" ref="H25" si="25">+H26+H27+H28</f>
        <v>35448.804995231054</v>
      </c>
      <c r="I25" s="16">
        <f t="shared" ref="I25" si="26">+I26+I27+I28</f>
        <v>261676.54781470244</v>
      </c>
      <c r="J25" s="16">
        <f t="shared" ref="J25" si="27">+J26+J27+J28</f>
        <v>103006.64838033005</v>
      </c>
      <c r="K25" s="16">
        <f t="shared" ref="K25" si="28">+K26+K27+K28</f>
        <v>70710.241197549374</v>
      </c>
      <c r="L25" s="8">
        <f t="shared" si="6"/>
        <v>67.986502684130571</v>
      </c>
      <c r="M25" s="8">
        <f t="shared" si="6"/>
        <v>31.020808709198512</v>
      </c>
      <c r="N25" s="8">
        <f t="shared" si="6"/>
        <v>93.195918286382678</v>
      </c>
      <c r="O25" s="8">
        <f t="shared" si="6"/>
        <v>73.493505544501801</v>
      </c>
      <c r="P25" s="8">
        <f t="shared" si="6"/>
        <v>44.941148314363616</v>
      </c>
    </row>
    <row r="26" spans="1:16" x14ac:dyDescent="0.2">
      <c r="A26" s="39" t="s">
        <v>28</v>
      </c>
      <c r="B26" s="16">
        <f t="shared" ref="B26:B29" si="29">+C26+D26+E26+F26</f>
        <v>117949.16905433031</v>
      </c>
      <c r="C26" s="16">
        <v>19400.168992660161</v>
      </c>
      <c r="D26" s="16">
        <v>46948.031389021002</v>
      </c>
      <c r="E26" s="16">
        <v>22597.625219448568</v>
      </c>
      <c r="F26" s="16">
        <v>29003.343453200578</v>
      </c>
      <c r="G26" s="16">
        <f t="shared" ref="G26:G29" si="30">+H26+I26+J26+K26</f>
        <v>80540.376090857186</v>
      </c>
      <c r="H26" s="16">
        <v>5943.6472734177432</v>
      </c>
      <c r="I26" s="16">
        <v>43794.04581194761</v>
      </c>
      <c r="J26" s="16">
        <v>16455.212147678758</v>
      </c>
      <c r="K26" s="16">
        <v>14347.470857813065</v>
      </c>
      <c r="L26" s="8">
        <f t="shared" si="6"/>
        <v>68.283970744853903</v>
      </c>
      <c r="M26" s="8">
        <f t="shared" si="6"/>
        <v>30.637090200948542</v>
      </c>
      <c r="N26" s="8">
        <f t="shared" si="6"/>
        <v>93.281964155346969</v>
      </c>
      <c r="O26" s="8">
        <f t="shared" si="6"/>
        <v>72.818324880955359</v>
      </c>
      <c r="P26" s="8">
        <f t="shared" si="6"/>
        <v>49.468334162797333</v>
      </c>
    </row>
    <row r="27" spans="1:16" x14ac:dyDescent="0.2">
      <c r="A27" s="39" t="s">
        <v>22</v>
      </c>
      <c r="B27" s="16">
        <f t="shared" si="29"/>
        <v>72404.425093111189</v>
      </c>
      <c r="C27" s="16">
        <v>13517.282223698629</v>
      </c>
      <c r="D27" s="16">
        <v>29520.584564016528</v>
      </c>
      <c r="E27" s="16">
        <v>14356.128935208981</v>
      </c>
      <c r="F27" s="16">
        <v>15010.42937018705</v>
      </c>
      <c r="G27" s="16">
        <f t="shared" si="30"/>
        <v>49036.878396822722</v>
      </c>
      <c r="H27" s="16">
        <v>4248.5576336139857</v>
      </c>
      <c r="I27" s="16">
        <v>27538.494802621182</v>
      </c>
      <c r="J27" s="16">
        <v>9918.4612840665523</v>
      </c>
      <c r="K27" s="16">
        <v>7331.3646765209987</v>
      </c>
      <c r="L27" s="8">
        <f t="shared" si="6"/>
        <v>67.72635558360129</v>
      </c>
      <c r="M27" s="8">
        <f t="shared" si="6"/>
        <v>31.430560990769091</v>
      </c>
      <c r="N27" s="8">
        <f t="shared" si="6"/>
        <v>93.285736747193781</v>
      </c>
      <c r="O27" s="8">
        <f t="shared" si="6"/>
        <v>69.088689080669425</v>
      </c>
      <c r="P27" s="8">
        <f t="shared" si="6"/>
        <v>48.841805225653182</v>
      </c>
    </row>
    <row r="28" spans="1:16" x14ac:dyDescent="0.2">
      <c r="A28" s="39" t="s">
        <v>23</v>
      </c>
      <c r="B28" s="16">
        <f t="shared" si="29"/>
        <v>502198.93289660249</v>
      </c>
      <c r="C28" s="16">
        <v>81356.826180927499</v>
      </c>
      <c r="D28" s="16">
        <v>204312.50904279537</v>
      </c>
      <c r="E28" s="16">
        <v>103203.72998924064</v>
      </c>
      <c r="F28" s="16">
        <v>113325.86768363899</v>
      </c>
      <c r="G28" s="16">
        <f t="shared" si="30"/>
        <v>341264.98790013301</v>
      </c>
      <c r="H28" s="16">
        <v>25256.600088199324</v>
      </c>
      <c r="I28" s="16">
        <v>190344.00720013364</v>
      </c>
      <c r="J28" s="16">
        <v>76632.974948584742</v>
      </c>
      <c r="K28" s="16">
        <v>49031.405663215308</v>
      </c>
      <c r="L28" s="8">
        <f t="shared" si="6"/>
        <v>67.954144372982157</v>
      </c>
      <c r="M28" s="8">
        <f t="shared" si="6"/>
        <v>31.04422981303594</v>
      </c>
      <c r="N28" s="8">
        <f t="shared" si="6"/>
        <v>93.16316856559385</v>
      </c>
      <c r="O28" s="8">
        <f t="shared" si="6"/>
        <v>74.254074883314786</v>
      </c>
      <c r="P28" s="8">
        <f t="shared" si="6"/>
        <v>43.265855065051525</v>
      </c>
    </row>
    <row r="29" spans="1:16" x14ac:dyDescent="0.2">
      <c r="A29" s="54" t="s">
        <v>24</v>
      </c>
      <c r="B29" s="17">
        <f t="shared" si="29"/>
        <v>694195.85666170402</v>
      </c>
      <c r="C29" s="17">
        <v>125124.47168761253</v>
      </c>
      <c r="D29" s="17">
        <v>281975.94927748822</v>
      </c>
      <c r="E29" s="17">
        <v>147472.16442780415</v>
      </c>
      <c r="F29" s="17">
        <v>139623.27126879906</v>
      </c>
      <c r="G29" s="17">
        <f t="shared" si="30"/>
        <v>420221.90195918537</v>
      </c>
      <c r="H29" s="17">
        <v>45647.669921712004</v>
      </c>
      <c r="I29" s="17">
        <v>257639.25376217568</v>
      </c>
      <c r="J29" s="17">
        <v>73750.766369112695</v>
      </c>
      <c r="K29" s="17">
        <v>43184.211906184944</v>
      </c>
      <c r="L29" s="12">
        <f t="shared" si="6"/>
        <v>60.533622885618598</v>
      </c>
      <c r="M29" s="12">
        <f t="shared" si="6"/>
        <v>36.481808319380242</v>
      </c>
      <c r="N29" s="12">
        <f t="shared" si="6"/>
        <v>91.369230043317216</v>
      </c>
      <c r="O29" s="12">
        <f t="shared" si="6"/>
        <v>50.009957238552502</v>
      </c>
      <c r="P29" s="12">
        <f t="shared" si="6"/>
        <v>30.929093347947589</v>
      </c>
    </row>
    <row r="30" spans="1:16" x14ac:dyDescent="0.2">
      <c r="A30" s="1" t="s">
        <v>70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V32"/>
  <sheetViews>
    <sheetView workbookViewId="0">
      <selection activeCell="A31" sqref="A31"/>
    </sheetView>
  </sheetViews>
  <sheetFormatPr baseColWidth="10" defaultRowHeight="12.75" x14ac:dyDescent="0.2"/>
  <cols>
    <col min="1" max="1" width="15.7109375" customWidth="1"/>
    <col min="2" max="2" width="7.7109375" bestFit="1" customWidth="1"/>
    <col min="3" max="3" width="8.42578125" bestFit="1" customWidth="1"/>
    <col min="4" max="4" width="6.140625" bestFit="1" customWidth="1"/>
    <col min="5" max="5" width="9.42578125" bestFit="1" customWidth="1"/>
    <col min="6" max="6" width="6.7109375" customWidth="1"/>
    <col min="7" max="7" width="6.5703125" bestFit="1" customWidth="1"/>
    <col min="8" max="8" width="7.7109375" bestFit="1" customWidth="1"/>
    <col min="9" max="9" width="6.71093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6.28515625" bestFit="1" customWidth="1"/>
    <col min="17" max="17" width="7.7109375" bestFit="1" customWidth="1"/>
    <col min="18" max="18" width="6.42578125" customWidth="1"/>
    <col min="19" max="19" width="6.28515625" bestFit="1" customWidth="1"/>
    <col min="20" max="20" width="7.7109375" bestFit="1" customWidth="1"/>
    <col min="21" max="21" width="6" customWidth="1"/>
    <col min="22" max="22" width="6.28515625" bestFit="1" customWidth="1"/>
  </cols>
  <sheetData>
    <row r="1" spans="1:22" x14ac:dyDescent="0.2">
      <c r="A1" s="71" t="s">
        <v>67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">
      <c r="A3" s="68" t="s">
        <v>5</v>
      </c>
      <c r="B3" s="68" t="s">
        <v>1</v>
      </c>
      <c r="C3" s="68"/>
      <c r="D3" s="68"/>
      <c r="E3" s="67" t="s">
        <v>9</v>
      </c>
      <c r="F3" s="67"/>
      <c r="G3" s="67"/>
      <c r="H3" s="67" t="s">
        <v>10</v>
      </c>
      <c r="I3" s="67"/>
      <c r="J3" s="67"/>
      <c r="K3" s="67" t="s">
        <v>11</v>
      </c>
      <c r="L3" s="67"/>
      <c r="M3" s="67"/>
      <c r="N3" s="67" t="s">
        <v>12</v>
      </c>
      <c r="O3" s="67"/>
      <c r="P3" s="67"/>
      <c r="Q3" s="67" t="s">
        <v>13</v>
      </c>
      <c r="R3" s="67"/>
      <c r="S3" s="67"/>
      <c r="T3" s="67" t="s">
        <v>14</v>
      </c>
      <c r="U3" s="67"/>
      <c r="V3" s="67"/>
    </row>
    <row r="4" spans="1:22" x14ac:dyDescent="0.2">
      <c r="A4" s="68"/>
      <c r="B4" s="68"/>
      <c r="C4" s="68"/>
      <c r="D4" s="68"/>
      <c r="E4" s="67" t="s">
        <v>15</v>
      </c>
      <c r="F4" s="67"/>
      <c r="G4" s="67"/>
      <c r="H4" s="67" t="s">
        <v>16</v>
      </c>
      <c r="I4" s="67"/>
      <c r="J4" s="67"/>
      <c r="K4" s="67" t="s">
        <v>17</v>
      </c>
      <c r="L4" s="67"/>
      <c r="M4" s="67"/>
      <c r="N4" s="67" t="s">
        <v>18</v>
      </c>
      <c r="O4" s="67"/>
      <c r="P4" s="67"/>
      <c r="Q4" s="67" t="s">
        <v>19</v>
      </c>
      <c r="R4" s="67"/>
      <c r="S4" s="67"/>
      <c r="T4" s="67" t="s">
        <v>20</v>
      </c>
      <c r="U4" s="67"/>
      <c r="V4" s="67"/>
    </row>
    <row r="5" spans="1:22" x14ac:dyDescent="0.2">
      <c r="A5" s="68"/>
      <c r="B5" s="5" t="s">
        <v>26</v>
      </c>
      <c r="C5" s="5" t="s">
        <v>27</v>
      </c>
      <c r="D5" s="5" t="s">
        <v>21</v>
      </c>
      <c r="E5" s="5" t="s">
        <v>26</v>
      </c>
      <c r="F5" s="5" t="s">
        <v>27</v>
      </c>
      <c r="G5" s="5" t="s">
        <v>21</v>
      </c>
      <c r="H5" s="5" t="s">
        <v>26</v>
      </c>
      <c r="I5" s="5" t="s">
        <v>27</v>
      </c>
      <c r="J5" s="5" t="s">
        <v>21</v>
      </c>
      <c r="K5" s="5" t="s">
        <v>26</v>
      </c>
      <c r="L5" s="5" t="s">
        <v>27</v>
      </c>
      <c r="M5" s="5" t="s">
        <v>21</v>
      </c>
      <c r="N5" s="5" t="s">
        <v>26</v>
      </c>
      <c r="O5" s="5" t="s">
        <v>27</v>
      </c>
      <c r="P5" s="5" t="s">
        <v>21</v>
      </c>
      <c r="Q5" s="5" t="s">
        <v>26</v>
      </c>
      <c r="R5" s="5" t="s">
        <v>27</v>
      </c>
      <c r="S5" s="5" t="s">
        <v>21</v>
      </c>
      <c r="T5" s="5" t="s">
        <v>26</v>
      </c>
      <c r="U5" s="5" t="s">
        <v>27</v>
      </c>
      <c r="V5" s="5" t="s">
        <v>21</v>
      </c>
    </row>
    <row r="6" spans="1:22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">
      <c r="A7" s="41" t="s">
        <v>52</v>
      </c>
      <c r="B7" s="3">
        <f>+E7+H7+K7+N7+Q7+T7</f>
        <v>1027927.4486049316</v>
      </c>
      <c r="C7" s="3">
        <f>+F7+I7+L7+O7+R7+U7</f>
        <v>95840.809980855149</v>
      </c>
      <c r="D7" s="18">
        <f>+C7/B7*100</f>
        <v>9.3236940127367021</v>
      </c>
      <c r="E7" s="3">
        <v>173064.09312941911</v>
      </c>
      <c r="F7" s="3">
        <v>19555.885440385366</v>
      </c>
      <c r="G7" s="18">
        <f>+F7/E7*100</f>
        <v>11.299793669944737</v>
      </c>
      <c r="H7" s="3">
        <v>164264.5562996206</v>
      </c>
      <c r="I7" s="3">
        <v>17601.686887100845</v>
      </c>
      <c r="J7" s="18">
        <f>+I7/H7*100</f>
        <v>10.715450297747219</v>
      </c>
      <c r="K7" s="3">
        <v>162724.29029621312</v>
      </c>
      <c r="L7" s="3">
        <v>19795.69342770291</v>
      </c>
      <c r="M7" s="18">
        <f>+L7/K7*100</f>
        <v>12.165174229162757</v>
      </c>
      <c r="N7" s="3">
        <v>176483.36249676434</v>
      </c>
      <c r="O7" s="3">
        <v>13635.638154111763</v>
      </c>
      <c r="P7" s="18">
        <f>+O7/N7*100</f>
        <v>7.7263023330948606</v>
      </c>
      <c r="Q7" s="3">
        <v>172473.76144534716</v>
      </c>
      <c r="R7" s="3">
        <v>14750.681780321416</v>
      </c>
      <c r="S7" s="18">
        <f>+R7/Q7*100</f>
        <v>8.5524207605314828</v>
      </c>
      <c r="T7" s="3">
        <v>178917.38493756711</v>
      </c>
      <c r="U7" s="3">
        <v>10501.224291232846</v>
      </c>
      <c r="V7" s="18">
        <f>+U7/T7*100</f>
        <v>5.8693146531832152</v>
      </c>
    </row>
    <row r="8" spans="1:22" x14ac:dyDescent="0.2">
      <c r="A8" s="41"/>
      <c r="B8" s="9"/>
      <c r="C8" s="9"/>
      <c r="D8" s="19"/>
    </row>
    <row r="9" spans="1:22" x14ac:dyDescent="0.2">
      <c r="A9" s="41" t="s">
        <v>25</v>
      </c>
      <c r="B9" s="9"/>
      <c r="C9" s="9"/>
      <c r="D9" s="19"/>
      <c r="E9" s="9"/>
      <c r="F9" s="9"/>
      <c r="G9" s="19"/>
      <c r="H9" s="9"/>
      <c r="I9" s="9"/>
      <c r="J9" s="19"/>
      <c r="K9" s="9"/>
      <c r="L9" s="9"/>
      <c r="M9" s="19"/>
      <c r="N9" s="9"/>
      <c r="O9" s="9"/>
      <c r="P9" s="19"/>
      <c r="Q9" s="9"/>
      <c r="R9" s="9"/>
      <c r="S9" s="19"/>
      <c r="T9" s="9"/>
      <c r="U9" s="9"/>
      <c r="V9" s="19"/>
    </row>
    <row r="10" spans="1:22" x14ac:dyDescent="0.2">
      <c r="A10" s="42" t="s">
        <v>37</v>
      </c>
      <c r="B10" s="9">
        <f>+E10+H10+K10+N10+Q10+T10</f>
        <v>518917.48386482877</v>
      </c>
      <c r="C10" s="9">
        <f>+F10+I10+L10+O10+R10+U10</f>
        <v>43987.238353194443</v>
      </c>
      <c r="D10" s="19">
        <f>+C10/B10*100</f>
        <v>8.4767308331149902</v>
      </c>
      <c r="E10" s="9">
        <v>80856.319774558651</v>
      </c>
      <c r="F10" s="9">
        <v>7806.0148863623908</v>
      </c>
      <c r="G10" s="19">
        <f>+F10/E10*100</f>
        <v>9.6541802893415198</v>
      </c>
      <c r="H10" s="9">
        <v>83296.718623243345</v>
      </c>
      <c r="I10" s="9">
        <v>8464.0469095639764</v>
      </c>
      <c r="J10" s="19">
        <f>+I10/H10*100</f>
        <v>10.161320937319788</v>
      </c>
      <c r="K10" s="9">
        <v>81383.046435954166</v>
      </c>
      <c r="L10" s="9">
        <v>9156.6622394831393</v>
      </c>
      <c r="M10" s="19">
        <f>+L10/K10*100</f>
        <v>11.251314174739253</v>
      </c>
      <c r="N10" s="9">
        <v>94152.359891559347</v>
      </c>
      <c r="O10" s="9">
        <v>6304.1917072715078</v>
      </c>
      <c r="P10" s="19">
        <f>+O10/N10*100</f>
        <v>6.6957341425455565</v>
      </c>
      <c r="Q10" s="9">
        <v>88800.32573160519</v>
      </c>
      <c r="R10" s="9">
        <v>7656.6221027650126</v>
      </c>
      <c r="S10" s="19">
        <f>+R10/Q10*100</f>
        <v>8.6222905599544681</v>
      </c>
      <c r="T10" s="9">
        <v>90428.713407908101</v>
      </c>
      <c r="U10" s="9">
        <v>4599.7005077484218</v>
      </c>
      <c r="V10" s="19">
        <f>+U10/T10*100</f>
        <v>5.0865486573937835</v>
      </c>
    </row>
    <row r="11" spans="1:22" x14ac:dyDescent="0.2">
      <c r="A11" s="43" t="s">
        <v>28</v>
      </c>
      <c r="B11" s="16">
        <f t="shared" ref="B11:B30" si="0">+E11+H11+K11+N11+Q11+T11</f>
        <v>85014.940905453288</v>
      </c>
      <c r="C11" s="16">
        <f t="shared" ref="C11:C30" si="1">+F11+I11+L11+O11+R11+U11</f>
        <v>4527.4609808886498</v>
      </c>
      <c r="D11" s="19">
        <f t="shared" ref="D11:D30" si="2">+C11/B11*100</f>
        <v>5.3254885937328638</v>
      </c>
      <c r="E11" s="9">
        <v>14401.471010975578</v>
      </c>
      <c r="F11" s="9">
        <v>1194.5167801042744</v>
      </c>
      <c r="G11" s="19">
        <f t="shared" ref="G11:G14" si="3">+F11/E11*100</f>
        <v>8.2944081142399639</v>
      </c>
      <c r="H11" s="9">
        <v>13981.652095979038</v>
      </c>
      <c r="I11" s="9">
        <v>733.23918199481989</v>
      </c>
      <c r="J11" s="19">
        <f t="shared" ref="J11:J14" si="4">+I11/H11*100</f>
        <v>5.2442957167106963</v>
      </c>
      <c r="K11" s="9">
        <v>13332.84457535535</v>
      </c>
      <c r="L11" s="9">
        <v>396.89093337334293</v>
      </c>
      <c r="M11" s="19">
        <f t="shared" ref="M11:M14" si="5">+L11/K11*100</f>
        <v>2.9767911200807267</v>
      </c>
      <c r="N11" s="9">
        <v>13632.514848293817</v>
      </c>
      <c r="O11" s="9">
        <v>130.26821057720699</v>
      </c>
      <c r="P11" s="19">
        <f t="shared" ref="P11:P14" si="6">+O11/N11*100</f>
        <v>0.95556991521275148</v>
      </c>
      <c r="Q11" s="9">
        <v>13953.278476044823</v>
      </c>
      <c r="R11" s="9">
        <v>1262.1067614939234</v>
      </c>
      <c r="S11" s="19">
        <f t="shared" ref="S11:S14" si="7">+R11/Q11*100</f>
        <v>9.0452345207667531</v>
      </c>
      <c r="T11" s="9">
        <v>15713.179898804674</v>
      </c>
      <c r="U11" s="9">
        <v>810.43911334508289</v>
      </c>
      <c r="V11" s="19">
        <f t="shared" ref="V11:V14" si="8">+U11/T11*100</f>
        <v>5.1577027601315395</v>
      </c>
    </row>
    <row r="12" spans="1:22" x14ac:dyDescent="0.2">
      <c r="A12" s="43" t="s">
        <v>22</v>
      </c>
      <c r="B12" s="16">
        <f t="shared" si="0"/>
        <v>59993.305523703661</v>
      </c>
      <c r="C12" s="16">
        <f t="shared" si="1"/>
        <v>3865.2293202830006</v>
      </c>
      <c r="D12" s="19">
        <f t="shared" si="2"/>
        <v>6.442767716401006</v>
      </c>
      <c r="E12" s="9">
        <v>9343.4039882036413</v>
      </c>
      <c r="F12" s="9">
        <v>192.53282327555831</v>
      </c>
      <c r="G12" s="19">
        <f t="shared" si="3"/>
        <v>2.0606282626614179</v>
      </c>
      <c r="H12" s="9">
        <v>9409.0077650234689</v>
      </c>
      <c r="I12" s="9">
        <v>1006.5901234658451</v>
      </c>
      <c r="J12" s="19">
        <f t="shared" si="4"/>
        <v>10.698153818170798</v>
      </c>
      <c r="K12" s="9">
        <v>8008.7949806387014</v>
      </c>
      <c r="L12" s="9">
        <v>611.82652729788538</v>
      </c>
      <c r="M12" s="19">
        <f t="shared" si="5"/>
        <v>7.6394330080490107</v>
      </c>
      <c r="N12" s="9">
        <v>9979.2160860779513</v>
      </c>
      <c r="O12" s="9">
        <v>484.63817737645593</v>
      </c>
      <c r="P12" s="19">
        <f t="shared" si="6"/>
        <v>4.856475430495756</v>
      </c>
      <c r="Q12" s="9">
        <v>10619.56599460184</v>
      </c>
      <c r="R12" s="9">
        <v>734.19183275746241</v>
      </c>
      <c r="S12" s="19">
        <f t="shared" si="7"/>
        <v>6.9135766295032042</v>
      </c>
      <c r="T12" s="9">
        <v>12633.316709158056</v>
      </c>
      <c r="U12" s="9">
        <v>835.44983610979307</v>
      </c>
      <c r="V12" s="19">
        <f t="shared" si="8"/>
        <v>6.6130680908534858</v>
      </c>
    </row>
    <row r="13" spans="1:22" x14ac:dyDescent="0.2">
      <c r="A13" s="43" t="s">
        <v>23</v>
      </c>
      <c r="B13" s="16">
        <f t="shared" si="0"/>
        <v>373909.23743567301</v>
      </c>
      <c r="C13" s="16">
        <f t="shared" si="1"/>
        <v>35594.548052022794</v>
      </c>
      <c r="D13" s="19">
        <f t="shared" si="2"/>
        <v>9.5195690526759034</v>
      </c>
      <c r="E13" s="9">
        <v>57111.444775379547</v>
      </c>
      <c r="F13" s="9">
        <v>6418.9652829825591</v>
      </c>
      <c r="G13" s="19">
        <f t="shared" si="3"/>
        <v>11.239367710322297</v>
      </c>
      <c r="H13" s="9">
        <v>59906.058762240973</v>
      </c>
      <c r="I13" s="9">
        <v>6724.2176041033117</v>
      </c>
      <c r="J13" s="19">
        <f t="shared" si="4"/>
        <v>11.224603559367543</v>
      </c>
      <c r="K13" s="9">
        <v>60041.406879960246</v>
      </c>
      <c r="L13" s="9">
        <v>8147.9447788119123</v>
      </c>
      <c r="M13" s="19">
        <f t="shared" si="5"/>
        <v>13.570542734120069</v>
      </c>
      <c r="N13" s="9">
        <v>70540.628957187917</v>
      </c>
      <c r="O13" s="9">
        <v>5689.2853193178462</v>
      </c>
      <c r="P13" s="19">
        <f t="shared" si="6"/>
        <v>8.0652602669175977</v>
      </c>
      <c r="Q13" s="9">
        <v>64227.481260958732</v>
      </c>
      <c r="R13" s="9">
        <v>5660.3235085136275</v>
      </c>
      <c r="S13" s="19">
        <f t="shared" si="7"/>
        <v>8.8129308473354495</v>
      </c>
      <c r="T13" s="9">
        <v>62082.216799945658</v>
      </c>
      <c r="U13" s="9">
        <v>2953.8115582935457</v>
      </c>
      <c r="V13" s="19">
        <f t="shared" si="8"/>
        <v>4.7579028432762582</v>
      </c>
    </row>
    <row r="14" spans="1:22" x14ac:dyDescent="0.2">
      <c r="A14" s="42" t="s">
        <v>24</v>
      </c>
      <c r="B14" s="16">
        <f t="shared" si="0"/>
        <v>509009.96474009997</v>
      </c>
      <c r="C14" s="16">
        <f t="shared" si="1"/>
        <v>51853.571627660735</v>
      </c>
      <c r="D14" s="19">
        <f t="shared" si="2"/>
        <v>10.187142731898604</v>
      </c>
      <c r="E14" s="9">
        <v>92207.773354860314</v>
      </c>
      <c r="F14" s="9">
        <v>11749.870554022991</v>
      </c>
      <c r="G14" s="19">
        <f t="shared" si="3"/>
        <v>12.742819966819695</v>
      </c>
      <c r="H14" s="9">
        <v>80967.837676376759</v>
      </c>
      <c r="I14" s="9">
        <v>9137.6399775368736</v>
      </c>
      <c r="J14" s="19">
        <f t="shared" si="4"/>
        <v>11.285518101717663</v>
      </c>
      <c r="K14" s="9">
        <v>81341.243860258779</v>
      </c>
      <c r="L14" s="9">
        <v>10639.031188219784</v>
      </c>
      <c r="M14" s="19">
        <f t="shared" si="5"/>
        <v>13.07950393099132</v>
      </c>
      <c r="N14" s="9">
        <v>82331.002605204383</v>
      </c>
      <c r="O14" s="9">
        <v>7331.4464468402593</v>
      </c>
      <c r="P14" s="19">
        <f t="shared" si="6"/>
        <v>8.904842908322383</v>
      </c>
      <c r="Q14" s="9">
        <v>83673.435713741477</v>
      </c>
      <c r="R14" s="9">
        <v>7094.0596775564063</v>
      </c>
      <c r="S14" s="19">
        <f t="shared" si="7"/>
        <v>8.4782698559506713</v>
      </c>
      <c r="T14" s="9">
        <v>88488.671529658284</v>
      </c>
      <c r="U14" s="9">
        <v>5901.5237834844229</v>
      </c>
      <c r="V14" s="19">
        <f t="shared" si="8"/>
        <v>6.6692421543546851</v>
      </c>
    </row>
    <row r="15" spans="1:22" x14ac:dyDescent="0.2">
      <c r="A15" s="42"/>
      <c r="B15" s="16"/>
      <c r="C15" s="16"/>
      <c r="D15" s="19"/>
    </row>
    <row r="16" spans="1:22" x14ac:dyDescent="0.2">
      <c r="A16" s="41" t="s">
        <v>2</v>
      </c>
      <c r="B16" s="15">
        <f t="shared" ref="B16" si="9">+E16+H16+K16+N16+Q16+T16</f>
        <v>515446.59060927801</v>
      </c>
      <c r="C16" s="15">
        <f t="shared" ref="C16" si="10">+F16+I16+L16+O16+R16+U16</f>
        <v>50770.405447336918</v>
      </c>
      <c r="D16" s="18">
        <f t="shared" ref="D16" si="11">+C16/B16*100</f>
        <v>9.8497897497632714</v>
      </c>
      <c r="E16" s="3">
        <v>85818.972094672426</v>
      </c>
      <c r="F16" s="3">
        <v>9769.9654852955173</v>
      </c>
      <c r="G16" s="18">
        <f t="shared" ref="G16" si="12">+F16/E16*100</f>
        <v>11.384388844133021</v>
      </c>
      <c r="H16" s="3">
        <v>78776.867308355781</v>
      </c>
      <c r="I16" s="3">
        <v>9260.7816603172869</v>
      </c>
      <c r="J16" s="18">
        <f t="shared" ref="J16" si="13">+I16/H16*100</f>
        <v>11.755712021484516</v>
      </c>
      <c r="K16" s="3">
        <v>84437.387627069664</v>
      </c>
      <c r="L16" s="3">
        <v>11087.655212939093</v>
      </c>
      <c r="M16" s="18">
        <f t="shared" ref="M16" si="14">+L16/K16*100</f>
        <v>13.131215359136142</v>
      </c>
      <c r="N16" s="3">
        <v>90676.566880803584</v>
      </c>
      <c r="O16" s="3">
        <v>6997.3480738125927</v>
      </c>
      <c r="P16" s="18">
        <f t="shared" ref="P16" si="15">+O16/N16*100</f>
        <v>7.7168206897497189</v>
      </c>
      <c r="Q16" s="3">
        <v>83546.232049641927</v>
      </c>
      <c r="R16" s="3">
        <v>6919.2615657174902</v>
      </c>
      <c r="S16" s="18">
        <f t="shared" ref="S16" si="16">+R16/Q16*100</f>
        <v>8.2819552671222407</v>
      </c>
      <c r="T16" s="3">
        <v>92190.564648734682</v>
      </c>
      <c r="U16" s="3">
        <v>6735.3934492549415</v>
      </c>
      <c r="V16" s="18">
        <f t="shared" ref="V16" si="17">+U16/T16*100</f>
        <v>7.3059466279637162</v>
      </c>
    </row>
    <row r="17" spans="1:22" x14ac:dyDescent="0.2">
      <c r="A17" s="41" t="s">
        <v>25</v>
      </c>
      <c r="B17" s="16"/>
      <c r="C17" s="16"/>
      <c r="D17" s="19"/>
    </row>
    <row r="18" spans="1:22" x14ac:dyDescent="0.2">
      <c r="A18" s="42" t="s">
        <v>37</v>
      </c>
      <c r="B18" s="16">
        <f t="shared" ref="B18" si="18">+E18+H18+K18+N18+Q18+T18</f>
        <v>261350.01661100157</v>
      </c>
      <c r="C18" s="16">
        <f t="shared" ref="C18" si="19">+F18+I18+L18+O18+R18+U18</f>
        <v>23244.235028656058</v>
      </c>
      <c r="D18" s="19">
        <f t="shared" ref="D18" si="20">+C18/B18*100</f>
        <v>8.8939099105752977</v>
      </c>
      <c r="E18" s="9">
        <v>40270.462660388999</v>
      </c>
      <c r="F18" s="9">
        <v>3976.9389353275251</v>
      </c>
      <c r="G18" s="19">
        <f t="shared" ref="G18" si="21">+F18/E18*100</f>
        <v>9.8755729946935489</v>
      </c>
      <c r="H18" s="9">
        <v>39823.45335274253</v>
      </c>
      <c r="I18" s="9">
        <v>4754.6345796636142</v>
      </c>
      <c r="J18" s="19">
        <f t="shared" ref="J18" si="22">+I18/H18*100</f>
        <v>11.939282456367325</v>
      </c>
      <c r="K18" s="9">
        <v>41602.221485428447</v>
      </c>
      <c r="L18" s="9">
        <v>4624.5261522698647</v>
      </c>
      <c r="M18" s="19">
        <f t="shared" ref="M18" si="23">+L18/K18*100</f>
        <v>11.116055794976349</v>
      </c>
      <c r="N18" s="9">
        <v>47491.739598172047</v>
      </c>
      <c r="O18" s="9">
        <v>2818.4539435384304</v>
      </c>
      <c r="P18" s="19">
        <f t="shared" ref="P18" si="24">+O18/N18*100</f>
        <v>5.9346192988199409</v>
      </c>
      <c r="Q18" s="9">
        <v>44298.477173608939</v>
      </c>
      <c r="R18" s="9">
        <v>3970.4837325189501</v>
      </c>
      <c r="S18" s="19">
        <f t="shared" ref="S18" si="25">+R18/Q18*100</f>
        <v>8.9630253359688581</v>
      </c>
      <c r="T18" s="9">
        <v>47863.662340660616</v>
      </c>
      <c r="U18" s="9">
        <v>3099.1976853376727</v>
      </c>
      <c r="V18" s="19">
        <f t="shared" ref="V18" si="26">+U18/T18*100</f>
        <v>6.4750533782386226</v>
      </c>
    </row>
    <row r="19" spans="1:22" x14ac:dyDescent="0.2">
      <c r="A19" s="43" t="s">
        <v>28</v>
      </c>
      <c r="B19" s="16">
        <f t="shared" si="0"/>
        <v>44215.782610120026</v>
      </c>
      <c r="C19" s="16">
        <f t="shared" si="1"/>
        <v>2644.5514519390863</v>
      </c>
      <c r="D19" s="19">
        <f t="shared" si="2"/>
        <v>5.9810124254903636</v>
      </c>
      <c r="E19" s="9">
        <v>8155.9645315727857</v>
      </c>
      <c r="F19" s="9">
        <v>648.67162234142006</v>
      </c>
      <c r="G19" s="19">
        <f t="shared" ref="G19:G22" si="27">+F19/E19*100</f>
        <v>7.9533404029692498</v>
      </c>
      <c r="H19" s="9">
        <v>7516.398094143542</v>
      </c>
      <c r="I19" s="9">
        <v>571.79202265651099</v>
      </c>
      <c r="J19" s="19">
        <f t="shared" ref="J19:J22" si="28">+I19/H19*100</f>
        <v>7.6072610244264078</v>
      </c>
      <c r="K19" s="9">
        <v>5733.1893692803069</v>
      </c>
      <c r="L19" s="9">
        <v>134.53929944859081</v>
      </c>
      <c r="M19" s="19">
        <f t="shared" ref="M19:M22" si="29">+L19/K19*100</f>
        <v>2.3466746130780547</v>
      </c>
      <c r="N19" s="9">
        <v>7562.0162353959704</v>
      </c>
      <c r="O19" s="9">
        <v>29.363735990763871</v>
      </c>
      <c r="P19" s="19">
        <f t="shared" ref="P19:P22" si="30">+O19/N19*100</f>
        <v>0.38830564596409251</v>
      </c>
      <c r="Q19" s="9">
        <v>7220.8096231832933</v>
      </c>
      <c r="R19" s="9">
        <v>531.43023282193371</v>
      </c>
      <c r="S19" s="19">
        <f t="shared" ref="S19:S22" si="31">+R19/Q19*100</f>
        <v>7.3597042513863249</v>
      </c>
      <c r="T19" s="9">
        <v>8027.4047565441306</v>
      </c>
      <c r="U19" s="9">
        <v>728.75453867986698</v>
      </c>
      <c r="V19" s="19">
        <f t="shared" ref="V19:V22" si="32">+U19/T19*100</f>
        <v>9.0783330451322897</v>
      </c>
    </row>
    <row r="20" spans="1:22" x14ac:dyDescent="0.2">
      <c r="A20" s="43" t="s">
        <v>22</v>
      </c>
      <c r="B20" s="16">
        <f t="shared" si="0"/>
        <v>32787.704510336633</v>
      </c>
      <c r="C20" s="16">
        <f t="shared" si="1"/>
        <v>2117.0312849409306</v>
      </c>
      <c r="D20" s="19">
        <f t="shared" si="2"/>
        <v>6.4567840797562281</v>
      </c>
      <c r="E20" s="9">
        <v>4993.5883512373321</v>
      </c>
      <c r="F20" s="9">
        <v>89.848650861927212</v>
      </c>
      <c r="G20" s="19">
        <f t="shared" si="27"/>
        <v>1.7992802878848462</v>
      </c>
      <c r="H20" s="9">
        <v>5072.3128834211157</v>
      </c>
      <c r="I20" s="9">
        <v>518.84030450109719</v>
      </c>
      <c r="J20" s="19">
        <f t="shared" si="28"/>
        <v>10.228870269358378</v>
      </c>
      <c r="K20" s="9">
        <v>3651.2780307413655</v>
      </c>
      <c r="L20" s="9">
        <v>222.48237356286739</v>
      </c>
      <c r="M20" s="19">
        <f t="shared" si="29"/>
        <v>6.0932739629716437</v>
      </c>
      <c r="N20" s="9">
        <v>5664.484208019624</v>
      </c>
      <c r="O20" s="9">
        <v>274.99132536529237</v>
      </c>
      <c r="P20" s="19">
        <f t="shared" si="30"/>
        <v>4.8546578164339671</v>
      </c>
      <c r="Q20" s="9">
        <v>5606.8669779430866</v>
      </c>
      <c r="R20" s="9">
        <v>295.21699568918939</v>
      </c>
      <c r="S20" s="19">
        <f t="shared" si="31"/>
        <v>5.2652755424829349</v>
      </c>
      <c r="T20" s="9">
        <v>7799.1740589741075</v>
      </c>
      <c r="U20" s="9">
        <v>715.65163496055686</v>
      </c>
      <c r="V20" s="19">
        <f t="shared" si="32"/>
        <v>9.1759926057438523</v>
      </c>
    </row>
    <row r="21" spans="1:22" x14ac:dyDescent="0.2">
      <c r="A21" s="43" t="s">
        <v>23</v>
      </c>
      <c r="B21" s="16">
        <f t="shared" si="0"/>
        <v>184346.52949054461</v>
      </c>
      <c r="C21" s="16">
        <f t="shared" si="1"/>
        <v>18482.652291776045</v>
      </c>
      <c r="D21" s="19">
        <f t="shared" si="2"/>
        <v>10.026037562439734</v>
      </c>
      <c r="E21" s="9">
        <v>27120.909777578829</v>
      </c>
      <c r="F21" s="9">
        <v>3238.4186621241779</v>
      </c>
      <c r="G21" s="19">
        <f t="shared" si="27"/>
        <v>11.940671196809983</v>
      </c>
      <c r="H21" s="9">
        <v>27234.742375177841</v>
      </c>
      <c r="I21" s="9">
        <v>3664.0022525060072</v>
      </c>
      <c r="J21" s="19">
        <f t="shared" si="28"/>
        <v>13.453412564113091</v>
      </c>
      <c r="K21" s="9">
        <v>32217.754085406737</v>
      </c>
      <c r="L21" s="9">
        <v>4267.5044792584058</v>
      </c>
      <c r="M21" s="19">
        <f t="shared" si="29"/>
        <v>13.245816166904703</v>
      </c>
      <c r="N21" s="9">
        <v>34265.239154756411</v>
      </c>
      <c r="O21" s="9">
        <v>2514.0988821823744</v>
      </c>
      <c r="P21" s="19">
        <f t="shared" si="30"/>
        <v>7.3371701006598355</v>
      </c>
      <c r="Q21" s="9">
        <v>31470.800572482531</v>
      </c>
      <c r="R21" s="9">
        <v>3143.836504007827</v>
      </c>
      <c r="S21" s="19">
        <f t="shared" si="31"/>
        <v>9.9896934517666445</v>
      </c>
      <c r="T21" s="9">
        <v>32037.08352514229</v>
      </c>
      <c r="U21" s="9">
        <v>1654.7915116972495</v>
      </c>
      <c r="V21" s="19">
        <f t="shared" si="32"/>
        <v>5.1652376858792106</v>
      </c>
    </row>
    <row r="22" spans="1:22" x14ac:dyDescent="0.2">
      <c r="A22" s="42" t="s">
        <v>24</v>
      </c>
      <c r="B22" s="16">
        <f t="shared" si="0"/>
        <v>254096.57399827693</v>
      </c>
      <c r="C22" s="16">
        <f t="shared" si="1"/>
        <v>27526.170418680871</v>
      </c>
      <c r="D22" s="19">
        <f t="shared" si="2"/>
        <v>10.832956141654838</v>
      </c>
      <c r="E22" s="9">
        <v>45548.50943428342</v>
      </c>
      <c r="F22" s="9">
        <v>5793.026549967989</v>
      </c>
      <c r="G22" s="19">
        <f t="shared" si="27"/>
        <v>12.718366905784404</v>
      </c>
      <c r="H22" s="9">
        <v>38953.413955613265</v>
      </c>
      <c r="I22" s="9">
        <v>4506.1470806536727</v>
      </c>
      <c r="J22" s="19">
        <f t="shared" si="28"/>
        <v>11.568041470738223</v>
      </c>
      <c r="K22" s="9">
        <v>42835.16614164129</v>
      </c>
      <c r="L22" s="9">
        <v>6463.1290606692319</v>
      </c>
      <c r="M22" s="19">
        <f t="shared" si="29"/>
        <v>15.088371641416931</v>
      </c>
      <c r="N22" s="9">
        <v>43184.827282631639</v>
      </c>
      <c r="O22" s="9">
        <v>4178.8941302741623</v>
      </c>
      <c r="P22" s="19">
        <f t="shared" si="30"/>
        <v>9.6767647186002694</v>
      </c>
      <c r="Q22" s="9">
        <v>39247.75487603309</v>
      </c>
      <c r="R22" s="9">
        <v>2948.7778331985423</v>
      </c>
      <c r="S22" s="19">
        <f t="shared" si="31"/>
        <v>7.5132395279996862</v>
      </c>
      <c r="T22" s="9">
        <v>44326.902308074226</v>
      </c>
      <c r="U22" s="9">
        <v>3636.1957639172715</v>
      </c>
      <c r="V22" s="19">
        <f t="shared" si="32"/>
        <v>8.2031352848559678</v>
      </c>
    </row>
    <row r="23" spans="1:22" x14ac:dyDescent="0.2">
      <c r="A23" s="44"/>
      <c r="B23" s="16"/>
      <c r="C23" s="16"/>
      <c r="D23" s="19"/>
    </row>
    <row r="24" spans="1:22" x14ac:dyDescent="0.2">
      <c r="A24" s="41" t="s">
        <v>3</v>
      </c>
      <c r="B24" s="15">
        <f t="shared" ref="B24" si="33">+E24+H24+K24+N24+Q24+T24</f>
        <v>512480.8579956505</v>
      </c>
      <c r="C24" s="15">
        <f t="shared" ref="C24" si="34">+F24+I24+L24+O24+R24+U24</f>
        <v>45070.404533518267</v>
      </c>
      <c r="D24" s="18">
        <f t="shared" ref="D24" si="35">+C24/B24*100</f>
        <v>8.7945537536351814</v>
      </c>
      <c r="E24" s="3">
        <v>87245.121034746466</v>
      </c>
      <c r="F24" s="3">
        <v>9785.9199550898647</v>
      </c>
      <c r="G24" s="18">
        <f t="shared" ref="G24" si="36">+F24/E24*100</f>
        <v>11.21658132744466</v>
      </c>
      <c r="H24" s="3">
        <v>85487.688991264309</v>
      </c>
      <c r="I24" s="3">
        <v>8340.9052267835614</v>
      </c>
      <c r="J24" s="18">
        <f t="shared" ref="J24" si="37">+I24/H24*100</f>
        <v>9.7568495829099913</v>
      </c>
      <c r="K24" s="3">
        <v>78286.902669143237</v>
      </c>
      <c r="L24" s="3">
        <v>8708.0382147638302</v>
      </c>
      <c r="M24" s="18">
        <f t="shared" ref="M24" si="38">+L24/K24*100</f>
        <v>11.123237627072582</v>
      </c>
      <c r="N24" s="3">
        <v>85806.795615960131</v>
      </c>
      <c r="O24" s="3">
        <v>6638.2900802991762</v>
      </c>
      <c r="P24" s="18">
        <f t="shared" ref="P24" si="39">+O24/N24*100</f>
        <v>7.7363220857351882</v>
      </c>
      <c r="Q24" s="3">
        <v>88927.529395704682</v>
      </c>
      <c r="R24" s="3">
        <v>7831.4202146039279</v>
      </c>
      <c r="S24" s="18">
        <f t="shared" ref="S24" si="40">+R24/Q24*100</f>
        <v>8.8065194971920544</v>
      </c>
      <c r="T24" s="3">
        <v>86726.820288831674</v>
      </c>
      <c r="U24" s="3">
        <v>3765.8308419779014</v>
      </c>
      <c r="V24" s="18">
        <f t="shared" ref="V24" si="41">+U24/T24*100</f>
        <v>4.3421756146902695</v>
      </c>
    </row>
    <row r="25" spans="1:22" x14ac:dyDescent="0.2">
      <c r="A25" s="41" t="s">
        <v>25</v>
      </c>
      <c r="B25" s="16"/>
      <c r="C25" s="16"/>
      <c r="D25" s="19"/>
    </row>
    <row r="26" spans="1:22" x14ac:dyDescent="0.2">
      <c r="A26" s="42" t="s">
        <v>37</v>
      </c>
      <c r="B26" s="16">
        <f t="shared" ref="B26" si="42">+E26+H26+K26+N26+Q26+T26</f>
        <v>257567.46725382854</v>
      </c>
      <c r="C26" s="16">
        <f t="shared" ref="C26" si="43">+F26+I26+L26+O26+R26+U26</f>
        <v>20743.0033245384</v>
      </c>
      <c r="D26" s="19">
        <f t="shared" ref="D26" si="44">+C26/B26*100</f>
        <v>8.0534252037725356</v>
      </c>
      <c r="E26" s="9">
        <v>40585.857114169805</v>
      </c>
      <c r="F26" s="9">
        <v>3829.075951034868</v>
      </c>
      <c r="G26" s="19">
        <f t="shared" ref="G26" si="45">+F26/E26*100</f>
        <v>9.4345080362933036</v>
      </c>
      <c r="H26" s="9">
        <v>43473.265270500975</v>
      </c>
      <c r="I26" s="9">
        <v>3709.4123299003654</v>
      </c>
      <c r="J26" s="19">
        <f t="shared" ref="J26" si="46">+I26/H26*100</f>
        <v>8.5326287473911187</v>
      </c>
      <c r="K26" s="9">
        <v>39780.824950525835</v>
      </c>
      <c r="L26" s="9">
        <v>4532.1360872132755</v>
      </c>
      <c r="M26" s="19">
        <f t="shared" ref="M26" si="47">+L26/K26*100</f>
        <v>11.392765466401842</v>
      </c>
      <c r="N26" s="9">
        <v>46660.620293387619</v>
      </c>
      <c r="O26" s="9">
        <v>3485.7377637330796</v>
      </c>
      <c r="P26" s="19">
        <f t="shared" ref="P26" si="48">+O26/N26*100</f>
        <v>7.4704059693502423</v>
      </c>
      <c r="Q26" s="9">
        <v>44501.848557996491</v>
      </c>
      <c r="R26" s="9">
        <v>3686.1383702460639</v>
      </c>
      <c r="S26" s="19">
        <f t="shared" ref="S26" si="49">+R26/Q26*100</f>
        <v>8.2831129260667655</v>
      </c>
      <c r="T26" s="9">
        <v>42565.051067247812</v>
      </c>
      <c r="U26" s="9">
        <v>1500.502822410748</v>
      </c>
      <c r="V26" s="19">
        <f t="shared" ref="V26" si="50">+U26/T26*100</f>
        <v>3.5251991593763825</v>
      </c>
    </row>
    <row r="27" spans="1:22" x14ac:dyDescent="0.2">
      <c r="A27" s="43" t="s">
        <v>28</v>
      </c>
      <c r="B27" s="16">
        <f t="shared" si="0"/>
        <v>40799.15829533324</v>
      </c>
      <c r="C27" s="16">
        <f t="shared" si="1"/>
        <v>1882.9095289495638</v>
      </c>
      <c r="D27" s="19">
        <f t="shared" si="2"/>
        <v>4.6150695446208214</v>
      </c>
      <c r="E27" s="9">
        <v>6245.5064794027985</v>
      </c>
      <c r="F27" s="9">
        <v>545.84515776285411</v>
      </c>
      <c r="G27" s="19">
        <f t="shared" ref="G27:G30" si="51">+F27/E27*100</f>
        <v>8.7398061240190792</v>
      </c>
      <c r="H27" s="9">
        <v>6465.2540018354966</v>
      </c>
      <c r="I27" s="9">
        <v>161.44715933830898</v>
      </c>
      <c r="J27" s="19">
        <f t="shared" ref="J27:J30" si="52">+I27/H27*100</f>
        <v>2.4971510677302677</v>
      </c>
      <c r="K27" s="9">
        <v>7599.6552060750382</v>
      </c>
      <c r="L27" s="9">
        <v>262.35163392475209</v>
      </c>
      <c r="M27" s="19">
        <f t="shared" ref="M27:M30" si="53">+L27/K27*100</f>
        <v>3.4521517991373152</v>
      </c>
      <c r="N27" s="9">
        <v>6070.4986128978453</v>
      </c>
      <c r="O27" s="9">
        <v>100.90447458644311</v>
      </c>
      <c r="P27" s="19">
        <f t="shared" ref="P27:P30" si="54">+O27/N27*100</f>
        <v>1.6622106522197988</v>
      </c>
      <c r="Q27" s="9">
        <v>6732.4688528615279</v>
      </c>
      <c r="R27" s="9">
        <v>730.67652867198967</v>
      </c>
      <c r="S27" s="19">
        <f t="shared" ref="S27:S30" si="55">+R27/Q27*100</f>
        <v>10.853025014165899</v>
      </c>
      <c r="T27" s="9">
        <v>7685.7751422605388</v>
      </c>
      <c r="U27" s="9">
        <v>81.684574665215848</v>
      </c>
      <c r="V27" s="19">
        <f t="shared" ref="V27:V30" si="56">+U27/T27*100</f>
        <v>1.0628020356212347</v>
      </c>
    </row>
    <row r="28" spans="1:22" x14ac:dyDescent="0.2">
      <c r="A28" s="43" t="s">
        <v>22</v>
      </c>
      <c r="B28" s="16">
        <f t="shared" si="0"/>
        <v>27205.601013367035</v>
      </c>
      <c r="C28" s="16">
        <f t="shared" si="1"/>
        <v>1748.1980353420697</v>
      </c>
      <c r="D28" s="19">
        <f t="shared" si="2"/>
        <v>6.4258754455860778</v>
      </c>
      <c r="E28" s="9">
        <v>4349.8156369663166</v>
      </c>
      <c r="F28" s="9">
        <v>102.6841724136311</v>
      </c>
      <c r="G28" s="19">
        <f t="shared" si="51"/>
        <v>2.3606557377049189</v>
      </c>
      <c r="H28" s="9">
        <v>4336.6948816023523</v>
      </c>
      <c r="I28" s="9">
        <v>487.74981896474776</v>
      </c>
      <c r="J28" s="19">
        <f t="shared" si="52"/>
        <v>11.247040252565119</v>
      </c>
      <c r="K28" s="9">
        <v>4357.5169498973382</v>
      </c>
      <c r="L28" s="9">
        <v>389.34415373501793</v>
      </c>
      <c r="M28" s="19">
        <f t="shared" si="53"/>
        <v>8.9350003272893925</v>
      </c>
      <c r="N28" s="9">
        <v>4314.7318780583255</v>
      </c>
      <c r="O28" s="9">
        <v>209.6468520111635</v>
      </c>
      <c r="P28" s="19">
        <f t="shared" si="54"/>
        <v>4.858861638130497</v>
      </c>
      <c r="Q28" s="9">
        <v>5012.6990166587575</v>
      </c>
      <c r="R28" s="9">
        <v>438.97483706827302</v>
      </c>
      <c r="S28" s="19">
        <f t="shared" si="55"/>
        <v>8.7572550358484147</v>
      </c>
      <c r="T28" s="9">
        <v>4834.1426501839442</v>
      </c>
      <c r="U28" s="9">
        <v>119.79820114923629</v>
      </c>
      <c r="V28" s="19">
        <f t="shared" si="56"/>
        <v>2.4781685154590516</v>
      </c>
    </row>
    <row r="29" spans="1:22" x14ac:dyDescent="0.2">
      <c r="A29" s="43" t="s">
        <v>23</v>
      </c>
      <c r="B29" s="16">
        <f t="shared" si="0"/>
        <v>189562.70794512788</v>
      </c>
      <c r="C29" s="16">
        <f t="shared" si="1"/>
        <v>17111.895760246767</v>
      </c>
      <c r="D29" s="19">
        <f t="shared" si="2"/>
        <v>9.0270369872538918</v>
      </c>
      <c r="E29" s="9">
        <v>29990.534997800627</v>
      </c>
      <c r="F29" s="9">
        <v>3180.5466208583825</v>
      </c>
      <c r="G29" s="19">
        <f t="shared" si="51"/>
        <v>10.605168000809687</v>
      </c>
      <c r="H29" s="9">
        <v>32671.316387063122</v>
      </c>
      <c r="I29" s="9">
        <v>3060.2153515973091</v>
      </c>
      <c r="J29" s="19">
        <f t="shared" si="52"/>
        <v>9.366672941311494</v>
      </c>
      <c r="K29" s="9">
        <v>27823.652794553404</v>
      </c>
      <c r="L29" s="9">
        <v>3880.4402995535061</v>
      </c>
      <c r="M29" s="19">
        <f t="shared" si="53"/>
        <v>13.946552338782487</v>
      </c>
      <c r="N29" s="9">
        <v>36275.389802431331</v>
      </c>
      <c r="O29" s="9">
        <v>3175.1864371354732</v>
      </c>
      <c r="P29" s="19">
        <f t="shared" si="54"/>
        <v>8.753004321741729</v>
      </c>
      <c r="Q29" s="9">
        <v>32756.680688476124</v>
      </c>
      <c r="R29" s="9">
        <v>2516.4870045058019</v>
      </c>
      <c r="S29" s="19">
        <f t="shared" si="55"/>
        <v>7.6823626558447602</v>
      </c>
      <c r="T29" s="9">
        <v>30045.133274803258</v>
      </c>
      <c r="U29" s="9">
        <v>1299.0200465962962</v>
      </c>
      <c r="V29" s="19">
        <f t="shared" si="56"/>
        <v>4.3235622711838433</v>
      </c>
    </row>
    <row r="30" spans="1:22" x14ac:dyDescent="0.2">
      <c r="A30" s="45" t="s">
        <v>24</v>
      </c>
      <c r="B30" s="17">
        <f t="shared" si="0"/>
        <v>254913.39074182243</v>
      </c>
      <c r="C30" s="17">
        <f t="shared" si="1"/>
        <v>24327.401208979867</v>
      </c>
      <c r="D30" s="20">
        <f t="shared" si="2"/>
        <v>9.5433986963904864</v>
      </c>
      <c r="E30" s="62">
        <v>46659.263920576741</v>
      </c>
      <c r="F30" s="62">
        <v>5956.8440040549995</v>
      </c>
      <c r="G30" s="20">
        <f t="shared" si="51"/>
        <v>12.766690906643365</v>
      </c>
      <c r="H30" s="62">
        <v>42014.4237207634</v>
      </c>
      <c r="I30" s="62">
        <v>4631.4928968831991</v>
      </c>
      <c r="J30" s="20">
        <f t="shared" si="52"/>
        <v>11.023578301740052</v>
      </c>
      <c r="K30" s="62">
        <v>38506.077718617373</v>
      </c>
      <c r="L30" s="62">
        <v>4175.9021275505529</v>
      </c>
      <c r="M30" s="20">
        <f t="shared" si="53"/>
        <v>10.844787043920443</v>
      </c>
      <c r="N30" s="62">
        <v>39146.175322572672</v>
      </c>
      <c r="O30" s="62">
        <v>3152.552316566097</v>
      </c>
      <c r="P30" s="20">
        <f t="shared" si="54"/>
        <v>8.0532830872707404</v>
      </c>
      <c r="Q30" s="62">
        <v>44425.680837708314</v>
      </c>
      <c r="R30" s="62">
        <v>4145.2818443578662</v>
      </c>
      <c r="S30" s="20">
        <f t="shared" si="55"/>
        <v>9.3308234475933336</v>
      </c>
      <c r="T30" s="62">
        <v>44161.769221583934</v>
      </c>
      <c r="U30" s="62">
        <v>2265.3280195671532</v>
      </c>
      <c r="V30" s="20">
        <f t="shared" si="56"/>
        <v>5.1296133726000743</v>
      </c>
    </row>
    <row r="31" spans="1:22" x14ac:dyDescent="0.2">
      <c r="A31" s="75" t="s">
        <v>70</v>
      </c>
    </row>
    <row r="32" spans="1:22" x14ac:dyDescent="0.2">
      <c r="A32" s="1" t="s">
        <v>58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44"/>
  <sheetViews>
    <sheetView workbookViewId="0">
      <selection activeCell="A42" sqref="A42"/>
    </sheetView>
  </sheetViews>
  <sheetFormatPr baseColWidth="10" defaultColWidth="11.42578125" defaultRowHeight="11.25" x14ac:dyDescent="0.2"/>
  <cols>
    <col min="1" max="1" width="23.28515625" style="14" customWidth="1"/>
    <col min="2" max="2" width="8.7109375" style="14" customWidth="1"/>
    <col min="3" max="3" width="6" style="14" customWidth="1"/>
    <col min="4" max="4" width="8.7109375" style="14" customWidth="1"/>
    <col min="5" max="5" width="6" style="14" customWidth="1"/>
    <col min="6" max="6" width="8.7109375" style="14" customWidth="1"/>
    <col min="7" max="7" width="6" style="14" customWidth="1"/>
    <col min="8" max="8" width="8.7109375" style="14" customWidth="1"/>
    <col min="9" max="9" width="6" style="14" customWidth="1"/>
    <col min="10" max="10" width="8.7109375" style="14" customWidth="1"/>
    <col min="11" max="11" width="6" style="14" customWidth="1"/>
    <col min="12" max="12" width="8.7109375" style="14" customWidth="1"/>
    <col min="13" max="13" width="6" style="14" customWidth="1"/>
    <col min="14" max="16384" width="11.42578125" style="14"/>
  </cols>
  <sheetData>
    <row r="1" spans="1:14" ht="22.5" customHeight="1" x14ac:dyDescent="0.2">
      <c r="A1" s="73" t="s">
        <v>68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52"/>
    </row>
    <row r="2" spans="1:14" x14ac:dyDescent="0.2">
      <c r="A2" s="2"/>
      <c r="B2" s="2"/>
      <c r="C2" s="2"/>
      <c r="D2" s="2"/>
      <c r="E2" s="2"/>
      <c r="F2" s="2"/>
      <c r="G2" s="2"/>
    </row>
    <row r="3" spans="1:14" x14ac:dyDescent="0.2">
      <c r="A3" s="68" t="s">
        <v>29</v>
      </c>
      <c r="B3" s="68" t="s">
        <v>30</v>
      </c>
      <c r="C3" s="68"/>
      <c r="D3" s="67" t="s">
        <v>31</v>
      </c>
      <c r="E3" s="67"/>
      <c r="F3" s="67"/>
      <c r="G3" s="67"/>
      <c r="H3" s="67"/>
      <c r="I3" s="67"/>
      <c r="J3" s="67"/>
      <c r="K3" s="67"/>
      <c r="L3" s="67"/>
      <c r="M3" s="67"/>
    </row>
    <row r="4" spans="1:14" x14ac:dyDescent="0.2">
      <c r="A4" s="68"/>
      <c r="B4" s="68"/>
      <c r="C4" s="68"/>
      <c r="D4" s="67" t="s">
        <v>0</v>
      </c>
      <c r="E4" s="67"/>
      <c r="F4" s="67"/>
      <c r="G4" s="67"/>
      <c r="H4" s="67"/>
      <c r="I4" s="67"/>
      <c r="J4" s="70" t="s">
        <v>32</v>
      </c>
      <c r="K4" s="70"/>
      <c r="L4" s="70"/>
      <c r="M4" s="70"/>
    </row>
    <row r="5" spans="1:14" ht="24" customHeight="1" x14ac:dyDescent="0.2">
      <c r="A5" s="68"/>
      <c r="B5" s="68"/>
      <c r="C5" s="68"/>
      <c r="D5" s="68" t="s">
        <v>1</v>
      </c>
      <c r="E5" s="68"/>
      <c r="F5" s="68" t="s">
        <v>4</v>
      </c>
      <c r="G5" s="68"/>
      <c r="H5" s="68" t="s">
        <v>3</v>
      </c>
      <c r="I5" s="68"/>
      <c r="J5" s="72" t="s">
        <v>33</v>
      </c>
      <c r="K5" s="72"/>
      <c r="L5" s="72" t="s">
        <v>34</v>
      </c>
      <c r="M5" s="72"/>
    </row>
    <row r="6" spans="1:14" x14ac:dyDescent="0.2">
      <c r="A6" s="68"/>
      <c r="B6" s="5" t="s">
        <v>35</v>
      </c>
      <c r="C6" s="5" t="s">
        <v>36</v>
      </c>
      <c r="D6" s="5" t="s">
        <v>35</v>
      </c>
      <c r="E6" s="5" t="s">
        <v>36</v>
      </c>
      <c r="F6" s="5" t="s">
        <v>35</v>
      </c>
      <c r="G6" s="5" t="s">
        <v>36</v>
      </c>
      <c r="H6" s="5" t="s">
        <v>35</v>
      </c>
      <c r="I6" s="5" t="s">
        <v>36</v>
      </c>
      <c r="J6" s="5" t="s">
        <v>35</v>
      </c>
      <c r="K6" s="5" t="s">
        <v>36</v>
      </c>
      <c r="L6" s="5" t="s">
        <v>35</v>
      </c>
      <c r="M6" s="5" t="s">
        <v>36</v>
      </c>
    </row>
    <row r="7" spans="1:14" x14ac:dyDescent="0.2">
      <c r="A7" s="6"/>
      <c r="B7" s="3"/>
      <c r="C7" s="3"/>
      <c r="D7" s="3"/>
      <c r="E7" s="3"/>
      <c r="F7" s="3"/>
      <c r="G7" s="3"/>
    </row>
    <row r="8" spans="1:14" x14ac:dyDescent="0.2">
      <c r="A8" s="46" t="s">
        <v>52</v>
      </c>
      <c r="B8" s="56">
        <f>SUM(B11,B15)</f>
        <v>1132607.2652561967</v>
      </c>
      <c r="C8" s="57">
        <f t="shared" ref="C8:M8" si="0">SUM(C11,C15)</f>
        <v>99.999999999998749</v>
      </c>
      <c r="D8" s="56">
        <f t="shared" si="0"/>
        <v>61284.850880949416</v>
      </c>
      <c r="E8" s="57">
        <f t="shared" si="0"/>
        <v>100.00000000000004</v>
      </c>
      <c r="F8" s="56">
        <f t="shared" si="0"/>
        <v>32845.133446815089</v>
      </c>
      <c r="G8" s="57">
        <f t="shared" si="0"/>
        <v>99.999999999999972</v>
      </c>
      <c r="H8" s="56">
        <f t="shared" si="0"/>
        <v>28439.717434134345</v>
      </c>
      <c r="I8" s="57">
        <f t="shared" si="0"/>
        <v>99.999999999999972</v>
      </c>
      <c r="J8" s="56">
        <f t="shared" si="0"/>
        <v>10075.622402219446</v>
      </c>
      <c r="K8" s="57">
        <f t="shared" si="0"/>
        <v>100.00000000000006</v>
      </c>
      <c r="L8" s="56">
        <f t="shared" si="0"/>
        <v>38497.609611296124</v>
      </c>
      <c r="M8" s="57">
        <f t="shared" si="0"/>
        <v>99.999999999999943</v>
      </c>
      <c r="N8" s="21"/>
    </row>
    <row r="9" spans="1:14" x14ac:dyDescent="0.2">
      <c r="A9" s="46"/>
      <c r="B9" s="23"/>
      <c r="C9" s="24"/>
      <c r="D9" s="23"/>
      <c r="E9" s="24"/>
      <c r="F9" s="23"/>
      <c r="G9" s="24"/>
      <c r="H9" s="23"/>
      <c r="I9" s="24"/>
      <c r="J9" s="23"/>
      <c r="K9" s="24"/>
      <c r="L9" s="23"/>
      <c r="M9" s="24"/>
    </row>
    <row r="10" spans="1:14" x14ac:dyDescent="0.2">
      <c r="A10" s="46" t="s">
        <v>25</v>
      </c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</row>
    <row r="11" spans="1:14" x14ac:dyDescent="0.2">
      <c r="A11" s="47" t="s">
        <v>37</v>
      </c>
      <c r="B11" s="21">
        <f>+B12+B13+B14</f>
        <v>580634.64535060478</v>
      </c>
      <c r="C11" s="8">
        <f t="shared" ref="C11:M11" si="1">+C12+C13+C14</f>
        <v>51.265311742394438</v>
      </c>
      <c r="D11" s="21">
        <f t="shared" si="1"/>
        <v>21906.572538583532</v>
      </c>
      <c r="E11" s="36">
        <f t="shared" si="1"/>
        <v>35.745493745491459</v>
      </c>
      <c r="F11" s="21">
        <f t="shared" si="1"/>
        <v>12692.42483236987</v>
      </c>
      <c r="G11" s="36">
        <f t="shared" si="1"/>
        <v>38.643243307025195</v>
      </c>
      <c r="H11" s="21">
        <f t="shared" si="1"/>
        <v>9214.1477062136728</v>
      </c>
      <c r="I11" s="36">
        <f t="shared" si="1"/>
        <v>32.398872202416918</v>
      </c>
      <c r="J11" s="21">
        <f t="shared" si="1"/>
        <v>2703.3276912447941</v>
      </c>
      <c r="K11" s="36">
        <f t="shared" si="1"/>
        <v>26.830379140144334</v>
      </c>
      <c r="L11" s="21">
        <f t="shared" si="1"/>
        <v>12462.326563949358</v>
      </c>
      <c r="M11" s="21">
        <f t="shared" si="1"/>
        <v>32.371689280917344</v>
      </c>
      <c r="N11" s="26"/>
    </row>
    <row r="12" spans="1:14" x14ac:dyDescent="0.2">
      <c r="A12" s="48" t="s">
        <v>28</v>
      </c>
      <c r="B12" s="25">
        <v>101865.05218063692</v>
      </c>
      <c r="C12" s="26">
        <v>8.9938547372458952</v>
      </c>
      <c r="D12" s="25">
        <v>1768.2307927529082</v>
      </c>
      <c r="E12" s="26">
        <v>2.8852657179305772</v>
      </c>
      <c r="F12" s="25">
        <v>365.17809850331798</v>
      </c>
      <c r="G12" s="26">
        <v>1.1118179778280919</v>
      </c>
      <c r="H12" s="25">
        <v>1403.0526942495901</v>
      </c>
      <c r="I12" s="26">
        <v>4.933426984635215</v>
      </c>
      <c r="J12" s="25">
        <v>0</v>
      </c>
      <c r="K12" s="26">
        <v>0</v>
      </c>
      <c r="L12" s="25">
        <v>1487.940585568344</v>
      </c>
      <c r="M12" s="25">
        <v>3.8650207132126599</v>
      </c>
      <c r="N12" s="26"/>
    </row>
    <row r="13" spans="1:14" x14ac:dyDescent="0.2">
      <c r="A13" s="48" t="s">
        <v>22</v>
      </c>
      <c r="B13" s="25">
        <v>66477.862872317288</v>
      </c>
      <c r="C13" s="26">
        <v>5.8694540386229201</v>
      </c>
      <c r="D13" s="25">
        <v>1746.771866280769</v>
      </c>
      <c r="E13" s="26">
        <v>2.850250659292636</v>
      </c>
      <c r="F13" s="25">
        <v>901.33884674187311</v>
      </c>
      <c r="G13" s="26">
        <v>2.7442082042424256</v>
      </c>
      <c r="H13" s="25">
        <v>845.43301953889625</v>
      </c>
      <c r="I13" s="26">
        <v>2.9727194775999344</v>
      </c>
      <c r="J13" s="25">
        <v>143.75784137908354</v>
      </c>
      <c r="K13" s="26">
        <v>1.426788694933792</v>
      </c>
      <c r="L13" s="25">
        <v>1081.0361484657276</v>
      </c>
      <c r="M13" s="25">
        <v>2.8080604468193395</v>
      </c>
      <c r="N13" s="26"/>
    </row>
    <row r="14" spans="1:14" x14ac:dyDescent="0.2">
      <c r="A14" s="48" t="s">
        <v>23</v>
      </c>
      <c r="B14" s="25">
        <v>412291.73029765062</v>
      </c>
      <c r="C14" s="26">
        <v>36.402002966525622</v>
      </c>
      <c r="D14" s="25">
        <v>18391.569879549854</v>
      </c>
      <c r="E14" s="26">
        <v>30.009977368268242</v>
      </c>
      <c r="F14" s="25">
        <v>11425.90788712468</v>
      </c>
      <c r="G14" s="26">
        <v>34.78721712495468</v>
      </c>
      <c r="H14" s="25">
        <v>6965.6619924251872</v>
      </c>
      <c r="I14" s="26">
        <v>24.492725740181768</v>
      </c>
      <c r="J14" s="25">
        <v>2559.5698498657107</v>
      </c>
      <c r="K14" s="26">
        <v>25.403590445210543</v>
      </c>
      <c r="L14" s="25">
        <v>9893.349829915287</v>
      </c>
      <c r="M14" s="25">
        <v>25.698608120885343</v>
      </c>
      <c r="N14" s="26"/>
    </row>
    <row r="15" spans="1:14" x14ac:dyDescent="0.2">
      <c r="A15" s="47" t="s">
        <v>24</v>
      </c>
      <c r="B15" s="25">
        <v>551972.61990559183</v>
      </c>
      <c r="C15" s="26">
        <v>48.734688257604304</v>
      </c>
      <c r="D15" s="25">
        <v>39378.278342365884</v>
      </c>
      <c r="E15" s="26">
        <v>64.254506254508584</v>
      </c>
      <c r="F15" s="25">
        <v>20152.708614445222</v>
      </c>
      <c r="G15" s="26">
        <v>61.356756692974777</v>
      </c>
      <c r="H15" s="25">
        <v>19225.569727920672</v>
      </c>
      <c r="I15" s="26">
        <v>67.601127797583047</v>
      </c>
      <c r="J15" s="25">
        <v>7372.2947109746519</v>
      </c>
      <c r="K15" s="26">
        <v>73.169620859855726</v>
      </c>
      <c r="L15" s="25">
        <v>26035.283047346769</v>
      </c>
      <c r="M15" s="25">
        <v>67.628310719082606</v>
      </c>
      <c r="N15" s="26"/>
    </row>
    <row r="16" spans="1:14" x14ac:dyDescent="0.2">
      <c r="A16" s="50"/>
      <c r="B16" s="25"/>
      <c r="C16" s="26"/>
      <c r="D16" s="25"/>
      <c r="E16" s="26"/>
      <c r="F16" s="25"/>
      <c r="G16" s="26"/>
      <c r="H16" s="25"/>
      <c r="I16" s="26"/>
      <c r="J16" s="25"/>
      <c r="K16" s="26"/>
      <c r="L16" s="25"/>
      <c r="M16" s="25"/>
      <c r="N16" s="26"/>
    </row>
    <row r="17" spans="1:14" x14ac:dyDescent="0.2">
      <c r="A17" s="46" t="s">
        <v>38</v>
      </c>
      <c r="N17" s="26"/>
    </row>
    <row r="18" spans="1:14" x14ac:dyDescent="0.2">
      <c r="A18" s="51">
        <v>1</v>
      </c>
      <c r="B18" s="25">
        <v>177369.99512711374</v>
      </c>
      <c r="C18" s="26">
        <v>15.660326449256024</v>
      </c>
      <c r="D18" s="25">
        <v>5092.3635845521749</v>
      </c>
      <c r="E18" s="26">
        <v>8.3093350336194636</v>
      </c>
      <c r="F18" s="25">
        <v>1801.1354846316458</v>
      </c>
      <c r="G18" s="26">
        <v>5.4837210131849741</v>
      </c>
      <c r="H18" s="25">
        <v>3291.22809992053</v>
      </c>
      <c r="I18" s="26">
        <v>11.572646977041627</v>
      </c>
      <c r="J18" s="25">
        <v>0</v>
      </c>
      <c r="K18" s="26">
        <v>0</v>
      </c>
      <c r="L18" s="25">
        <v>3645.7205057725978</v>
      </c>
      <c r="M18" s="25">
        <v>9.4699918841268875</v>
      </c>
      <c r="N18" s="26"/>
    </row>
    <row r="19" spans="1:14" x14ac:dyDescent="0.2">
      <c r="A19" s="47">
        <v>2</v>
      </c>
      <c r="B19" s="25">
        <v>181286.72967209504</v>
      </c>
      <c r="C19" s="26">
        <v>16.00614222010006</v>
      </c>
      <c r="D19" s="25">
        <v>7250.7003255793097</v>
      </c>
      <c r="E19" s="26">
        <v>11.831146231659046</v>
      </c>
      <c r="F19" s="25">
        <v>3396.0094307588147</v>
      </c>
      <c r="G19" s="26">
        <v>10.339459988061385</v>
      </c>
      <c r="H19" s="25">
        <v>3854.6908948204923</v>
      </c>
      <c r="I19" s="26">
        <v>13.553900117847007</v>
      </c>
      <c r="J19" s="25">
        <v>471.57016115388763</v>
      </c>
      <c r="K19" s="26">
        <v>4.6803079981442242</v>
      </c>
      <c r="L19" s="25">
        <v>3654.6339534978342</v>
      </c>
      <c r="M19" s="25">
        <v>9.4931451339396276</v>
      </c>
      <c r="N19" s="26"/>
    </row>
    <row r="20" spans="1:14" x14ac:dyDescent="0.2">
      <c r="A20" s="47">
        <v>3</v>
      </c>
      <c r="B20" s="25">
        <v>203996.10548043932</v>
      </c>
      <c r="C20" s="26">
        <v>18.011195207572033</v>
      </c>
      <c r="D20" s="25">
        <v>7238.5599415606557</v>
      </c>
      <c r="E20" s="26">
        <v>11.811336468162619</v>
      </c>
      <c r="F20" s="25">
        <v>4137.2467816199569</v>
      </c>
      <c r="G20" s="26">
        <v>12.59622460757922</v>
      </c>
      <c r="H20" s="25">
        <v>3101.3131599406988</v>
      </c>
      <c r="I20" s="26">
        <v>10.904866291738866</v>
      </c>
      <c r="J20" s="25">
        <v>288.77814904103133</v>
      </c>
      <c r="K20" s="26">
        <v>2.8661072985170604</v>
      </c>
      <c r="L20" s="25">
        <v>5022.0570321712339</v>
      </c>
      <c r="M20" s="25">
        <v>13.045113924937404</v>
      </c>
      <c r="N20" s="26"/>
    </row>
    <row r="21" spans="1:14" x14ac:dyDescent="0.2">
      <c r="A21" s="47">
        <v>4</v>
      </c>
      <c r="B21" s="25">
        <v>194207.29897090414</v>
      </c>
      <c r="C21" s="26">
        <v>17.146923291805997</v>
      </c>
      <c r="D21" s="25">
        <v>6380.4815902398632</v>
      </c>
      <c r="E21" s="26">
        <v>10.411188896640128</v>
      </c>
      <c r="F21" s="25">
        <v>3649.642016027356</v>
      </c>
      <c r="G21" s="26">
        <v>11.111667492345815</v>
      </c>
      <c r="H21" s="25">
        <v>2730.8395742125072</v>
      </c>
      <c r="I21" s="26">
        <v>9.6022036102751738</v>
      </c>
      <c r="J21" s="25">
        <v>1300.3675857438379</v>
      </c>
      <c r="K21" s="26">
        <v>12.906077002820146</v>
      </c>
      <c r="L21" s="25">
        <v>2771.5089073683557</v>
      </c>
      <c r="M21" s="25">
        <v>7.1991714170095564</v>
      </c>
      <c r="N21" s="26"/>
    </row>
    <row r="22" spans="1:14" x14ac:dyDescent="0.2">
      <c r="A22" s="47">
        <v>5</v>
      </c>
      <c r="B22" s="25">
        <v>198520.07770500632</v>
      </c>
      <c r="C22" s="26">
        <v>17.527706540015743</v>
      </c>
      <c r="D22" s="25">
        <v>4390.0916917106933</v>
      </c>
      <c r="E22" s="26">
        <v>7.1634206963133344</v>
      </c>
      <c r="F22" s="25">
        <v>2060.9885227357772</v>
      </c>
      <c r="G22" s="26">
        <v>6.2748672526268132</v>
      </c>
      <c r="H22" s="25">
        <v>2329.1031689749161</v>
      </c>
      <c r="I22" s="26">
        <v>8.1896143109334982</v>
      </c>
      <c r="J22" s="25">
        <v>168.06142958148899</v>
      </c>
      <c r="K22" s="26">
        <v>1.6680004755286255</v>
      </c>
      <c r="L22" s="25">
        <v>2175.2199911036319</v>
      </c>
      <c r="M22" s="25">
        <v>5.6502728690598207</v>
      </c>
      <c r="N22" s="26"/>
    </row>
    <row r="23" spans="1:14" x14ac:dyDescent="0.2">
      <c r="A23" s="47">
        <v>6</v>
      </c>
      <c r="B23" s="25">
        <v>177227.05830064334</v>
      </c>
      <c r="C23" s="26">
        <v>15.647706291249353</v>
      </c>
      <c r="D23" s="25">
        <v>30932.653747306787</v>
      </c>
      <c r="E23" s="26">
        <v>50.47357267360556</v>
      </c>
      <c r="F23" s="25">
        <v>17800.111211041563</v>
      </c>
      <c r="G23" s="26">
        <v>54.194059646201829</v>
      </c>
      <c r="H23" s="25">
        <v>13132.542536265219</v>
      </c>
      <c r="I23" s="26">
        <v>46.176768692163854</v>
      </c>
      <c r="J23" s="25">
        <v>7846.8450766991982</v>
      </c>
      <c r="K23" s="26">
        <v>77.879507224989979</v>
      </c>
      <c r="L23" s="25">
        <v>21228.469221382515</v>
      </c>
      <c r="M23" s="25">
        <v>55.142304770926764</v>
      </c>
      <c r="N23" s="26"/>
    </row>
    <row r="24" spans="1:14" x14ac:dyDescent="0.2">
      <c r="A24" s="49"/>
      <c r="N24" s="26"/>
    </row>
    <row r="25" spans="1:14" x14ac:dyDescent="0.2">
      <c r="A25" s="46" t="s">
        <v>39</v>
      </c>
      <c r="N25" s="26"/>
    </row>
    <row r="26" spans="1:14" x14ac:dyDescent="0.2">
      <c r="A26" s="61" t="s">
        <v>53</v>
      </c>
      <c r="B26" s="63">
        <v>293667.44546566234</v>
      </c>
      <c r="C26" s="64">
        <v>25.928444437377934</v>
      </c>
      <c r="D26" s="63">
        <v>17238.580573154693</v>
      </c>
      <c r="E26" s="64">
        <v>28.128616330717655</v>
      </c>
      <c r="F26" s="63">
        <v>9059.2785195161941</v>
      </c>
      <c r="G26" s="64">
        <v>27.581798485262805</v>
      </c>
      <c r="H26" s="63">
        <v>8179.3020536385175</v>
      </c>
      <c r="I26" s="64">
        <v>28.760138255879536</v>
      </c>
      <c r="J26" s="63">
        <v>2441.0922646711274</v>
      </c>
      <c r="K26" s="64">
        <v>24.227706907053285</v>
      </c>
      <c r="L26" s="63">
        <v>11375.041512970371</v>
      </c>
      <c r="M26" s="63">
        <v>29.547396910671186</v>
      </c>
      <c r="N26" s="26"/>
    </row>
    <row r="27" spans="1:14" x14ac:dyDescent="0.2">
      <c r="A27" s="61" t="s">
        <v>54</v>
      </c>
      <c r="B27" s="63">
        <v>282839.81657377077</v>
      </c>
      <c r="C27" s="64">
        <v>24.972452963189198</v>
      </c>
      <c r="D27" s="63">
        <v>18525.783219174824</v>
      </c>
      <c r="E27" s="64">
        <v>30.228976578832839</v>
      </c>
      <c r="F27" s="63">
        <v>10966.972771192239</v>
      </c>
      <c r="G27" s="64">
        <v>33.389947369069603</v>
      </c>
      <c r="H27" s="63">
        <v>7558.8104479825943</v>
      </c>
      <c r="I27" s="64">
        <v>26.578359878183043</v>
      </c>
      <c r="J27" s="63">
        <v>4070.1825801115233</v>
      </c>
      <c r="K27" s="64">
        <v>40.396338981648924</v>
      </c>
      <c r="L27" s="63">
        <v>11357.738864128261</v>
      </c>
      <c r="M27" s="63">
        <v>29.502452175097183</v>
      </c>
      <c r="N27" s="26"/>
    </row>
    <row r="28" spans="1:14" x14ac:dyDescent="0.2">
      <c r="A28" s="61" t="s">
        <v>55</v>
      </c>
      <c r="B28" s="63">
        <v>249014.75555194367</v>
      </c>
      <c r="C28" s="64">
        <v>21.985975473644274</v>
      </c>
      <c r="D28" s="63">
        <v>10477.905130698724</v>
      </c>
      <c r="E28" s="64">
        <v>17.09705576513986</v>
      </c>
      <c r="F28" s="63">
        <v>5603.4121415499667</v>
      </c>
      <c r="G28" s="64">
        <v>17.060098570229172</v>
      </c>
      <c r="H28" s="63">
        <v>4874.4929891487591</v>
      </c>
      <c r="I28" s="64">
        <v>17.139737764406267</v>
      </c>
      <c r="J28" s="63">
        <v>1915.9002972289745</v>
      </c>
      <c r="K28" s="64">
        <v>19.015205421026334</v>
      </c>
      <c r="L28" s="63">
        <v>6762.788127112517</v>
      </c>
      <c r="M28" s="63">
        <v>17.566774133239036</v>
      </c>
      <c r="N28" s="26"/>
    </row>
    <row r="29" spans="1:14" x14ac:dyDescent="0.2">
      <c r="A29" s="61" t="s">
        <v>56</v>
      </c>
      <c r="B29" s="63">
        <v>181406.49707165966</v>
      </c>
      <c r="C29" s="64">
        <v>16.016716706353026</v>
      </c>
      <c r="D29" s="63">
        <v>7601.773872219248</v>
      </c>
      <c r="E29" s="64">
        <v>12.404001581053508</v>
      </c>
      <c r="F29" s="63">
        <v>3013.5908200710001</v>
      </c>
      <c r="G29" s="64">
        <v>9.1751517007863441</v>
      </c>
      <c r="H29" s="63">
        <v>4588.1830521482489</v>
      </c>
      <c r="I29" s="64">
        <v>16.133012090483533</v>
      </c>
      <c r="J29" s="63">
        <v>1019.6174111904149</v>
      </c>
      <c r="K29" s="64">
        <v>10.119646911001899</v>
      </c>
      <c r="L29" s="63">
        <v>3693.3327177660503</v>
      </c>
      <c r="M29" s="63">
        <v>9.5936676460097292</v>
      </c>
      <c r="N29" s="26"/>
    </row>
    <row r="30" spans="1:14" x14ac:dyDescent="0.2">
      <c r="A30" s="61" t="s">
        <v>57</v>
      </c>
      <c r="B30" s="63">
        <v>69794.349297033754</v>
      </c>
      <c r="C30" s="64">
        <v>6.1622727875796679</v>
      </c>
      <c r="D30" s="63">
        <v>3381.0405056409186</v>
      </c>
      <c r="E30" s="64">
        <v>5.5169270334178568</v>
      </c>
      <c r="F30" s="63">
        <v>1968.4392530657824</v>
      </c>
      <c r="G30" s="64">
        <v>5.9930925726126292</v>
      </c>
      <c r="H30" s="63">
        <v>1412.6012525751366</v>
      </c>
      <c r="I30" s="64">
        <v>4.967001714579915</v>
      </c>
      <c r="J30" s="63">
        <v>393.54384760332005</v>
      </c>
      <c r="K30" s="64">
        <v>3.9059011135295316</v>
      </c>
      <c r="L30" s="63">
        <v>1868.0271787386607</v>
      </c>
      <c r="M30" s="63">
        <v>4.85231991700216</v>
      </c>
      <c r="N30" s="26"/>
    </row>
    <row r="31" spans="1:14" x14ac:dyDescent="0.2">
      <c r="A31" s="47" t="s">
        <v>40</v>
      </c>
      <c r="B31" s="63">
        <v>55884.401296134136</v>
      </c>
      <c r="C31" s="64">
        <v>4.9341376318553225</v>
      </c>
      <c r="D31" s="63">
        <v>4059.76758006105</v>
      </c>
      <c r="E31" s="64">
        <v>6.6244227108383864</v>
      </c>
      <c r="F31" s="63">
        <v>2233.439941419937</v>
      </c>
      <c r="G31" s="64">
        <v>6.7999113020395017</v>
      </c>
      <c r="H31" s="63">
        <v>1826.3276386411137</v>
      </c>
      <c r="I31" s="64">
        <v>6.4217502964677511</v>
      </c>
      <c r="J31" s="63">
        <v>235.28600141408461</v>
      </c>
      <c r="K31" s="64">
        <v>2.3352006657400759</v>
      </c>
      <c r="L31" s="63">
        <v>3440.6812105802992</v>
      </c>
      <c r="M31" s="63">
        <v>8.9373892179807424</v>
      </c>
      <c r="N31" s="26"/>
    </row>
    <row r="32" spans="1:14" x14ac:dyDescent="0.2">
      <c r="A32" s="49"/>
      <c r="B32" s="25"/>
      <c r="C32" s="26"/>
      <c r="D32" s="25"/>
      <c r="E32" s="26"/>
      <c r="F32" s="25"/>
      <c r="G32" s="26"/>
      <c r="H32" s="25"/>
      <c r="I32" s="26"/>
      <c r="J32" s="25"/>
      <c r="K32" s="26"/>
      <c r="L32" s="25"/>
      <c r="M32" s="25"/>
      <c r="N32" s="26"/>
    </row>
    <row r="33" spans="1:14" x14ac:dyDescent="0.2">
      <c r="A33" s="46" t="s">
        <v>41</v>
      </c>
      <c r="N33" s="26"/>
    </row>
    <row r="34" spans="1:14" x14ac:dyDescent="0.2">
      <c r="A34" s="47" t="s">
        <v>42</v>
      </c>
      <c r="B34" s="25">
        <v>294.10750176760575</v>
      </c>
      <c r="C34" s="26">
        <v>2.5967297825965709E-2</v>
      </c>
      <c r="D34" s="25">
        <v>294.10750176760575</v>
      </c>
      <c r="E34" s="26">
        <v>0.47990245148663663</v>
      </c>
      <c r="F34" s="25">
        <v>0</v>
      </c>
      <c r="G34" s="26">
        <v>0</v>
      </c>
      <c r="H34" s="25">
        <v>294.10750176760575</v>
      </c>
      <c r="I34" s="26">
        <v>1.0341435439671687</v>
      </c>
      <c r="J34" s="25">
        <v>0</v>
      </c>
      <c r="K34" s="26">
        <v>0</v>
      </c>
      <c r="L34" s="25">
        <v>294.10750176760575</v>
      </c>
      <c r="M34" s="25">
        <v>0.76396302195684218</v>
      </c>
      <c r="N34" s="26"/>
    </row>
    <row r="35" spans="1:14" x14ac:dyDescent="0.2">
      <c r="A35" s="47" t="s">
        <v>65</v>
      </c>
      <c r="B35" s="25">
        <v>357040.41336272535</v>
      </c>
      <c r="C35" s="26">
        <v>31.523761529285089</v>
      </c>
      <c r="D35" s="25">
        <v>35375.415393820105</v>
      </c>
      <c r="E35" s="26">
        <v>57.722936231891318</v>
      </c>
      <c r="F35" s="25">
        <v>18868.870064032726</v>
      </c>
      <c r="G35" s="26">
        <v>57.447993306485969</v>
      </c>
      <c r="H35" s="25">
        <v>16506.54532978739</v>
      </c>
      <c r="I35" s="26">
        <v>58.040468819762779</v>
      </c>
      <c r="J35" s="25">
        <v>7019.1237810977227</v>
      </c>
      <c r="K35" s="26">
        <v>69.664418741531662</v>
      </c>
      <c r="L35" s="25">
        <v>24966.882379341816</v>
      </c>
      <c r="M35" s="25">
        <v>64.853071739851401</v>
      </c>
      <c r="N35" s="26"/>
    </row>
    <row r="36" spans="1:14" x14ac:dyDescent="0.2">
      <c r="A36" s="47" t="s">
        <v>63</v>
      </c>
      <c r="B36" s="25">
        <v>270639.01793378603</v>
      </c>
      <c r="C36" s="26">
        <v>23.895221780390386</v>
      </c>
      <c r="D36" s="25">
        <v>13297.254488600654</v>
      </c>
      <c r="E36" s="26">
        <v>21.697457524097771</v>
      </c>
      <c r="F36" s="25">
        <v>6217.8673650572264</v>
      </c>
      <c r="G36" s="26">
        <v>18.93086345691238</v>
      </c>
      <c r="H36" s="25">
        <v>7079.3871235434399</v>
      </c>
      <c r="I36" s="26">
        <v>24.892607108137117</v>
      </c>
      <c r="J36" s="25">
        <v>2050.695706050994</v>
      </c>
      <c r="K36" s="26">
        <v>20.353042464148622</v>
      </c>
      <c r="L36" s="25">
        <v>8685.6495837767907</v>
      </c>
      <c r="M36" s="25">
        <v>22.56152958969226</v>
      </c>
      <c r="N36" s="26"/>
    </row>
    <row r="37" spans="1:14" x14ac:dyDescent="0.2">
      <c r="A37" s="47" t="s">
        <v>64</v>
      </c>
      <c r="B37" s="25">
        <v>347000.28069674363</v>
      </c>
      <c r="C37" s="26">
        <v>30.637299560165506</v>
      </c>
      <c r="D37" s="25">
        <v>9899.4087359921523</v>
      </c>
      <c r="E37" s="26">
        <v>16.153108955461974</v>
      </c>
      <c r="F37" s="25">
        <v>6907.4421589225885</v>
      </c>
      <c r="G37" s="26">
        <v>21.030336716724111</v>
      </c>
      <c r="H37" s="25">
        <v>2991.9665770695656</v>
      </c>
      <c r="I37" s="26">
        <v>10.520380816015075</v>
      </c>
      <c r="J37" s="25">
        <v>1005.8029150707271</v>
      </c>
      <c r="K37" s="26">
        <v>9.9825387943197494</v>
      </c>
      <c r="L37" s="25">
        <v>4020.5096711236802</v>
      </c>
      <c r="M37" s="25">
        <v>10.443530680782747</v>
      </c>
      <c r="N37" s="26"/>
    </row>
    <row r="38" spans="1:14" x14ac:dyDescent="0.2">
      <c r="A38" s="47" t="s">
        <v>43</v>
      </c>
      <c r="B38" s="25">
        <v>156761.78196133295</v>
      </c>
      <c r="C38" s="26">
        <v>13.840789015764553</v>
      </c>
      <c r="D38" s="25">
        <v>2418.6647607689251</v>
      </c>
      <c r="E38" s="26">
        <v>3.946594837062376</v>
      </c>
      <c r="F38" s="25">
        <v>850.95385880257231</v>
      </c>
      <c r="G38" s="26">
        <v>2.5908065198775643</v>
      </c>
      <c r="H38" s="25">
        <v>1567.7109019663535</v>
      </c>
      <c r="I38" s="26">
        <v>5.5123997121178547</v>
      </c>
      <c r="J38" s="25">
        <v>0</v>
      </c>
      <c r="K38" s="26">
        <v>0</v>
      </c>
      <c r="L38" s="25">
        <v>530.46047528625195</v>
      </c>
      <c r="M38" s="25">
        <v>1.3779049677167536</v>
      </c>
      <c r="N38" s="26"/>
    </row>
    <row r="39" spans="1:14" x14ac:dyDescent="0.2">
      <c r="A39" s="47" t="s">
        <v>44</v>
      </c>
      <c r="B39" s="25">
        <v>871.66379984966852</v>
      </c>
      <c r="C39" s="26">
        <v>7.6960816567999538E-2</v>
      </c>
      <c r="D39" s="25">
        <v>0</v>
      </c>
      <c r="E39" s="26">
        <v>0</v>
      </c>
      <c r="F39" s="25">
        <v>0</v>
      </c>
      <c r="G39" s="26">
        <v>0</v>
      </c>
      <c r="H39" s="25">
        <v>0</v>
      </c>
      <c r="I39" s="26">
        <v>0</v>
      </c>
      <c r="J39" s="25">
        <v>0</v>
      </c>
      <c r="K39" s="26">
        <v>0</v>
      </c>
      <c r="L39" s="25">
        <v>0</v>
      </c>
      <c r="M39" s="25">
        <v>0</v>
      </c>
      <c r="N39" s="26"/>
    </row>
    <row r="40" spans="1:14" x14ac:dyDescent="0.2">
      <c r="B40" s="25"/>
      <c r="C40" s="26"/>
      <c r="D40" s="25"/>
      <c r="E40" s="26"/>
      <c r="F40" s="25"/>
      <c r="G40" s="26"/>
      <c r="H40" s="25"/>
      <c r="I40" s="26"/>
      <c r="J40" s="25"/>
      <c r="K40" s="26"/>
      <c r="L40" s="25"/>
      <c r="M40" s="25"/>
      <c r="N40" s="26"/>
    </row>
    <row r="41" spans="1:14" x14ac:dyDescent="0.2">
      <c r="A41" s="11"/>
      <c r="B41" s="27"/>
      <c r="C41" s="27"/>
      <c r="D41" s="27"/>
      <c r="E41" s="27"/>
      <c r="F41" s="27"/>
      <c r="G41" s="27"/>
      <c r="H41" s="28"/>
      <c r="I41" s="28"/>
      <c r="J41" s="28"/>
      <c r="K41" s="28"/>
      <c r="L41" s="28"/>
      <c r="M41" s="28"/>
    </row>
    <row r="42" spans="1:14" x14ac:dyDescent="0.2">
      <c r="A42" s="75" t="s">
        <v>70</v>
      </c>
    </row>
    <row r="43" spans="1:14" x14ac:dyDescent="0.2">
      <c r="A43" s="29" t="s">
        <v>45</v>
      </c>
    </row>
    <row r="44" spans="1:14" x14ac:dyDescent="0.2">
      <c r="A44" s="29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J43"/>
  <sheetViews>
    <sheetView workbookViewId="0">
      <selection activeCell="S38" sqref="S38"/>
    </sheetView>
  </sheetViews>
  <sheetFormatPr baseColWidth="10" defaultColWidth="11.42578125" defaultRowHeight="11.25" x14ac:dyDescent="0.2"/>
  <cols>
    <col min="1" max="1" width="23.28515625" style="14" customWidth="1"/>
    <col min="2" max="2" width="12" style="14" customWidth="1"/>
    <col min="3" max="3" width="8.7109375" style="14" customWidth="1"/>
    <col min="4" max="4" width="0.5703125" style="14" customWidth="1"/>
    <col min="5" max="5" width="8.7109375" style="14" customWidth="1"/>
    <col min="6" max="6" width="11.5703125" style="14" customWidth="1"/>
    <col min="7" max="7" width="8.7109375" style="14" customWidth="1"/>
    <col min="8" max="8" width="12.85546875" style="14" customWidth="1"/>
    <col min="9" max="16384" width="11.42578125" style="14"/>
  </cols>
  <sheetData>
    <row r="1" spans="1:10" ht="22.5" customHeight="1" x14ac:dyDescent="0.2">
      <c r="A1" s="74" t="s">
        <v>69</v>
      </c>
      <c r="B1" s="74"/>
      <c r="C1" s="74"/>
      <c r="D1" s="74"/>
      <c r="E1" s="74"/>
      <c r="F1" s="74"/>
      <c r="G1" s="74"/>
      <c r="H1" s="74"/>
    </row>
    <row r="2" spans="1:10" x14ac:dyDescent="0.2">
      <c r="A2" s="2"/>
      <c r="B2" s="2"/>
      <c r="C2" s="2"/>
      <c r="D2" s="2"/>
    </row>
    <row r="3" spans="1:10" ht="12.75" customHeight="1" x14ac:dyDescent="0.2">
      <c r="A3" s="68" t="s">
        <v>29</v>
      </c>
      <c r="B3" s="68" t="s">
        <v>1</v>
      </c>
      <c r="C3" s="68"/>
      <c r="D3" s="30"/>
      <c r="E3" s="70" t="s">
        <v>46</v>
      </c>
      <c r="F3" s="70"/>
      <c r="G3" s="70"/>
      <c r="H3" s="70"/>
    </row>
    <row r="4" spans="1:10" ht="11.25" customHeight="1" x14ac:dyDescent="0.2">
      <c r="A4" s="68"/>
      <c r="B4" s="68" t="s">
        <v>47</v>
      </c>
      <c r="C4" s="68"/>
      <c r="D4" s="6"/>
      <c r="E4" s="68" t="s">
        <v>48</v>
      </c>
      <c r="F4" s="68"/>
      <c r="G4" s="72" t="s">
        <v>49</v>
      </c>
      <c r="H4" s="72"/>
    </row>
    <row r="5" spans="1:10" x14ac:dyDescent="0.2">
      <c r="A5" s="68"/>
      <c r="B5" s="5" t="s">
        <v>35</v>
      </c>
      <c r="C5" s="5" t="s">
        <v>36</v>
      </c>
      <c r="D5" s="22"/>
      <c r="E5" s="5" t="s">
        <v>35</v>
      </c>
      <c r="F5" s="5" t="s">
        <v>50</v>
      </c>
      <c r="G5" s="5" t="s">
        <v>35</v>
      </c>
      <c r="H5" s="5" t="s">
        <v>50</v>
      </c>
    </row>
    <row r="6" spans="1:10" x14ac:dyDescent="0.2">
      <c r="A6" s="6"/>
      <c r="B6" s="3"/>
      <c r="C6" s="3"/>
      <c r="D6" s="3"/>
    </row>
    <row r="7" spans="1:10" x14ac:dyDescent="0.2">
      <c r="A7" s="3" t="s">
        <v>52</v>
      </c>
      <c r="B7" s="31">
        <f>SUM(B10,B14)</f>
        <v>1132607.2652561967</v>
      </c>
      <c r="C7" s="31">
        <f t="shared" ref="C7:G7" si="0">SUM(C10,C14)</f>
        <v>100</v>
      </c>
      <c r="D7" s="31">
        <f t="shared" si="0"/>
        <v>0</v>
      </c>
      <c r="E7" s="31">
        <f t="shared" si="0"/>
        <v>1081990.772567163</v>
      </c>
      <c r="F7" s="32">
        <f>+E7/B7*100</f>
        <v>95.530975807612876</v>
      </c>
      <c r="G7" s="31">
        <f t="shared" si="0"/>
        <v>50616.492689032835</v>
      </c>
      <c r="H7" s="32">
        <f>+G7/B7*100</f>
        <v>4.4690241923870531</v>
      </c>
      <c r="I7" s="55"/>
    </row>
    <row r="8" spans="1:10" x14ac:dyDescent="0.2">
      <c r="A8" s="3"/>
      <c r="B8" s="31"/>
      <c r="C8" s="32"/>
      <c r="E8" s="31"/>
      <c r="F8" s="32"/>
      <c r="G8" s="31"/>
      <c r="H8" s="32"/>
    </row>
    <row r="9" spans="1:10" x14ac:dyDescent="0.2">
      <c r="A9" s="3" t="s">
        <v>25</v>
      </c>
      <c r="B9" s="58"/>
      <c r="C9" s="59"/>
      <c r="D9" s="60"/>
      <c r="E9" s="58"/>
      <c r="F9" s="59"/>
      <c r="G9" s="58"/>
      <c r="H9" s="59"/>
    </row>
    <row r="10" spans="1:10" x14ac:dyDescent="0.2">
      <c r="A10" s="10" t="s">
        <v>37</v>
      </c>
      <c r="B10" s="21">
        <f>+B11+B12+B13</f>
        <v>580634.64535060478</v>
      </c>
      <c r="C10" s="34">
        <f t="shared" ref="C10:C11" si="1">B10/B$7*100</f>
        <v>51.265311742395085</v>
      </c>
      <c r="D10" s="21">
        <f>+D11+D12+D13</f>
        <v>0</v>
      </c>
      <c r="E10" s="21">
        <f>+E11+E12+E13</f>
        <v>558649.98479595222</v>
      </c>
      <c r="F10" s="34">
        <f>+E10/B10*100</f>
        <v>96.213684331327215</v>
      </c>
      <c r="G10" s="21">
        <f>+G11+G12+G13</f>
        <v>21984.660554652051</v>
      </c>
      <c r="H10" s="34">
        <f>+G10/B10*100</f>
        <v>3.7863156686726893</v>
      </c>
      <c r="I10" s="34"/>
      <c r="J10" s="21"/>
    </row>
    <row r="11" spans="1:10" x14ac:dyDescent="0.2">
      <c r="A11" s="53" t="s">
        <v>28</v>
      </c>
      <c r="B11" s="33">
        <v>101865.05218063692</v>
      </c>
      <c r="C11" s="34">
        <f t="shared" si="1"/>
        <v>8.9938547372460089</v>
      </c>
      <c r="E11" s="33">
        <v>100317.04940781477</v>
      </c>
      <c r="F11" s="34">
        <v>98.011279751329042</v>
      </c>
      <c r="G11" s="33">
        <v>1548.0027728221789</v>
      </c>
      <c r="H11" s="34">
        <v>1.5196603149793821</v>
      </c>
      <c r="J11" s="21"/>
    </row>
    <row r="12" spans="1:10" x14ac:dyDescent="0.2">
      <c r="A12" s="53" t="s">
        <v>22</v>
      </c>
      <c r="B12" s="33">
        <v>66477.862872317288</v>
      </c>
      <c r="C12" s="34">
        <f>B12/B$7*100</f>
        <v>5.8694540386229939</v>
      </c>
      <c r="E12" s="33">
        <v>65155.804152491801</v>
      </c>
      <c r="F12" s="34">
        <v>95.363817011753937</v>
      </c>
      <c r="G12" s="33">
        <v>1322.0587198255005</v>
      </c>
      <c r="H12" s="34">
        <v>1.9887202486709787</v>
      </c>
      <c r="J12" s="21"/>
    </row>
    <row r="13" spans="1:10" x14ac:dyDescent="0.2">
      <c r="A13" s="53" t="s">
        <v>23</v>
      </c>
      <c r="B13" s="33">
        <v>412291.73029765062</v>
      </c>
      <c r="C13" s="34">
        <f t="shared" ref="C13:C14" si="2">B13/B$7*100</f>
        <v>36.402002966526076</v>
      </c>
      <c r="E13" s="33">
        <v>393177.13123564562</v>
      </c>
      <c r="F13" s="34">
        <v>94.812816595997447</v>
      </c>
      <c r="G13" s="33">
        <v>19114.599062004374</v>
      </c>
      <c r="H13" s="34">
        <v>4.6361829882459071</v>
      </c>
      <c r="J13" s="21"/>
    </row>
    <row r="14" spans="1:10" x14ac:dyDescent="0.2">
      <c r="A14" s="10" t="s">
        <v>24</v>
      </c>
      <c r="B14" s="33">
        <v>551972.61990559183</v>
      </c>
      <c r="C14" s="34">
        <f t="shared" si="2"/>
        <v>48.734688257604915</v>
      </c>
      <c r="E14" s="33">
        <v>523340.78777121083</v>
      </c>
      <c r="F14" s="34">
        <v>95.530975807612521</v>
      </c>
      <c r="G14" s="33">
        <v>28631.832134380784</v>
      </c>
      <c r="H14" s="34">
        <v>5.1871834040025222</v>
      </c>
      <c r="J14" s="21"/>
    </row>
    <row r="15" spans="1:10" x14ac:dyDescent="0.2">
      <c r="A15" s="9"/>
      <c r="B15" s="33"/>
      <c r="C15" s="34"/>
      <c r="E15" s="33"/>
      <c r="F15" s="34"/>
      <c r="G15" s="33"/>
      <c r="H15" s="34"/>
      <c r="I15" s="34"/>
      <c r="J15" s="21"/>
    </row>
    <row r="16" spans="1:10" x14ac:dyDescent="0.2">
      <c r="A16" s="3" t="s">
        <v>38</v>
      </c>
      <c r="F16" s="36"/>
      <c r="H16" s="36"/>
      <c r="I16" s="34"/>
      <c r="J16" s="21"/>
    </row>
    <row r="17" spans="1:10" x14ac:dyDescent="0.2">
      <c r="A17" s="10">
        <v>1</v>
      </c>
      <c r="B17" s="33">
        <v>177369.99512711374</v>
      </c>
      <c r="C17" s="34">
        <f>B17/B$7*100</f>
        <v>15.660326449256221</v>
      </c>
      <c r="E17" s="33">
        <v>170222.31213826343</v>
      </c>
      <c r="F17" s="34">
        <v>95.085744390212994</v>
      </c>
      <c r="G17" s="33">
        <v>7147.6829888501488</v>
      </c>
      <c r="H17" s="34">
        <v>4.0298151802550937</v>
      </c>
      <c r="I17" s="34"/>
      <c r="J17" s="21"/>
    </row>
    <row r="18" spans="1:10" x14ac:dyDescent="0.2">
      <c r="A18" s="10">
        <v>2</v>
      </c>
      <c r="B18" s="33">
        <v>181286.72967209504</v>
      </c>
      <c r="C18" s="34">
        <f t="shared" ref="C18:C22" si="3">B18/B$7*100</f>
        <v>16.006142220100259</v>
      </c>
      <c r="E18" s="33">
        <v>172377.8363893847</v>
      </c>
      <c r="F18" s="34">
        <v>94.501541211960344</v>
      </c>
      <c r="G18" s="33">
        <v>8908.8932827101908</v>
      </c>
      <c r="H18" s="34">
        <v>4.9142556097869265</v>
      </c>
      <c r="I18" s="34"/>
      <c r="J18" s="21"/>
    </row>
    <row r="19" spans="1:10" x14ac:dyDescent="0.2">
      <c r="A19" s="10">
        <v>3</v>
      </c>
      <c r="B19" s="33">
        <v>203996.10548043932</v>
      </c>
      <c r="C19" s="34">
        <f t="shared" si="3"/>
        <v>18.011195207572257</v>
      </c>
      <c r="E19" s="33">
        <v>192779.46369139146</v>
      </c>
      <c r="F19" s="34">
        <v>95.133134021667487</v>
      </c>
      <c r="G19" s="33">
        <v>11216.641789047781</v>
      </c>
      <c r="H19" s="34">
        <v>5.4984587880396161</v>
      </c>
      <c r="I19" s="34"/>
      <c r="J19" s="21"/>
    </row>
    <row r="20" spans="1:10" x14ac:dyDescent="0.2">
      <c r="A20" s="10">
        <v>4</v>
      </c>
      <c r="B20" s="33">
        <v>194207.29897090414</v>
      </c>
      <c r="C20" s="34">
        <f t="shared" si="3"/>
        <v>17.14692329180621</v>
      </c>
      <c r="E20" s="33">
        <v>184755.49000985071</v>
      </c>
      <c r="F20" s="34">
        <v>95.940716416893252</v>
      </c>
      <c r="G20" s="33">
        <v>9451.808961053368</v>
      </c>
      <c r="H20" s="34">
        <v>4.8668659783324753</v>
      </c>
      <c r="I20" s="34"/>
      <c r="J20" s="21"/>
    </row>
    <row r="21" spans="1:10" x14ac:dyDescent="0.2">
      <c r="A21" s="10">
        <v>5</v>
      </c>
      <c r="B21" s="33">
        <v>198520.07770500632</v>
      </c>
      <c r="C21" s="34">
        <f t="shared" si="3"/>
        <v>17.527706540015959</v>
      </c>
      <c r="E21" s="33">
        <v>190461.58478155624</v>
      </c>
      <c r="F21" s="34">
        <v>96.708757229369212</v>
      </c>
      <c r="G21" s="33">
        <v>8058.492923450025</v>
      </c>
      <c r="H21" s="34">
        <v>4.05928358310672</v>
      </c>
      <c r="I21" s="34"/>
      <c r="J21" s="21"/>
    </row>
    <row r="22" spans="1:10" x14ac:dyDescent="0.2">
      <c r="A22" s="10">
        <v>6</v>
      </c>
      <c r="B22" s="33">
        <v>177227.05830064334</v>
      </c>
      <c r="C22" s="34">
        <f t="shared" si="3"/>
        <v>15.647706291249547</v>
      </c>
      <c r="E22" s="33">
        <v>171394.08555672181</v>
      </c>
      <c r="F22" s="34">
        <v>94.782913414110354</v>
      </c>
      <c r="G22" s="33">
        <v>5832.9727439213584</v>
      </c>
      <c r="H22" s="34">
        <v>3.2912427706306877</v>
      </c>
      <c r="I22" s="34"/>
      <c r="J22" s="21"/>
    </row>
    <row r="23" spans="1:10" x14ac:dyDescent="0.2">
      <c r="A23" s="10"/>
      <c r="F23" s="36"/>
      <c r="H23" s="36"/>
      <c r="I23" s="34"/>
      <c r="J23" s="21"/>
    </row>
    <row r="24" spans="1:10" x14ac:dyDescent="0.2">
      <c r="A24" s="3" t="s">
        <v>39</v>
      </c>
      <c r="B24" s="58"/>
      <c r="C24" s="59"/>
      <c r="E24" s="58"/>
      <c r="F24" s="59"/>
      <c r="G24" s="58"/>
      <c r="H24" s="59"/>
      <c r="I24" s="34"/>
      <c r="J24" s="21"/>
    </row>
    <row r="25" spans="1:10" x14ac:dyDescent="0.2">
      <c r="A25" s="10">
        <v>1</v>
      </c>
      <c r="B25" s="65">
        <v>293667.44546566234</v>
      </c>
      <c r="C25" s="66">
        <f>B25/B$7*100</f>
        <v>25.928444437378257</v>
      </c>
      <c r="E25" s="65">
        <v>278346.56056114851</v>
      </c>
      <c r="F25" s="66">
        <v>93.82820193196288</v>
      </c>
      <c r="G25" s="65">
        <v>15320.884904513861</v>
      </c>
      <c r="H25" s="66">
        <v>5.2170865858896454</v>
      </c>
      <c r="I25" s="34"/>
      <c r="J25" s="21"/>
    </row>
    <row r="26" spans="1:10" x14ac:dyDescent="0.2">
      <c r="A26" s="10">
        <v>2</v>
      </c>
      <c r="B26" s="65">
        <v>282839.81657377077</v>
      </c>
      <c r="C26" s="66">
        <f t="shared" ref="C26:C30" si="4">B26/B$7*100</f>
        <v>24.972452963189511</v>
      </c>
      <c r="E26" s="65">
        <v>265383.51423883106</v>
      </c>
      <c r="F26" s="66">
        <v>96.319156909001265</v>
      </c>
      <c r="G26" s="65">
        <v>17456.302334939719</v>
      </c>
      <c r="H26" s="66">
        <v>6.1717980680371198</v>
      </c>
      <c r="I26" s="34"/>
      <c r="J26" s="21"/>
    </row>
    <row r="27" spans="1:10" x14ac:dyDescent="0.2">
      <c r="A27" s="10">
        <v>3</v>
      </c>
      <c r="B27" s="65">
        <v>249014.75555194367</v>
      </c>
      <c r="C27" s="66">
        <f t="shared" si="4"/>
        <v>21.985975473644547</v>
      </c>
      <c r="E27" s="65">
        <v>239848.91312664255</v>
      </c>
      <c r="F27" s="66">
        <v>97.19779984532633</v>
      </c>
      <c r="G27" s="65">
        <v>9165.8424253009962</v>
      </c>
      <c r="H27" s="66">
        <v>3.6808430909986902</v>
      </c>
      <c r="I27" s="34"/>
      <c r="J27" s="21"/>
    </row>
    <row r="28" spans="1:10" x14ac:dyDescent="0.2">
      <c r="A28" s="10">
        <v>4</v>
      </c>
      <c r="B28" s="65">
        <v>181406.49707165966</v>
      </c>
      <c r="C28" s="66">
        <f t="shared" si="4"/>
        <v>16.016716706353225</v>
      </c>
      <c r="E28" s="65">
        <v>176323.12393012951</v>
      </c>
      <c r="F28" s="66">
        <v>96.869632941166515</v>
      </c>
      <c r="G28" s="65">
        <v>5083.3731415300199</v>
      </c>
      <c r="H28" s="66">
        <v>2.8022001546736073</v>
      </c>
      <c r="I28" s="34"/>
      <c r="J28" s="21"/>
    </row>
    <row r="29" spans="1:10" x14ac:dyDescent="0.2">
      <c r="A29" s="10">
        <v>5</v>
      </c>
      <c r="B29" s="65">
        <v>69794.349297033754</v>
      </c>
      <c r="C29" s="66">
        <f t="shared" si="4"/>
        <v>6.1622727875797452</v>
      </c>
      <c r="E29" s="65">
        <v>67609.529977712227</v>
      </c>
      <c r="F29" s="66">
        <v>97.485397479736577</v>
      </c>
      <c r="G29" s="65">
        <v>2184.8193193215438</v>
      </c>
      <c r="H29" s="66">
        <v>3.1303670588335124</v>
      </c>
      <c r="I29" s="34"/>
      <c r="J29" s="21"/>
    </row>
    <row r="30" spans="1:10" x14ac:dyDescent="0.2">
      <c r="A30" s="10" t="s">
        <v>40</v>
      </c>
      <c r="B30" s="65">
        <v>55884.401296134136</v>
      </c>
      <c r="C30" s="66">
        <f t="shared" si="4"/>
        <v>4.9341376318553838</v>
      </c>
      <c r="E30" s="65">
        <v>54479.130732707425</v>
      </c>
      <c r="F30" s="66">
        <v>95.530975807612521</v>
      </c>
      <c r="G30" s="65">
        <v>1405.2705634267104</v>
      </c>
      <c r="H30" s="66">
        <v>2.5146025202634164</v>
      </c>
      <c r="I30" s="34"/>
      <c r="J30" s="21"/>
    </row>
    <row r="31" spans="1:10" x14ac:dyDescent="0.2">
      <c r="A31" s="9"/>
      <c r="B31" s="33"/>
      <c r="C31" s="34"/>
      <c r="E31" s="33"/>
      <c r="F31" s="34"/>
      <c r="G31" s="33"/>
      <c r="H31" s="34"/>
      <c r="I31" s="34"/>
      <c r="J31" s="21"/>
    </row>
    <row r="32" spans="1:10" x14ac:dyDescent="0.2">
      <c r="A32" s="3" t="s">
        <v>41</v>
      </c>
      <c r="F32" s="36"/>
      <c r="H32" s="36"/>
      <c r="I32" s="34"/>
      <c r="J32" s="21"/>
    </row>
    <row r="33" spans="1:10" x14ac:dyDescent="0.2">
      <c r="A33" s="47" t="s">
        <v>42</v>
      </c>
      <c r="B33" s="33">
        <v>294.10750176760575</v>
      </c>
      <c r="C33" s="34">
        <f>B33/B$7*100</f>
        <v>2.5967297825966035E-2</v>
      </c>
      <c r="E33" s="33">
        <v>0</v>
      </c>
      <c r="F33" s="34">
        <v>92.05537092440467</v>
      </c>
      <c r="G33" s="33">
        <v>294.10750176760575</v>
      </c>
      <c r="H33" s="34">
        <v>100</v>
      </c>
      <c r="I33" s="34"/>
      <c r="J33" s="21"/>
    </row>
    <row r="34" spans="1:10" x14ac:dyDescent="0.2">
      <c r="A34" s="47" t="s">
        <v>65</v>
      </c>
      <c r="B34" s="33">
        <v>357040.41336272535</v>
      </c>
      <c r="C34" s="34">
        <f t="shared" ref="C34:C38" si="5">B34/B$7*100</f>
        <v>31.523761529285483</v>
      </c>
      <c r="E34" s="33">
        <v>328674.8768710845</v>
      </c>
      <c r="F34" s="34">
        <v>96.952840035422668</v>
      </c>
      <c r="G34" s="33">
        <v>28365.536491640993</v>
      </c>
      <c r="H34" s="34">
        <v>7.9446290755953743</v>
      </c>
      <c r="I34" s="34"/>
      <c r="J34" s="21"/>
    </row>
    <row r="35" spans="1:10" x14ac:dyDescent="0.2">
      <c r="A35" s="47" t="s">
        <v>63</v>
      </c>
      <c r="B35" s="33">
        <v>270639.01793378603</v>
      </c>
      <c r="C35" s="34">
        <f t="shared" si="5"/>
        <v>23.895221780390685</v>
      </c>
      <c r="E35" s="33">
        <v>262392.21413078241</v>
      </c>
      <c r="F35" s="34">
        <v>97.283633966863789</v>
      </c>
      <c r="G35" s="33">
        <v>8246.8038030035368</v>
      </c>
      <c r="H35" s="34">
        <v>3.0471599645773111</v>
      </c>
      <c r="I35" s="34"/>
      <c r="J35" s="21"/>
    </row>
    <row r="36" spans="1:10" x14ac:dyDescent="0.2">
      <c r="A36" s="47" t="s">
        <v>64</v>
      </c>
      <c r="B36" s="33">
        <v>347000.28069674363</v>
      </c>
      <c r="C36" s="34">
        <f t="shared" si="5"/>
        <v>30.637299560165886</v>
      </c>
      <c r="E36" s="33">
        <v>337574.48293701001</v>
      </c>
      <c r="F36" s="34">
        <v>97.267033406175713</v>
      </c>
      <c r="G36" s="33">
        <v>9425.7977597338613</v>
      </c>
      <c r="H36" s="34">
        <v>2.7163660331362709</v>
      </c>
      <c r="I36" s="34"/>
      <c r="J36" s="21"/>
    </row>
    <row r="37" spans="1:10" x14ac:dyDescent="0.2">
      <c r="A37" s="47" t="s">
        <v>43</v>
      </c>
      <c r="B37" s="33">
        <v>156761.78196133295</v>
      </c>
      <c r="C37" s="34">
        <f t="shared" si="5"/>
        <v>13.840789015764729</v>
      </c>
      <c r="E37" s="33">
        <v>152477.53482844605</v>
      </c>
      <c r="F37" s="34">
        <v>100</v>
      </c>
      <c r="G37" s="33">
        <v>4284.2471328868542</v>
      </c>
      <c r="H37" s="34">
        <v>2.7329665938242598</v>
      </c>
      <c r="I37" s="34"/>
      <c r="J37" s="21"/>
    </row>
    <row r="38" spans="1:10" x14ac:dyDescent="0.2">
      <c r="A38" s="47" t="s">
        <v>44</v>
      </c>
      <c r="B38" s="33">
        <v>871.66379984966852</v>
      </c>
      <c r="C38" s="34">
        <f t="shared" si="5"/>
        <v>7.6960816568000509E-2</v>
      </c>
      <c r="E38" s="33">
        <v>871.66379984966852</v>
      </c>
      <c r="F38" s="34">
        <v>0</v>
      </c>
      <c r="G38" s="33">
        <v>0</v>
      </c>
      <c r="H38" s="34">
        <v>0</v>
      </c>
      <c r="I38" s="34"/>
      <c r="J38" s="21"/>
    </row>
    <row r="39" spans="1:10" x14ac:dyDescent="0.2">
      <c r="B39" s="33"/>
      <c r="C39" s="34"/>
      <c r="E39" s="33"/>
      <c r="F39" s="34"/>
      <c r="G39" s="33"/>
      <c r="H39" s="34"/>
      <c r="I39" s="34"/>
      <c r="J39" s="21"/>
    </row>
    <row r="40" spans="1:10" x14ac:dyDescent="0.2">
      <c r="A40" s="11"/>
      <c r="B40" s="35"/>
      <c r="C40" s="35"/>
      <c r="D40" s="35"/>
      <c r="E40" s="28"/>
      <c r="F40" s="28"/>
      <c r="G40" s="28"/>
      <c r="H40" s="28"/>
      <c r="J40" s="21"/>
    </row>
    <row r="41" spans="1:10" x14ac:dyDescent="0.2">
      <c r="A41" s="75" t="s">
        <v>70</v>
      </c>
    </row>
    <row r="42" spans="1:10" x14ac:dyDescent="0.2">
      <c r="A42" s="29" t="s">
        <v>45</v>
      </c>
    </row>
    <row r="43" spans="1:10" x14ac:dyDescent="0.2">
      <c r="A43" s="29" t="s">
        <v>51</v>
      </c>
    </row>
  </sheetData>
  <mergeCells count="7">
    <mergeCell ref="A1:H1"/>
    <mergeCell ref="A3:A5"/>
    <mergeCell ref="B3:C3"/>
    <mergeCell ref="E3:H3"/>
    <mergeCell ref="B4:C4"/>
    <mergeCell ref="E4:F4"/>
    <mergeCell ref="G4:H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D8:H9 C10 D11 D10:E10 D7:E7 G7 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Caratula</vt:lpstr>
      <vt:lpstr>Cuadro01</vt:lpstr>
      <vt:lpstr>Cuadro02</vt:lpstr>
      <vt:lpstr>Cuadro03</vt:lpstr>
      <vt:lpstr>Cuadro04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Wilmer  Banegas</cp:lastModifiedBy>
  <cp:lastPrinted>2011-12-08T18:35:15Z</cp:lastPrinted>
  <dcterms:created xsi:type="dcterms:W3CDTF">2006-11-13T16:32:12Z</dcterms:created>
  <dcterms:modified xsi:type="dcterms:W3CDTF">2026-09-02T14:51:03Z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