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vanegas\Documents\2026\EPHPM 2026\finales\tabulados finales 2 de septiembre\"/>
    </mc:Choice>
  </mc:AlternateContent>
  <xr:revisionPtr revIDLastSave="0" documentId="8_{F880EF59-CC96-4495-B0F5-FFFEA4619152}" xr6:coauthVersionLast="47" xr6:coauthVersionMax="47" xr10:uidLastSave="{00000000-0000-0000-0000-000000000000}"/>
  <bookViews>
    <workbookView xWindow="-120" yWindow="-120" windowWidth="29040" windowHeight="15720" tabRatio="592" activeTab="8" xr2:uid="{00000000-000D-0000-FFFF-FFFF00000000}"/>
  </bookViews>
  <sheets>
    <sheet name="Portada" sheetId="9" r:id="rId1"/>
    <sheet name="C01" sheetId="21" r:id="rId2"/>
    <sheet name="C02" sheetId="24" r:id="rId3"/>
    <sheet name="C03" sheetId="15" r:id="rId4"/>
    <sheet name="C04" sheetId="16" r:id="rId5"/>
    <sheet name="C05" sheetId="25" r:id="rId6"/>
    <sheet name="C06" sheetId="26" r:id="rId7"/>
    <sheet name="C07" sheetId="27" r:id="rId8"/>
    <sheet name="C08" sheetId="2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15" l="1"/>
  <c r="Q19" i="25"/>
  <c r="D99" i="24"/>
  <c r="Q31" i="25"/>
  <c r="Q39" i="25"/>
  <c r="Q20" i="21"/>
  <c r="D102" i="26"/>
  <c r="D106" i="26"/>
  <c r="Q23" i="21"/>
  <c r="Q32" i="25"/>
  <c r="D24" i="26"/>
  <c r="D91" i="26"/>
  <c r="D87" i="26"/>
  <c r="D83" i="26"/>
  <c r="D79" i="26"/>
  <c r="D75" i="26"/>
  <c r="D108" i="26"/>
  <c r="D107" i="26"/>
  <c r="D103" i="26"/>
  <c r="Q21" i="25"/>
  <c r="D101" i="26"/>
  <c r="D23" i="26"/>
  <c r="D22" i="26"/>
  <c r="D20" i="26"/>
  <c r="D32" i="26"/>
  <c r="D45" i="26"/>
  <c r="D40" i="26"/>
  <c r="Q28" i="25"/>
  <c r="D104" i="26"/>
  <c r="Q29" i="25"/>
  <c r="D109" i="26"/>
  <c r="D100" i="26"/>
  <c r="D98" i="26"/>
  <c r="Q20" i="25"/>
  <c r="Q37" i="25"/>
  <c r="Q36" i="25"/>
  <c r="D105" i="26"/>
  <c r="Q40" i="21"/>
  <c r="Q27" i="25"/>
  <c r="C37" i="15"/>
  <c r="Q27" i="21"/>
  <c r="Q37" i="21"/>
  <c r="Q23" i="25"/>
  <c r="D48" i="24"/>
  <c r="D89" i="24"/>
  <c r="D73" i="24"/>
  <c r="D99" i="26"/>
  <c r="D94" i="26"/>
  <c r="D90" i="26"/>
  <c r="D86" i="26"/>
  <c r="D82" i="26"/>
  <c r="D78" i="26"/>
  <c r="D74" i="26"/>
  <c r="D93" i="26"/>
  <c r="D89" i="26"/>
  <c r="D85" i="26"/>
  <c r="D81" i="26"/>
  <c r="D77" i="26"/>
  <c r="D73" i="26"/>
  <c r="D92" i="26"/>
  <c r="D88" i="26"/>
  <c r="D84" i="26"/>
  <c r="D80" i="26"/>
  <c r="D76" i="26"/>
  <c r="D72" i="26"/>
  <c r="D43" i="26"/>
  <c r="D39" i="26"/>
  <c r="D50" i="26"/>
  <c r="D33" i="26"/>
  <c r="D41" i="26"/>
  <c r="D21" i="26"/>
  <c r="D29" i="26"/>
  <c r="D44" i="26"/>
  <c r="D42" i="26"/>
  <c r="D49" i="26"/>
  <c r="D51" i="26"/>
  <c r="D31" i="26"/>
  <c r="D34" i="26"/>
  <c r="D30" i="26"/>
  <c r="Q38" i="25"/>
  <c r="Q35" i="25"/>
  <c r="Q30" i="25"/>
  <c r="Q22" i="25"/>
  <c r="D83" i="24"/>
  <c r="D91" i="24"/>
  <c r="D75" i="24"/>
  <c r="D24" i="24"/>
  <c r="D33" i="24"/>
  <c r="D28" i="24"/>
  <c r="D80" i="24"/>
  <c r="D78" i="24"/>
  <c r="D72" i="24"/>
  <c r="D108" i="24"/>
  <c r="D106" i="24"/>
  <c r="D98" i="24"/>
  <c r="D97" i="24"/>
  <c r="D81" i="24"/>
  <c r="Q21" i="21"/>
  <c r="D20" i="24"/>
  <c r="D30" i="24"/>
  <c r="D41" i="24"/>
  <c r="D77" i="24"/>
  <c r="Q19" i="21"/>
  <c r="D31" i="24"/>
  <c r="D93" i="24"/>
  <c r="D88" i="24"/>
  <c r="D29" i="24"/>
  <c r="D86" i="24"/>
  <c r="Q39" i="21"/>
  <c r="Q38" i="21"/>
  <c r="D22" i="24"/>
  <c r="D49" i="24"/>
  <c r="D104" i="24"/>
  <c r="D87" i="24"/>
  <c r="D84" i="24"/>
  <c r="D82" i="24"/>
  <c r="D107" i="24"/>
  <c r="D102" i="24"/>
  <c r="D100" i="24"/>
  <c r="D50" i="24"/>
  <c r="D90" i="24"/>
  <c r="Q28" i="21"/>
  <c r="D71" i="24"/>
  <c r="D105" i="24"/>
  <c r="D32" i="24"/>
  <c r="D92" i="24"/>
  <c r="D85" i="24"/>
  <c r="D79" i="24"/>
  <c r="D76" i="24"/>
  <c r="D74" i="24"/>
  <c r="D103" i="24"/>
  <c r="D101" i="24"/>
  <c r="Q29" i="21"/>
  <c r="D44" i="24"/>
  <c r="D40" i="24"/>
  <c r="D43" i="24"/>
  <c r="D39" i="24"/>
  <c r="D42" i="24"/>
  <c r="D38" i="24"/>
  <c r="D23" i="24"/>
  <c r="D21" i="24"/>
  <c r="Q32" i="21"/>
  <c r="Q31" i="21"/>
  <c r="Q30" i="21"/>
  <c r="Q22" i="21"/>
  <c r="I62" i="27"/>
  <c r="H62" i="27"/>
  <c r="G62" i="27"/>
  <c r="F62" i="27"/>
  <c r="E62" i="27"/>
  <c r="D62" i="27"/>
  <c r="C62" i="27"/>
  <c r="B62" i="27"/>
  <c r="S85" i="26"/>
  <c r="Q84" i="26"/>
  <c r="O73" i="26"/>
  <c r="M78" i="26"/>
  <c r="K92" i="26"/>
  <c r="I76" i="26"/>
  <c r="G73" i="26"/>
  <c r="C77" i="26"/>
  <c r="I37" i="15"/>
  <c r="B36" i="24"/>
  <c r="F36" i="24"/>
  <c r="H36" i="24"/>
  <c r="J36" i="24"/>
  <c r="L36" i="24"/>
  <c r="N36" i="24"/>
  <c r="P36" i="24"/>
  <c r="R36" i="24"/>
  <c r="O27" i="25"/>
  <c r="L30" i="25"/>
  <c r="I20" i="25"/>
  <c r="F27" i="25"/>
  <c r="C28" i="25"/>
  <c r="H37" i="15"/>
  <c r="G37" i="15"/>
  <c r="F37" i="15"/>
  <c r="E37" i="15"/>
  <c r="D37" i="15"/>
  <c r="S29" i="24"/>
  <c r="Q20" i="24"/>
  <c r="O50" i="24"/>
  <c r="M38" i="24"/>
  <c r="K31" i="24"/>
  <c r="I21" i="24"/>
  <c r="G29" i="24"/>
  <c r="C33" i="24"/>
  <c r="O19" i="21"/>
  <c r="L38" i="21"/>
  <c r="I32" i="21"/>
  <c r="F21" i="21"/>
  <c r="C31" i="21"/>
  <c r="O84" i="26" l="1"/>
  <c r="I19" i="25"/>
  <c r="Q73" i="26"/>
  <c r="I35" i="25"/>
  <c r="S77" i="26"/>
  <c r="S74" i="26"/>
  <c r="I89" i="26"/>
  <c r="I84" i="26"/>
  <c r="M87" i="26"/>
  <c r="S82" i="26"/>
  <c r="O107" i="26"/>
  <c r="S90" i="26"/>
  <c r="S99" i="26"/>
  <c r="C85" i="26"/>
  <c r="I94" i="26"/>
  <c r="C100" i="26"/>
  <c r="Q76" i="26"/>
  <c r="G101" i="26"/>
  <c r="S80" i="26"/>
  <c r="O94" i="26"/>
  <c r="L21" i="25"/>
  <c r="L38" i="25"/>
  <c r="L37" i="25"/>
  <c r="I108" i="26"/>
  <c r="I73" i="26"/>
  <c r="I98" i="26"/>
  <c r="G79" i="26"/>
  <c r="I87" i="26"/>
  <c r="I81" i="26"/>
  <c r="G93" i="26"/>
  <c r="K86" i="26"/>
  <c r="M49" i="26"/>
  <c r="M99" i="26"/>
  <c r="M103" i="26"/>
  <c r="M107" i="26"/>
  <c r="S49" i="26"/>
  <c r="G83" i="26"/>
  <c r="G105" i="26"/>
  <c r="C72" i="26"/>
  <c r="C88" i="26"/>
  <c r="F21" i="25"/>
  <c r="O101" i="26"/>
  <c r="G84" i="26"/>
  <c r="F31" i="25"/>
  <c r="M89" i="26"/>
  <c r="O74" i="26"/>
  <c r="Q85" i="26"/>
  <c r="K103" i="26"/>
  <c r="Q78" i="26"/>
  <c r="S89" i="26"/>
  <c r="O30" i="25"/>
  <c r="K90" i="26"/>
  <c r="O75" i="26"/>
  <c r="O83" i="26"/>
  <c r="O91" i="26"/>
  <c r="M73" i="26"/>
  <c r="G74" i="26"/>
  <c r="G82" i="26"/>
  <c r="G90" i="26"/>
  <c r="O22" i="25"/>
  <c r="I29" i="25"/>
  <c r="I74" i="26"/>
  <c r="K85" i="26"/>
  <c r="F28" i="25"/>
  <c r="C101" i="26"/>
  <c r="M82" i="26"/>
  <c r="C30" i="25"/>
  <c r="I99" i="26"/>
  <c r="K100" i="26"/>
  <c r="I88" i="26"/>
  <c r="L29" i="25"/>
  <c r="S98" i="26"/>
  <c r="Q80" i="26"/>
  <c r="K83" i="26"/>
  <c r="F29" i="25"/>
  <c r="F20" i="25"/>
  <c r="F22" i="25"/>
  <c r="O22" i="26"/>
  <c r="O103" i="26"/>
  <c r="O100" i="26"/>
  <c r="O104" i="26"/>
  <c r="O99" i="26"/>
  <c r="O108" i="26"/>
  <c r="I30" i="24"/>
  <c r="G87" i="26"/>
  <c r="G109" i="26"/>
  <c r="I75" i="26"/>
  <c r="I91" i="26"/>
  <c r="I22" i="25"/>
  <c r="G107" i="26"/>
  <c r="S84" i="26"/>
  <c r="O31" i="25"/>
  <c r="L23" i="25"/>
  <c r="O86" i="26"/>
  <c r="C20" i="25"/>
  <c r="M79" i="26"/>
  <c r="Q90" i="26"/>
  <c r="L19" i="25"/>
  <c r="K76" i="26"/>
  <c r="K84" i="26"/>
  <c r="Q75" i="26"/>
  <c r="Q83" i="26"/>
  <c r="Q91" i="26"/>
  <c r="I23" i="25"/>
  <c r="M98" i="26"/>
  <c r="O76" i="26"/>
  <c r="I86" i="26"/>
  <c r="F19" i="25"/>
  <c r="S104" i="26"/>
  <c r="M90" i="26"/>
  <c r="O98" i="26"/>
  <c r="I101" i="26"/>
  <c r="M100" i="26"/>
  <c r="I102" i="26"/>
  <c r="I92" i="26"/>
  <c r="O36" i="25"/>
  <c r="O77" i="26"/>
  <c r="Q102" i="26"/>
  <c r="K23" i="26"/>
  <c r="K106" i="26"/>
  <c r="K105" i="26"/>
  <c r="K98" i="26"/>
  <c r="K101" i="26"/>
  <c r="K102" i="26"/>
  <c r="K94" i="26"/>
  <c r="C20" i="26"/>
  <c r="C102" i="26"/>
  <c r="C108" i="26"/>
  <c r="C75" i="26"/>
  <c r="C79" i="26"/>
  <c r="C83" i="26"/>
  <c r="C87" i="26"/>
  <c r="C91" i="26"/>
  <c r="Q31" i="26"/>
  <c r="Q109" i="26"/>
  <c r="G91" i="26"/>
  <c r="C76" i="26"/>
  <c r="C92" i="26"/>
  <c r="G72" i="26"/>
  <c r="G88" i="26"/>
  <c r="L20" i="25"/>
  <c r="K99" i="26"/>
  <c r="Q77" i="26"/>
  <c r="C89" i="26"/>
  <c r="I21" i="25"/>
  <c r="S107" i="26"/>
  <c r="S81" i="26"/>
  <c r="M91" i="26"/>
  <c r="C78" i="26"/>
  <c r="C86" i="26"/>
  <c r="C94" i="26"/>
  <c r="M76" i="26"/>
  <c r="M84" i="26"/>
  <c r="M92" i="26"/>
  <c r="C98" i="26"/>
  <c r="I100" i="26"/>
  <c r="K77" i="26"/>
  <c r="O88" i="26"/>
  <c r="C21" i="25"/>
  <c r="S108" i="26"/>
  <c r="G98" i="26"/>
  <c r="M105" i="26"/>
  <c r="G102" i="26"/>
  <c r="K104" i="26"/>
  <c r="I103" i="26"/>
  <c r="O37" i="25"/>
  <c r="Q98" i="26"/>
  <c r="O81" i="26"/>
  <c r="Q103" i="26"/>
  <c r="Q88" i="26"/>
  <c r="O32" i="25"/>
  <c r="I38" i="25"/>
  <c r="I27" i="25"/>
  <c r="I32" i="25"/>
  <c r="I36" i="25"/>
  <c r="I39" i="25"/>
  <c r="K36" i="24"/>
  <c r="I79" i="26"/>
  <c r="L39" i="25"/>
  <c r="S72" i="26"/>
  <c r="S88" i="26"/>
  <c r="O78" i="26"/>
  <c r="Q89" i="26"/>
  <c r="O109" i="26"/>
  <c r="Q82" i="26"/>
  <c r="S93" i="26"/>
  <c r="C22" i="25"/>
  <c r="K107" i="26"/>
  <c r="S78" i="26"/>
  <c r="S86" i="26"/>
  <c r="S94" i="26"/>
  <c r="C99" i="26"/>
  <c r="I77" i="26"/>
  <c r="I85" i="26"/>
  <c r="I93" i="26"/>
  <c r="C103" i="26"/>
  <c r="I78" i="26"/>
  <c r="K89" i="26"/>
  <c r="M102" i="26"/>
  <c r="C104" i="26"/>
  <c r="M108" i="26"/>
  <c r="G106" i="26"/>
  <c r="K108" i="26"/>
  <c r="I107" i="26"/>
  <c r="F30" i="25"/>
  <c r="Q99" i="26"/>
  <c r="O85" i="26"/>
  <c r="Q105" i="26"/>
  <c r="Q92" i="26"/>
  <c r="O21" i="25"/>
  <c r="O19" i="25"/>
  <c r="O39" i="25"/>
  <c r="O35" i="25"/>
  <c r="O29" i="25"/>
  <c r="O28" i="25"/>
  <c r="K73" i="26"/>
  <c r="G103" i="26"/>
  <c r="C80" i="26"/>
  <c r="L35" i="25"/>
  <c r="G76" i="26"/>
  <c r="G92" i="26"/>
  <c r="S103" i="26"/>
  <c r="C81" i="26"/>
  <c r="O90" i="26"/>
  <c r="I104" i="26"/>
  <c r="S73" i="26"/>
  <c r="M83" i="26"/>
  <c r="Q94" i="26"/>
  <c r="F23" i="25"/>
  <c r="O79" i="26"/>
  <c r="O87" i="26"/>
  <c r="Q100" i="26"/>
  <c r="G78" i="26"/>
  <c r="G86" i="26"/>
  <c r="G94" i="26"/>
  <c r="Q108" i="26"/>
  <c r="Q104" i="26"/>
  <c r="O80" i="26"/>
  <c r="I90" i="26"/>
  <c r="M77" i="26"/>
  <c r="I31" i="25"/>
  <c r="C105" i="26"/>
  <c r="M74" i="26"/>
  <c r="K109" i="26"/>
  <c r="I72" i="26"/>
  <c r="M101" i="26"/>
  <c r="Q101" i="26"/>
  <c r="O89" i="26"/>
  <c r="Q106" i="26"/>
  <c r="C31" i="25"/>
  <c r="C32" i="25"/>
  <c r="O38" i="25"/>
  <c r="L28" i="25"/>
  <c r="L22" i="25"/>
  <c r="L31" i="25"/>
  <c r="L32" i="25"/>
  <c r="G44" i="26"/>
  <c r="G77" i="26"/>
  <c r="G81" i="26"/>
  <c r="G100" i="26"/>
  <c r="G104" i="26"/>
  <c r="G99" i="26"/>
  <c r="G108" i="26"/>
  <c r="O20" i="25"/>
  <c r="M106" i="26"/>
  <c r="I83" i="26"/>
  <c r="I28" i="25"/>
  <c r="I30" i="25"/>
  <c r="S76" i="26"/>
  <c r="S92" i="26"/>
  <c r="O105" i="26"/>
  <c r="Q81" i="26"/>
  <c r="C93" i="26"/>
  <c r="M81" i="26"/>
  <c r="Q74" i="26"/>
  <c r="C107" i="26"/>
  <c r="K72" i="26"/>
  <c r="K80" i="26"/>
  <c r="K88" i="26"/>
  <c r="Q79" i="26"/>
  <c r="Q87" i="26"/>
  <c r="C27" i="25"/>
  <c r="K78" i="26"/>
  <c r="K81" i="26"/>
  <c r="O92" i="26"/>
  <c r="M104" i="26"/>
  <c r="C106" i="26"/>
  <c r="M86" i="26"/>
  <c r="G85" i="26"/>
  <c r="K75" i="26"/>
  <c r="O102" i="26"/>
  <c r="O93" i="26"/>
  <c r="Q107" i="26"/>
  <c r="C23" i="25"/>
  <c r="K91" i="26"/>
  <c r="I20" i="26"/>
  <c r="I105" i="26"/>
  <c r="I106" i="26"/>
  <c r="I109" i="26"/>
  <c r="S45" i="26"/>
  <c r="S109" i="26"/>
  <c r="S100" i="26"/>
  <c r="S91" i="26"/>
  <c r="S101" i="26"/>
  <c r="S102" i="26"/>
  <c r="S75" i="26"/>
  <c r="S83" i="26"/>
  <c r="S87" i="26"/>
  <c r="S105" i="26"/>
  <c r="S106" i="26"/>
  <c r="S79" i="26"/>
  <c r="G75" i="26"/>
  <c r="C84" i="26"/>
  <c r="F32" i="25"/>
  <c r="K82" i="26"/>
  <c r="G80" i="26"/>
  <c r="L36" i="25"/>
  <c r="C73" i="26"/>
  <c r="O82" i="26"/>
  <c r="Q93" i="26"/>
  <c r="M75" i="26"/>
  <c r="Q86" i="26"/>
  <c r="K74" i="26"/>
  <c r="C74" i="26"/>
  <c r="C82" i="26"/>
  <c r="C90" i="26"/>
  <c r="C19" i="25"/>
  <c r="M72" i="26"/>
  <c r="M80" i="26"/>
  <c r="M88" i="26"/>
  <c r="L27" i="25"/>
  <c r="M85" i="26"/>
  <c r="O72" i="26"/>
  <c r="I82" i="26"/>
  <c r="K93" i="26"/>
  <c r="I37" i="25"/>
  <c r="M93" i="26"/>
  <c r="M109" i="26"/>
  <c r="C109" i="26"/>
  <c r="M94" i="26"/>
  <c r="G89" i="26"/>
  <c r="K79" i="26"/>
  <c r="I80" i="26"/>
  <c r="K87" i="26"/>
  <c r="O106" i="26"/>
  <c r="C29" i="25"/>
  <c r="Q72" i="26"/>
  <c r="O23" i="25"/>
  <c r="Q40" i="26"/>
  <c r="S33" i="26"/>
  <c r="G30" i="26"/>
  <c r="I45" i="26"/>
  <c r="G34" i="26"/>
  <c r="I51" i="26"/>
  <c r="I23" i="26"/>
  <c r="O49" i="26"/>
  <c r="Q41" i="26"/>
  <c r="O21" i="26"/>
  <c r="M22" i="26"/>
  <c r="M30" i="26"/>
  <c r="M40" i="26"/>
  <c r="M45" i="26"/>
  <c r="M34" i="26"/>
  <c r="M23" i="26"/>
  <c r="M44" i="26"/>
  <c r="C49" i="26"/>
  <c r="S43" i="26"/>
  <c r="I30" i="26"/>
  <c r="I40" i="26"/>
  <c r="I34" i="26"/>
  <c r="M43" i="26"/>
  <c r="I22" i="26"/>
  <c r="M24" i="26"/>
  <c r="S29" i="26"/>
  <c r="S50" i="26"/>
  <c r="G20" i="26"/>
  <c r="S20" i="26"/>
  <c r="M50" i="26"/>
  <c r="O39" i="26"/>
  <c r="C31" i="26"/>
  <c r="C45" i="26"/>
  <c r="O34" i="26"/>
  <c r="O40" i="26"/>
  <c r="O29" i="26"/>
  <c r="O50" i="26"/>
  <c r="O43" i="26"/>
  <c r="O20" i="26"/>
  <c r="K50" i="26"/>
  <c r="G45" i="26"/>
  <c r="G51" i="26"/>
  <c r="O31" i="26"/>
  <c r="C21" i="26"/>
  <c r="S44" i="26"/>
  <c r="O51" i="26"/>
  <c r="I50" i="26"/>
  <c r="M32" i="26"/>
  <c r="S21" i="26"/>
  <c r="S22" i="26"/>
  <c r="C22" i="26"/>
  <c r="K41" i="26"/>
  <c r="M51" i="26"/>
  <c r="O44" i="26"/>
  <c r="S51" i="26"/>
  <c r="Q43" i="26"/>
  <c r="Q42" i="26"/>
  <c r="Q29" i="26"/>
  <c r="Q20" i="26"/>
  <c r="Q39" i="26"/>
  <c r="Q33" i="26"/>
  <c r="Q21" i="26"/>
  <c r="G23" i="26"/>
  <c r="Q51" i="26"/>
  <c r="M29" i="26"/>
  <c r="M39" i="26"/>
  <c r="M33" i="26"/>
  <c r="K43" i="26"/>
  <c r="Q22" i="26"/>
  <c r="C50" i="26"/>
  <c r="K49" i="26"/>
  <c r="S39" i="26"/>
  <c r="O23" i="26"/>
  <c r="Q24" i="26"/>
  <c r="C23" i="26"/>
  <c r="K42" i="26"/>
  <c r="M41" i="26"/>
  <c r="O30" i="26"/>
  <c r="C40" i="26"/>
  <c r="S41" i="26"/>
  <c r="S32" i="26"/>
  <c r="S23" i="26"/>
  <c r="S24" i="26"/>
  <c r="S42" i="26"/>
  <c r="K39" i="26"/>
  <c r="S30" i="26"/>
  <c r="G40" i="26"/>
  <c r="S34" i="26"/>
  <c r="M42" i="26"/>
  <c r="G31" i="26"/>
  <c r="I41" i="26"/>
  <c r="G41" i="26"/>
  <c r="Q45" i="26"/>
  <c r="G49" i="26"/>
  <c r="C24" i="26"/>
  <c r="K45" i="26"/>
  <c r="M31" i="26"/>
  <c r="M21" i="26"/>
  <c r="S31" i="26"/>
  <c r="K40" i="26"/>
  <c r="K44" i="26"/>
  <c r="C32" i="26"/>
  <c r="G32" i="26"/>
  <c r="S40" i="26"/>
  <c r="Q44" i="26"/>
  <c r="C33" i="26"/>
  <c r="O41" i="26"/>
  <c r="Q50" i="26"/>
  <c r="Q30" i="26"/>
  <c r="O45" i="26"/>
  <c r="C51" i="26"/>
  <c r="G50" i="26"/>
  <c r="G21" i="26"/>
  <c r="K31" i="26"/>
  <c r="K32" i="26"/>
  <c r="K24" i="26"/>
  <c r="Q32" i="26"/>
  <c r="K33" i="26"/>
  <c r="I43" i="26"/>
  <c r="K29" i="26"/>
  <c r="C29" i="26"/>
  <c r="K34" i="26"/>
  <c r="I44" i="26"/>
  <c r="C34" i="26"/>
  <c r="C30" i="26"/>
  <c r="C41" i="26"/>
  <c r="I49" i="26"/>
  <c r="Q49" i="26"/>
  <c r="Q23" i="26"/>
  <c r="K20" i="26"/>
  <c r="K51" i="26"/>
  <c r="K22" i="26"/>
  <c r="G43" i="26"/>
  <c r="G24" i="26"/>
  <c r="G22" i="26"/>
  <c r="G29" i="26"/>
  <c r="G39" i="26"/>
  <c r="G33" i="26"/>
  <c r="I33" i="26"/>
  <c r="I32" i="26"/>
  <c r="I39" i="26"/>
  <c r="I42" i="26"/>
  <c r="G42" i="26"/>
  <c r="O42" i="26"/>
  <c r="Q34" i="26"/>
  <c r="C44" i="26"/>
  <c r="K21" i="26"/>
  <c r="K30" i="26"/>
  <c r="C39" i="26"/>
  <c r="M20" i="26"/>
  <c r="I31" i="26"/>
  <c r="C43" i="26"/>
  <c r="O32" i="26"/>
  <c r="C42" i="26"/>
  <c r="I29" i="26"/>
  <c r="I21" i="26"/>
  <c r="I24" i="26"/>
  <c r="O33" i="26"/>
  <c r="O24" i="26"/>
  <c r="M36" i="24"/>
  <c r="S39" i="24"/>
  <c r="I36" i="24"/>
  <c r="S32" i="24"/>
  <c r="Q50" i="24"/>
  <c r="G36" i="24"/>
  <c r="C22" i="21"/>
  <c r="C36" i="24"/>
  <c r="S36" i="24"/>
  <c r="Q36" i="24"/>
  <c r="C30" i="24"/>
  <c r="O20" i="21"/>
  <c r="I31" i="24"/>
  <c r="C38" i="24"/>
  <c r="K21" i="24"/>
  <c r="Q43" i="24"/>
  <c r="I22" i="24"/>
  <c r="O41" i="24"/>
  <c r="S33" i="24"/>
  <c r="C21" i="21"/>
  <c r="I40" i="24"/>
  <c r="O31" i="24"/>
  <c r="L29" i="21"/>
  <c r="O28" i="24"/>
  <c r="O30" i="21"/>
  <c r="G49" i="24"/>
  <c r="C23" i="24"/>
  <c r="I49" i="24"/>
  <c r="O33" i="24"/>
  <c r="G31" i="24"/>
  <c r="Q48" i="24"/>
  <c r="S22" i="24"/>
  <c r="G43" i="24"/>
  <c r="S49" i="24"/>
  <c r="I21" i="21"/>
  <c r="C22" i="24"/>
  <c r="C24" i="24"/>
  <c r="C48" i="24"/>
  <c r="C28" i="21"/>
  <c r="C23" i="21"/>
  <c r="O32" i="21"/>
  <c r="O27" i="21"/>
  <c r="O37" i="21"/>
  <c r="O29" i="21"/>
  <c r="M44" i="24"/>
  <c r="M21" i="24"/>
  <c r="M40" i="24"/>
  <c r="G32" i="24"/>
  <c r="G41" i="24"/>
  <c r="K23" i="24"/>
  <c r="O44" i="24"/>
  <c r="O23" i="24"/>
  <c r="K42" i="24"/>
  <c r="G21" i="24"/>
  <c r="O22" i="21"/>
  <c r="Q41" i="24"/>
  <c r="K32" i="24"/>
  <c r="C32" i="21"/>
  <c r="M49" i="24"/>
  <c r="K29" i="24"/>
  <c r="I31" i="21"/>
  <c r="O38" i="21"/>
  <c r="G50" i="24"/>
  <c r="C42" i="24"/>
  <c r="K48" i="24"/>
  <c r="I23" i="24"/>
  <c r="Q33" i="24"/>
  <c r="C32" i="24"/>
  <c r="O21" i="21"/>
  <c r="C20" i="24"/>
  <c r="L32" i="21"/>
  <c r="M30" i="24"/>
  <c r="C28" i="24"/>
  <c r="O24" i="24"/>
  <c r="O43" i="24"/>
  <c r="O49" i="24"/>
  <c r="O29" i="24"/>
  <c r="O39" i="24"/>
  <c r="M43" i="24"/>
  <c r="C29" i="21"/>
  <c r="C29" i="24"/>
  <c r="L28" i="21"/>
  <c r="C44" i="24"/>
  <c r="G23" i="24"/>
  <c r="I23" i="21"/>
  <c r="G48" i="24"/>
  <c r="M42" i="24"/>
  <c r="G33" i="24"/>
  <c r="I20" i="21"/>
  <c r="S50" i="24"/>
  <c r="G30" i="24"/>
  <c r="C39" i="24"/>
  <c r="G38" i="24"/>
  <c r="I38" i="24"/>
  <c r="I29" i="21"/>
  <c r="K22" i="24"/>
  <c r="S20" i="24"/>
  <c r="I32" i="24"/>
  <c r="L22" i="21"/>
  <c r="O30" i="24"/>
  <c r="F28" i="21"/>
  <c r="F30" i="21"/>
  <c r="F20" i="21"/>
  <c r="Q38" i="24"/>
  <c r="Q42" i="24"/>
  <c r="Q32" i="24"/>
  <c r="Q28" i="24"/>
  <c r="K44" i="24"/>
  <c r="Q29" i="24"/>
  <c r="O31" i="21"/>
  <c r="S44" i="24"/>
  <c r="I37" i="21"/>
  <c r="I22" i="21"/>
  <c r="K49" i="24"/>
  <c r="I43" i="24"/>
  <c r="M20" i="24"/>
  <c r="M39" i="24"/>
  <c r="Q31" i="24"/>
  <c r="L23" i="21"/>
  <c r="Q39" i="24"/>
  <c r="C40" i="24"/>
  <c r="C30" i="21"/>
  <c r="I24" i="24"/>
  <c r="Q23" i="24"/>
  <c r="I41" i="24"/>
  <c r="Q21" i="24"/>
  <c r="I28" i="21"/>
  <c r="S48" i="24"/>
  <c r="S41" i="24"/>
  <c r="S31" i="24"/>
  <c r="S24" i="24"/>
  <c r="O36" i="24"/>
  <c r="O28" i="21"/>
  <c r="M29" i="24"/>
  <c r="F32" i="21"/>
  <c r="M48" i="24"/>
  <c r="C19" i="21"/>
  <c r="C50" i="24"/>
  <c r="K28" i="24"/>
  <c r="I38" i="21"/>
  <c r="G44" i="24"/>
  <c r="S21" i="24"/>
  <c r="K40" i="24"/>
  <c r="M32" i="24"/>
  <c r="L20" i="21"/>
  <c r="O40" i="24"/>
  <c r="O39" i="21"/>
  <c r="M33" i="24"/>
  <c r="S40" i="24"/>
  <c r="L19" i="21"/>
  <c r="O48" i="24"/>
  <c r="I40" i="21"/>
  <c r="S43" i="24"/>
  <c r="O22" i="24"/>
  <c r="C21" i="24"/>
  <c r="C20" i="21"/>
  <c r="M28" i="24"/>
  <c r="M22" i="24"/>
  <c r="O42" i="24"/>
  <c r="I33" i="24"/>
  <c r="S28" i="24"/>
  <c r="O40" i="21"/>
  <c r="K38" i="24"/>
  <c r="K20" i="24"/>
  <c r="L21" i="21"/>
  <c r="M50" i="24"/>
  <c r="C27" i="21"/>
  <c r="Q44" i="24"/>
  <c r="K24" i="24"/>
  <c r="C49" i="24"/>
  <c r="Q22" i="24"/>
  <c r="G22" i="24"/>
  <c r="G39" i="24"/>
  <c r="G20" i="24"/>
  <c r="O32" i="24"/>
  <c r="Q40" i="24"/>
  <c r="I20" i="24"/>
  <c r="F23" i="21"/>
  <c r="I39" i="24"/>
  <c r="Q30" i="24"/>
  <c r="F31" i="21"/>
  <c r="O38" i="24"/>
  <c r="I29" i="24"/>
  <c r="S23" i="24"/>
  <c r="K43" i="24"/>
  <c r="M24" i="24"/>
  <c r="F29" i="21"/>
  <c r="O20" i="24"/>
  <c r="Q24" i="24"/>
  <c r="F22" i="21"/>
  <c r="K50" i="24"/>
  <c r="G42" i="24"/>
  <c r="L31" i="21"/>
  <c r="S38" i="24"/>
  <c r="Q49" i="24"/>
  <c r="M23" i="24"/>
  <c r="I39" i="21"/>
  <c r="I19" i="21"/>
  <c r="I27" i="21"/>
  <c r="I30" i="21"/>
  <c r="L27" i="21"/>
  <c r="L39" i="21"/>
  <c r="I28" i="24"/>
  <c r="I42" i="24"/>
  <c r="G28" i="24"/>
  <c r="I50" i="24"/>
  <c r="K33" i="24"/>
  <c r="C43" i="24"/>
  <c r="O21" i="24"/>
  <c r="G40" i="24"/>
  <c r="M31" i="24"/>
  <c r="F19" i="21"/>
  <c r="K39" i="24"/>
  <c r="S30" i="24"/>
  <c r="F27" i="21"/>
  <c r="I44" i="24"/>
  <c r="L37" i="21"/>
  <c r="I48" i="24"/>
  <c r="G24" i="24"/>
  <c r="L30" i="21"/>
  <c r="C31" i="24"/>
  <c r="C41" i="24"/>
  <c r="S42" i="24"/>
  <c r="K30" i="24"/>
  <c r="O23" i="21"/>
  <c r="M41" i="24"/>
  <c r="K41" i="24"/>
  <c r="L40" i="21"/>
  <c r="D36" i="24"/>
  <c r="C38" i="21"/>
  <c r="G15" i="24"/>
  <c r="Q36" i="21"/>
  <c r="F35" i="25"/>
  <c r="O26" i="25"/>
  <c r="K27" i="24"/>
  <c r="I26" i="21"/>
  <c r="L15" i="21"/>
  <c r="Q26" i="21"/>
  <c r="O37" i="24"/>
  <c r="C39" i="25"/>
  <c r="K47" i="24"/>
  <c r="C14" i="25"/>
  <c r="L14" i="25"/>
  <c r="C38" i="25"/>
  <c r="C36" i="25"/>
  <c r="L12" i="25"/>
  <c r="I36" i="21"/>
  <c r="C27" i="24"/>
  <c r="L13" i="25"/>
  <c r="I14" i="21"/>
  <c r="F40" i="21"/>
  <c r="K15" i="24"/>
  <c r="M14" i="24"/>
  <c r="C37" i="25"/>
  <c r="L13" i="21"/>
  <c r="F37" i="21"/>
  <c r="I16" i="24"/>
  <c r="C36" i="21"/>
  <c r="S47" i="24"/>
  <c r="Q14" i="21"/>
  <c r="I14" i="24"/>
  <c r="I27" i="24"/>
  <c r="I37" i="24"/>
  <c r="F37" i="25"/>
  <c r="I13" i="21"/>
  <c r="L36" i="21"/>
  <c r="C16" i="24"/>
  <c r="D37" i="24"/>
  <c r="S15" i="24"/>
  <c r="Q27" i="24"/>
  <c r="Q14" i="25"/>
  <c r="Q47" i="24"/>
  <c r="Q16" i="24"/>
  <c r="D27" i="24"/>
  <c r="K37" i="24"/>
  <c r="F13" i="21"/>
  <c r="O16" i="24"/>
  <c r="O27" i="24"/>
  <c r="Q37" i="24"/>
  <c r="I47" i="24"/>
  <c r="M37" i="24"/>
  <c r="M16" i="24"/>
  <c r="M27" i="24"/>
  <c r="D47" i="24"/>
  <c r="D96" i="24"/>
  <c r="C12" i="25"/>
  <c r="O15" i="21"/>
  <c r="O14" i="24"/>
  <c r="Q26" i="25"/>
  <c r="C15" i="21"/>
  <c r="O13" i="21"/>
  <c r="F36" i="21"/>
  <c r="C40" i="21"/>
  <c r="Q15" i="24"/>
  <c r="C14" i="24"/>
  <c r="I26" i="25"/>
  <c r="R67" i="24"/>
  <c r="S37" i="24"/>
  <c r="F39" i="25"/>
  <c r="F14" i="25"/>
  <c r="C13" i="21"/>
  <c r="F39" i="21"/>
  <c r="Q14" i="24"/>
  <c r="I15" i="25"/>
  <c r="O26" i="21"/>
  <c r="C39" i="21"/>
  <c r="O36" i="21"/>
  <c r="S27" i="24"/>
  <c r="G37" i="24"/>
  <c r="G47" i="24"/>
  <c r="Q15" i="25"/>
  <c r="C15" i="24"/>
  <c r="F26" i="21"/>
  <c r="I12" i="25"/>
  <c r="C26" i="21"/>
  <c r="D15" i="24"/>
  <c r="G27" i="24"/>
  <c r="F15" i="25"/>
  <c r="F14" i="21"/>
  <c r="F38" i="21"/>
  <c r="K16" i="24"/>
  <c r="O15" i="24"/>
  <c r="K14" i="24"/>
  <c r="C37" i="24"/>
  <c r="O47" i="24"/>
  <c r="C47" i="24"/>
  <c r="O15" i="25"/>
  <c r="F26" i="25"/>
  <c r="I13" i="25"/>
  <c r="I15" i="21"/>
  <c r="O14" i="21"/>
  <c r="C37" i="21"/>
  <c r="D70" i="24"/>
  <c r="C15" i="25"/>
  <c r="C14" i="21"/>
  <c r="L26" i="21"/>
  <c r="S16" i="24"/>
  <c r="M15" i="24"/>
  <c r="S14" i="24"/>
  <c r="M47" i="24"/>
  <c r="F12" i="25"/>
  <c r="Q13" i="25"/>
  <c r="C26" i="25"/>
  <c r="F36" i="25"/>
  <c r="O13" i="25"/>
  <c r="F15" i="21"/>
  <c r="L14" i="21"/>
  <c r="G16" i="24"/>
  <c r="G14" i="24"/>
  <c r="O12" i="25"/>
  <c r="C13" i="25"/>
  <c r="L15" i="25"/>
  <c r="I14" i="25"/>
  <c r="L26" i="25"/>
  <c r="F38" i="25"/>
  <c r="C35" i="25"/>
  <c r="F13" i="25"/>
  <c r="O14" i="25"/>
  <c r="Q12" i="25"/>
  <c r="D16" i="24"/>
  <c r="D14" i="24"/>
  <c r="I15" i="24"/>
  <c r="Q13" i="21"/>
  <c r="Q15" i="21"/>
  <c r="O13" i="26"/>
  <c r="O16" i="26"/>
  <c r="Q28" i="26"/>
  <c r="C28" i="26"/>
  <c r="I28" i="26"/>
  <c r="I19" i="26"/>
  <c r="K19" i="26"/>
  <c r="M19" i="26"/>
  <c r="K28" i="26"/>
  <c r="O15" i="26"/>
  <c r="M28" i="26"/>
  <c r="O38" i="26"/>
  <c r="O9" i="26"/>
  <c r="O68" i="26" s="1"/>
  <c r="C19" i="26"/>
  <c r="Q19" i="26"/>
  <c r="D19" i="26"/>
  <c r="S19" i="26"/>
  <c r="O28" i="26"/>
  <c r="G19" i="26"/>
  <c r="O48" i="26"/>
  <c r="C97" i="26"/>
  <c r="N12" i="26"/>
  <c r="O12" i="26" s="1"/>
  <c r="O97" i="26"/>
  <c r="N37" i="26"/>
  <c r="O37" i="26" s="1"/>
  <c r="N68" i="26"/>
  <c r="O19" i="26"/>
  <c r="O71" i="26"/>
  <c r="R12" i="24"/>
  <c r="S12" i="24" s="1"/>
  <c r="O14" i="26"/>
  <c r="P37" i="26"/>
  <c r="R37" i="26"/>
  <c r="S28" i="26"/>
  <c r="D28" i="26"/>
  <c r="G28" i="26"/>
  <c r="S13" i="24"/>
  <c r="S19" i="24"/>
  <c r="I63" i="15"/>
  <c r="A104" i="16"/>
  <c r="S73" i="24" l="1"/>
  <c r="S99" i="24"/>
  <c r="S100" i="24"/>
  <c r="S82" i="24"/>
  <c r="S81" i="24"/>
  <c r="S74" i="24"/>
  <c r="S93" i="24"/>
  <c r="S87" i="24"/>
  <c r="S98" i="24"/>
  <c r="S77" i="24"/>
  <c r="S107" i="24"/>
  <c r="S75" i="24"/>
  <c r="S91" i="24"/>
  <c r="S78" i="24"/>
  <c r="S90" i="24"/>
  <c r="S88" i="24"/>
  <c r="S71" i="24"/>
  <c r="S89" i="24"/>
  <c r="S104" i="24"/>
  <c r="S101" i="24"/>
  <c r="S79" i="24"/>
  <c r="S86" i="24"/>
  <c r="S106" i="24"/>
  <c r="S85" i="24"/>
  <c r="S103" i="24"/>
  <c r="S97" i="24"/>
  <c r="S72" i="24"/>
  <c r="S76" i="24"/>
  <c r="S105" i="24"/>
  <c r="S80" i="24"/>
  <c r="S84" i="24"/>
  <c r="S108" i="24"/>
  <c r="S92" i="24"/>
  <c r="S83" i="24"/>
  <c r="S102" i="24"/>
  <c r="S96" i="24"/>
  <c r="S70" i="24"/>
  <c r="C63" i="15"/>
  <c r="H63" i="15"/>
  <c r="G63" i="15"/>
  <c r="F63" i="15"/>
  <c r="E63" i="15"/>
  <c r="D63" i="15"/>
  <c r="B63" i="15"/>
  <c r="S9" i="24"/>
  <c r="S67" i="24" s="1"/>
  <c r="L12" i="21" l="1"/>
  <c r="D71" i="26"/>
  <c r="J12" i="26"/>
  <c r="S9" i="26"/>
  <c r="D9" i="26"/>
  <c r="D13" i="26"/>
  <c r="I97" i="26"/>
  <c r="I12" i="21"/>
  <c r="F18" i="21"/>
  <c r="D14" i="26"/>
  <c r="Q97" i="26"/>
  <c r="Q11" i="21"/>
  <c r="I18" i="21"/>
  <c r="C71" i="26"/>
  <c r="K97" i="26"/>
  <c r="D38" i="26"/>
  <c r="O12" i="21"/>
  <c r="D16" i="26"/>
  <c r="O11" i="21"/>
  <c r="D15" i="26"/>
  <c r="D48" i="26"/>
  <c r="J37" i="26"/>
  <c r="G71" i="26"/>
  <c r="O18" i="21"/>
  <c r="H37" i="26"/>
  <c r="S97" i="26"/>
  <c r="D97" i="26"/>
  <c r="M97" i="26"/>
  <c r="G97" i="26"/>
  <c r="R12" i="26"/>
  <c r="L37" i="26"/>
  <c r="L12" i="26"/>
  <c r="P12" i="26"/>
  <c r="H12" i="26"/>
  <c r="F12" i="21"/>
  <c r="L18" i="21"/>
  <c r="C18" i="21"/>
  <c r="Q18" i="21"/>
  <c r="Q12" i="21"/>
  <c r="L11" i="21"/>
  <c r="I11" i="21"/>
  <c r="C11" i="21"/>
  <c r="E87" i="26" l="1"/>
  <c r="E107" i="26"/>
  <c r="E106" i="26"/>
  <c r="E83" i="26"/>
  <c r="E108" i="26"/>
  <c r="E75" i="26"/>
  <c r="E103" i="26"/>
  <c r="E101" i="26"/>
  <c r="E102" i="26"/>
  <c r="E79" i="26"/>
  <c r="E91" i="26"/>
  <c r="E93" i="26"/>
  <c r="E76" i="26"/>
  <c r="E82" i="26"/>
  <c r="E88" i="26"/>
  <c r="E109" i="26"/>
  <c r="E85" i="26"/>
  <c r="E98" i="26"/>
  <c r="E78" i="26"/>
  <c r="E77" i="26"/>
  <c r="E94" i="26"/>
  <c r="E74" i="26"/>
  <c r="E99" i="26"/>
  <c r="E86" i="26"/>
  <c r="E92" i="26"/>
  <c r="E105" i="26"/>
  <c r="E81" i="26"/>
  <c r="E80" i="26"/>
  <c r="E72" i="26"/>
  <c r="E89" i="26"/>
  <c r="E84" i="26"/>
  <c r="E90" i="26"/>
  <c r="E104" i="26"/>
  <c r="E100" i="26"/>
  <c r="E73" i="26"/>
  <c r="E45" i="26"/>
  <c r="E23" i="26"/>
  <c r="E32" i="26"/>
  <c r="E22" i="26"/>
  <c r="E40" i="26"/>
  <c r="E24" i="26"/>
  <c r="E43" i="26"/>
  <c r="E20" i="26"/>
  <c r="E21" i="26"/>
  <c r="E29" i="26"/>
  <c r="E30" i="26"/>
  <c r="E41" i="26"/>
  <c r="E39" i="26"/>
  <c r="E33" i="26"/>
  <c r="E50" i="26"/>
  <c r="E49" i="26"/>
  <c r="E42" i="26"/>
  <c r="E51" i="26"/>
  <c r="E44" i="26"/>
  <c r="E34" i="26"/>
  <c r="E31" i="26"/>
  <c r="E28" i="26"/>
  <c r="E19" i="26"/>
  <c r="E71" i="26"/>
  <c r="E97" i="26"/>
  <c r="B12" i="26"/>
  <c r="F11" i="21" l="1"/>
  <c r="S71" i="26" l="1"/>
  <c r="P68" i="26"/>
  <c r="F67" i="24"/>
  <c r="P12" i="24"/>
  <c r="N67" i="24"/>
  <c r="J67" i="24"/>
  <c r="H12" i="24"/>
  <c r="B67" i="24"/>
  <c r="K103" i="24" l="1"/>
  <c r="K107" i="24"/>
  <c r="K90" i="24"/>
  <c r="K77" i="24"/>
  <c r="K78" i="24"/>
  <c r="K89" i="24"/>
  <c r="K93" i="24"/>
  <c r="K82" i="24"/>
  <c r="K105" i="24"/>
  <c r="K73" i="24"/>
  <c r="K97" i="24"/>
  <c r="K80" i="24"/>
  <c r="K88" i="24"/>
  <c r="K104" i="24"/>
  <c r="K72" i="24"/>
  <c r="K76" i="24"/>
  <c r="K75" i="24"/>
  <c r="K98" i="24"/>
  <c r="K108" i="24"/>
  <c r="K101" i="24"/>
  <c r="K87" i="24"/>
  <c r="K106" i="24"/>
  <c r="K85" i="24"/>
  <c r="K79" i="24"/>
  <c r="K74" i="24"/>
  <c r="K102" i="24"/>
  <c r="K71" i="24"/>
  <c r="K81" i="24"/>
  <c r="K100" i="24"/>
  <c r="K84" i="24"/>
  <c r="K83" i="24"/>
  <c r="K92" i="24"/>
  <c r="K91" i="24"/>
  <c r="K86" i="24"/>
  <c r="K99" i="24"/>
  <c r="C99" i="24"/>
  <c r="C104" i="24"/>
  <c r="C81" i="24"/>
  <c r="C107" i="24"/>
  <c r="C103" i="24"/>
  <c r="C74" i="24"/>
  <c r="C89" i="24"/>
  <c r="C78" i="24"/>
  <c r="C73" i="24"/>
  <c r="C85" i="24"/>
  <c r="C90" i="24"/>
  <c r="C108" i="24"/>
  <c r="C102" i="24"/>
  <c r="C98" i="24"/>
  <c r="C75" i="24"/>
  <c r="C97" i="24"/>
  <c r="C92" i="24"/>
  <c r="C71" i="24"/>
  <c r="C79" i="24"/>
  <c r="C93" i="24"/>
  <c r="C77" i="24"/>
  <c r="C87" i="24"/>
  <c r="C101" i="24"/>
  <c r="C84" i="24"/>
  <c r="C105" i="24"/>
  <c r="C88" i="24"/>
  <c r="C100" i="24"/>
  <c r="C83" i="24"/>
  <c r="C80" i="24"/>
  <c r="C72" i="24"/>
  <c r="C86" i="24"/>
  <c r="C106" i="24"/>
  <c r="C76" i="24"/>
  <c r="C82" i="24"/>
  <c r="C91" i="24"/>
  <c r="O97" i="24"/>
  <c r="O106" i="24"/>
  <c r="O72" i="24"/>
  <c r="O79" i="24"/>
  <c r="O98" i="24"/>
  <c r="O105" i="24"/>
  <c r="O71" i="24"/>
  <c r="O87" i="24"/>
  <c r="O76" i="24"/>
  <c r="O83" i="24"/>
  <c r="O80" i="24"/>
  <c r="O101" i="24"/>
  <c r="O92" i="24"/>
  <c r="O74" i="24"/>
  <c r="O81" i="24"/>
  <c r="O99" i="24"/>
  <c r="O77" i="24"/>
  <c r="O82" i="24"/>
  <c r="O85" i="24"/>
  <c r="O91" i="24"/>
  <c r="O90" i="24"/>
  <c r="O102" i="24"/>
  <c r="O88" i="24"/>
  <c r="O86" i="24"/>
  <c r="O75" i="24"/>
  <c r="O108" i="24"/>
  <c r="O107" i="24"/>
  <c r="O84" i="24"/>
  <c r="O89" i="24"/>
  <c r="O100" i="24"/>
  <c r="O78" i="24"/>
  <c r="O103" i="24"/>
  <c r="O93" i="24"/>
  <c r="O104" i="24"/>
  <c r="O73" i="24"/>
  <c r="G102" i="24"/>
  <c r="G75" i="24"/>
  <c r="G84" i="24"/>
  <c r="G101" i="24"/>
  <c r="G97" i="24"/>
  <c r="G106" i="24"/>
  <c r="G92" i="24"/>
  <c r="G76" i="24"/>
  <c r="G83" i="24"/>
  <c r="G72" i="24"/>
  <c r="G89" i="24"/>
  <c r="G78" i="24"/>
  <c r="G71" i="24"/>
  <c r="G107" i="24"/>
  <c r="G99" i="24"/>
  <c r="G74" i="24"/>
  <c r="G91" i="24"/>
  <c r="G73" i="24"/>
  <c r="G87" i="24"/>
  <c r="G103" i="24"/>
  <c r="G81" i="24"/>
  <c r="G108" i="24"/>
  <c r="G98" i="24"/>
  <c r="G88" i="24"/>
  <c r="G93" i="24"/>
  <c r="G105" i="24"/>
  <c r="G104" i="24"/>
  <c r="G79" i="24"/>
  <c r="G100" i="24"/>
  <c r="G77" i="24"/>
  <c r="G85" i="24"/>
  <c r="G86" i="24"/>
  <c r="G80" i="24"/>
  <c r="G90" i="24"/>
  <c r="G82" i="24"/>
  <c r="O96" i="24"/>
  <c r="O70" i="24"/>
  <c r="K96" i="24"/>
  <c r="K70" i="24"/>
  <c r="G96" i="24"/>
  <c r="G70" i="24"/>
  <c r="C96" i="24"/>
  <c r="C70" i="24"/>
  <c r="F37" i="26"/>
  <c r="D37" i="26" s="1"/>
  <c r="S15" i="26"/>
  <c r="S38" i="26"/>
  <c r="S48" i="26"/>
  <c r="S16" i="26"/>
  <c r="F12" i="26"/>
  <c r="D12" i="26" s="1"/>
  <c r="S37" i="26"/>
  <c r="S68" i="26"/>
  <c r="S13" i="26"/>
  <c r="R68" i="26"/>
  <c r="S14" i="26"/>
  <c r="S12" i="26"/>
  <c r="N12" i="24"/>
  <c r="Q9" i="24"/>
  <c r="Q67" i="24" s="1"/>
  <c r="F12" i="24"/>
  <c r="Q19" i="24"/>
  <c r="L12" i="24"/>
  <c r="P67" i="24"/>
  <c r="H67" i="24"/>
  <c r="J12" i="24"/>
  <c r="L67" i="24"/>
  <c r="Q13" i="24"/>
  <c r="Q12" i="24"/>
  <c r="M99" i="24" l="1"/>
  <c r="M76" i="24"/>
  <c r="M81" i="24"/>
  <c r="M92" i="24"/>
  <c r="M102" i="24"/>
  <c r="M98" i="24"/>
  <c r="M84" i="24"/>
  <c r="M89" i="24"/>
  <c r="M73" i="24"/>
  <c r="M103" i="24"/>
  <c r="M107" i="24"/>
  <c r="M75" i="24"/>
  <c r="M79" i="24"/>
  <c r="M101" i="24"/>
  <c r="M91" i="24"/>
  <c r="M77" i="24"/>
  <c r="M93" i="24"/>
  <c r="M86" i="24"/>
  <c r="M85" i="24"/>
  <c r="M78" i="24"/>
  <c r="M71" i="24"/>
  <c r="M80" i="24"/>
  <c r="M106" i="24"/>
  <c r="M105" i="24"/>
  <c r="M97" i="24"/>
  <c r="M74" i="24"/>
  <c r="M82" i="24"/>
  <c r="M72" i="24"/>
  <c r="M88" i="24"/>
  <c r="M108" i="24"/>
  <c r="M87" i="24"/>
  <c r="M104" i="24"/>
  <c r="M100" i="24"/>
  <c r="M90" i="24"/>
  <c r="M83" i="24"/>
  <c r="I105" i="24"/>
  <c r="I71" i="24"/>
  <c r="I100" i="24"/>
  <c r="I97" i="24"/>
  <c r="I82" i="24"/>
  <c r="I91" i="24"/>
  <c r="I79" i="24"/>
  <c r="I93" i="24"/>
  <c r="I104" i="24"/>
  <c r="I78" i="24"/>
  <c r="I102" i="24"/>
  <c r="I80" i="24"/>
  <c r="I88" i="24"/>
  <c r="I90" i="24"/>
  <c r="I108" i="24"/>
  <c r="I85" i="24"/>
  <c r="I72" i="24"/>
  <c r="I89" i="24"/>
  <c r="I75" i="24"/>
  <c r="I86" i="24"/>
  <c r="I98" i="24"/>
  <c r="I92" i="24"/>
  <c r="I73" i="24"/>
  <c r="I84" i="24"/>
  <c r="I83" i="24"/>
  <c r="I107" i="24"/>
  <c r="I106" i="24"/>
  <c r="I87" i="24"/>
  <c r="I101" i="24"/>
  <c r="I76" i="24"/>
  <c r="I77" i="24"/>
  <c r="I81" i="24"/>
  <c r="I74" i="24"/>
  <c r="I103" i="24"/>
  <c r="I99" i="24"/>
  <c r="Q75" i="24"/>
  <c r="Q101" i="24"/>
  <c r="Q104" i="24"/>
  <c r="Q86" i="24"/>
  <c r="Q97" i="24"/>
  <c r="Q79" i="24"/>
  <c r="Q108" i="24"/>
  <c r="Q83" i="24"/>
  <c r="Q91" i="24"/>
  <c r="Q102" i="24"/>
  <c r="Q71" i="24"/>
  <c r="Q89" i="24"/>
  <c r="Q93" i="24"/>
  <c r="Q82" i="24"/>
  <c r="Q88" i="24"/>
  <c r="Q90" i="24"/>
  <c r="Q100" i="24"/>
  <c r="Q106" i="24"/>
  <c r="Q73" i="24"/>
  <c r="Q85" i="24"/>
  <c r="Q99" i="24"/>
  <c r="Q87" i="24"/>
  <c r="Q84" i="24"/>
  <c r="Q92" i="24"/>
  <c r="Q77" i="24"/>
  <c r="Q81" i="24"/>
  <c r="Q74" i="24"/>
  <c r="Q103" i="24"/>
  <c r="Q80" i="24"/>
  <c r="Q107" i="24"/>
  <c r="Q78" i="24"/>
  <c r="Q98" i="24"/>
  <c r="Q105" i="24"/>
  <c r="Q72" i="24"/>
  <c r="Q76" i="24"/>
  <c r="M70" i="24"/>
  <c r="M96" i="24"/>
  <c r="I70" i="24"/>
  <c r="I96" i="24"/>
  <c r="Q96" i="24"/>
  <c r="Q70" i="24"/>
  <c r="A109" i="24" l="1"/>
  <c r="A42" i="25" l="1"/>
  <c r="A54" i="26" s="1"/>
  <c r="A41" i="25"/>
  <c r="A110" i="26" s="1"/>
  <c r="A102" i="16"/>
  <c r="A103" i="16"/>
  <c r="A51" i="16"/>
  <c r="A52" i="16"/>
  <c r="A51" i="15"/>
  <c r="A105" i="15" s="1"/>
  <c r="A51" i="24"/>
  <c r="D69" i="26"/>
  <c r="D34" i="24"/>
  <c r="D25" i="24"/>
  <c r="D17" i="24"/>
  <c r="A52" i="15"/>
  <c r="A106" i="15"/>
  <c r="A52" i="24"/>
  <c r="A110" i="24"/>
  <c r="A111" i="26" l="1"/>
  <c r="A51" i="27"/>
  <c r="A105" i="27"/>
  <c r="A103" i="28"/>
  <c r="A53" i="26"/>
  <c r="A104" i="27"/>
  <c r="A50" i="27"/>
  <c r="A50" i="28"/>
  <c r="A102" i="28"/>
  <c r="A51" i="28"/>
  <c r="I48" i="26" l="1"/>
  <c r="I71" i="26"/>
  <c r="I38" i="26"/>
  <c r="I16" i="26"/>
  <c r="K71" i="26"/>
  <c r="K48" i="26"/>
  <c r="K38" i="26"/>
  <c r="I14" i="26"/>
  <c r="K19" i="24"/>
  <c r="M71" i="26"/>
  <c r="K16" i="26"/>
  <c r="K14" i="26"/>
  <c r="M19" i="24"/>
  <c r="C14" i="26"/>
  <c r="C48" i="26"/>
  <c r="C16" i="26"/>
  <c r="M48" i="26"/>
  <c r="C38" i="26"/>
  <c r="C15" i="26"/>
  <c r="O19" i="24"/>
  <c r="M38" i="26"/>
  <c r="M15" i="26"/>
  <c r="C19" i="24"/>
  <c r="I15" i="26"/>
  <c r="I37" i="26"/>
  <c r="I12" i="26"/>
  <c r="I13" i="26"/>
  <c r="M14" i="26"/>
  <c r="G13" i="26"/>
  <c r="G12" i="26"/>
  <c r="B12" i="24"/>
  <c r="C12" i="24" s="1"/>
  <c r="C13" i="24"/>
  <c r="O9" i="24"/>
  <c r="O67" i="24" s="1"/>
  <c r="B37" i="26"/>
  <c r="C37" i="26" s="1"/>
  <c r="G16" i="26"/>
  <c r="C12" i="26"/>
  <c r="C13" i="26"/>
  <c r="M9" i="24"/>
  <c r="M67" i="24" s="1"/>
  <c r="M9" i="26"/>
  <c r="M68" i="26" s="1"/>
  <c r="L68" i="26"/>
  <c r="K9" i="24"/>
  <c r="K67" i="24" s="1"/>
  <c r="G48" i="26"/>
  <c r="G38" i="26"/>
  <c r="G14" i="26"/>
  <c r="O13" i="24"/>
  <c r="O12" i="24"/>
  <c r="K9" i="26"/>
  <c r="K68" i="26" s="1"/>
  <c r="J68" i="26"/>
  <c r="I9" i="24"/>
  <c r="I67" i="24" s="1"/>
  <c r="G13" i="24"/>
  <c r="D13" i="24"/>
  <c r="G12" i="24"/>
  <c r="K15" i="26"/>
  <c r="M13" i="24"/>
  <c r="M12" i="24"/>
  <c r="I9" i="26"/>
  <c r="I68" i="26" s="1"/>
  <c r="H68" i="26"/>
  <c r="D9" i="24"/>
  <c r="G9" i="24"/>
  <c r="G67" i="24" s="1"/>
  <c r="M37" i="26"/>
  <c r="I19" i="24"/>
  <c r="M13" i="26"/>
  <c r="M12" i="26"/>
  <c r="K12" i="24"/>
  <c r="K13" i="24"/>
  <c r="F68" i="26"/>
  <c r="G9" i="26"/>
  <c r="G68" i="26" s="1"/>
  <c r="K37" i="26"/>
  <c r="G19" i="24"/>
  <c r="D19" i="24"/>
  <c r="M16" i="26"/>
  <c r="G15" i="26"/>
  <c r="K13" i="26"/>
  <c r="K12" i="26"/>
  <c r="I13" i="24"/>
  <c r="I12" i="24"/>
  <c r="B68" i="26"/>
  <c r="E48" i="24" l="1"/>
  <c r="E50" i="24"/>
  <c r="E49" i="24"/>
  <c r="E41" i="24"/>
  <c r="E39" i="24"/>
  <c r="E43" i="24"/>
  <c r="E40" i="24"/>
  <c r="E44" i="24"/>
  <c r="E38" i="24"/>
  <c r="E42" i="24"/>
  <c r="E30" i="24"/>
  <c r="E32" i="24"/>
  <c r="E29" i="24"/>
  <c r="E31" i="24"/>
  <c r="E28" i="24"/>
  <c r="E33" i="24"/>
  <c r="E36" i="24"/>
  <c r="E20" i="24"/>
  <c r="E22" i="24"/>
  <c r="E24" i="24"/>
  <c r="E21" i="24"/>
  <c r="E23" i="24"/>
  <c r="E27" i="24"/>
  <c r="E47" i="24"/>
  <c r="E37" i="24"/>
  <c r="E16" i="24"/>
  <c r="E14" i="24"/>
  <c r="E15" i="24"/>
  <c r="D67" i="24"/>
  <c r="E19" i="24"/>
  <c r="Q16" i="26"/>
  <c r="Q48" i="26"/>
  <c r="L11" i="25"/>
  <c r="L18" i="25"/>
  <c r="Q8" i="25"/>
  <c r="C11" i="25"/>
  <c r="C18" i="25"/>
  <c r="Q18" i="25"/>
  <c r="O18" i="25"/>
  <c r="E16" i="26"/>
  <c r="F18" i="25"/>
  <c r="F11" i="25"/>
  <c r="I11" i="25"/>
  <c r="Q8" i="21"/>
  <c r="C12" i="21"/>
  <c r="E9" i="26"/>
  <c r="D68" i="26"/>
  <c r="E15" i="26"/>
  <c r="Q14" i="26"/>
  <c r="D12" i="24"/>
  <c r="E12" i="24" s="1"/>
  <c r="E13" i="24"/>
  <c r="Q38" i="26"/>
  <c r="E38" i="26"/>
  <c r="Q15" i="26"/>
  <c r="Q13" i="26"/>
  <c r="E48" i="26"/>
  <c r="Q71" i="26"/>
  <c r="E9" i="24"/>
  <c r="Q12" i="26"/>
  <c r="Q9" i="26"/>
  <c r="Q68" i="26" s="1"/>
  <c r="G37" i="26"/>
  <c r="E37" i="26"/>
  <c r="I18" i="25"/>
  <c r="Q37" i="26"/>
  <c r="E13" i="26"/>
  <c r="E12" i="26"/>
  <c r="E14" i="26"/>
  <c r="E99" i="24" l="1"/>
  <c r="E72" i="24"/>
  <c r="E91" i="24"/>
  <c r="E83" i="24"/>
  <c r="E97" i="24"/>
  <c r="E106" i="24"/>
  <c r="E73" i="24"/>
  <c r="E89" i="24"/>
  <c r="E80" i="24"/>
  <c r="E78" i="24"/>
  <c r="E81" i="24"/>
  <c r="E75" i="24"/>
  <c r="E108" i="24"/>
  <c r="E98" i="24"/>
  <c r="E107" i="24"/>
  <c r="E102" i="24"/>
  <c r="E101" i="24"/>
  <c r="E90" i="24"/>
  <c r="E100" i="24"/>
  <c r="E104" i="24"/>
  <c r="E84" i="24"/>
  <c r="E93" i="24"/>
  <c r="E76" i="24"/>
  <c r="E74" i="24"/>
  <c r="E86" i="24"/>
  <c r="E87" i="24"/>
  <c r="E71" i="24"/>
  <c r="E103" i="24"/>
  <c r="E105" i="24"/>
  <c r="E79" i="24"/>
  <c r="E82" i="24"/>
  <c r="E88" i="24"/>
  <c r="E92" i="24"/>
  <c r="E85" i="24"/>
  <c r="E77" i="24"/>
  <c r="E96" i="24"/>
  <c r="E70" i="24"/>
  <c r="E68" i="26"/>
  <c r="C9" i="26"/>
  <c r="C68" i="26" s="1"/>
  <c r="E67" i="24"/>
  <c r="C9" i="24"/>
  <c r="C67" i="24" s="1"/>
  <c r="C8" i="25"/>
  <c r="Q11" i="25"/>
  <c r="O11" i="25"/>
  <c r="O8" i="25" s="1"/>
  <c r="O8" i="21"/>
  <c r="I8" i="25"/>
  <c r="F8" i="25"/>
  <c r="I8" i="21"/>
  <c r="L8" i="25"/>
  <c r="L8" i="21"/>
  <c r="F8" i="21"/>
  <c r="C8" i="21"/>
  <c r="C62" i="28" l="1"/>
  <c r="C62" i="16"/>
  <c r="B62" i="28"/>
  <c r="D62" i="28"/>
  <c r="E62" i="28"/>
  <c r="F62" i="28"/>
  <c r="G62" i="28"/>
  <c r="H62" i="28"/>
  <c r="I62" i="28"/>
  <c r="J62" i="28"/>
  <c r="B62" i="16"/>
  <c r="J62" i="16" l="1"/>
  <c r="I62" i="16"/>
  <c r="H62" i="16"/>
  <c r="G62" i="16"/>
  <c r="F62" i="16"/>
  <c r="E62" i="16"/>
  <c r="D62" i="16"/>
</calcChain>
</file>

<file path=xl/sharedStrings.xml><?xml version="1.0" encoding="utf-8"?>
<sst xmlns="http://schemas.openxmlformats.org/spreadsheetml/2006/main" count="848" uniqueCount="146">
  <si>
    <t>Total</t>
  </si>
  <si>
    <t>Cuenta propia</t>
  </si>
  <si>
    <t>Trab. fam. no remu.</t>
  </si>
  <si>
    <t>Total Asalariados</t>
  </si>
  <si>
    <t>No.</t>
  </si>
  <si>
    <t>Total Ocupados</t>
  </si>
  <si>
    <t>Asalariados</t>
  </si>
  <si>
    <t xml:space="preserve">No. </t>
  </si>
  <si>
    <t xml:space="preserve">Total </t>
  </si>
  <si>
    <t>Privado</t>
  </si>
  <si>
    <t>Dominios</t>
  </si>
  <si>
    <t>Nivel Educativo</t>
  </si>
  <si>
    <t>Rama de Actividad</t>
  </si>
  <si>
    <t>Rama de Actividad (1 dig.)</t>
  </si>
  <si>
    <t>Ocupación (1 Dig.)</t>
  </si>
  <si>
    <t>Rango de Edad</t>
  </si>
  <si>
    <t>....... Continuación</t>
  </si>
  <si>
    <t>Rama de Actividad (1 Dig.)</t>
  </si>
  <si>
    <t>Población en Edad de Trabajar (PET)</t>
  </si>
  <si>
    <t>Población Total</t>
  </si>
  <si>
    <t>MBT</t>
  </si>
  <si>
    <t>Ocupados</t>
  </si>
  <si>
    <t>Desocupados</t>
  </si>
  <si>
    <t>AEP</t>
  </si>
  <si>
    <t>Ingreso Promedio</t>
  </si>
  <si>
    <t>Declaran Ingresos</t>
  </si>
  <si>
    <t>Cuenta Propia</t>
  </si>
  <si>
    <t>Categorías</t>
  </si>
  <si>
    <t>Ocupación Principal</t>
  </si>
  <si>
    <t>Nivel  Educativo</t>
  </si>
  <si>
    <t>Dominio</t>
  </si>
  <si>
    <t>Primaria</t>
  </si>
  <si>
    <t>Secundaria</t>
  </si>
  <si>
    <t>Superior</t>
  </si>
  <si>
    <t>De 15 a 18 años</t>
  </si>
  <si>
    <t>De 19 a 24 años</t>
  </si>
  <si>
    <t>De 25 a 29 años</t>
  </si>
  <si>
    <t>No sabe, no responde</t>
  </si>
  <si>
    <t>De 30 a 35 años</t>
  </si>
  <si>
    <t>De 36 a 44 años</t>
  </si>
  <si>
    <t>De 45 a 59 años</t>
  </si>
  <si>
    <t>Terciaria</t>
  </si>
  <si>
    <t>Distrito Central</t>
  </si>
  <si>
    <t>San Pedro Sula</t>
  </si>
  <si>
    <t>Rural</t>
  </si>
  <si>
    <t xml:space="preserve"> Urbano</t>
  </si>
  <si>
    <t>Urbano</t>
  </si>
  <si>
    <t>Nivel educativo /2</t>
  </si>
  <si>
    <t>Total Nacional</t>
  </si>
  <si>
    <t xml:space="preserve">Total Nacional </t>
  </si>
  <si>
    <t>AEP= Años de Estudio Promedio</t>
  </si>
  <si>
    <t>MBT= Meses promedio en Busca de Trabajo</t>
  </si>
  <si>
    <t>nivel educativo, rango de edad, sexo, número de salarios mínimos, rama de actividad y ocupación</t>
  </si>
  <si>
    <t xml:space="preserve">número de salarios mínimos, rama de actividad y ocupación </t>
  </si>
  <si>
    <t>Ocupación Principal, Lps/Mes/Persona</t>
  </si>
  <si>
    <t>% 1/</t>
  </si>
  <si>
    <t>1/ Porcentaje por columna</t>
  </si>
  <si>
    <t>2/ El nivel educativo incluye la población menor de cinco años</t>
  </si>
  <si>
    <t>1/ Porcentaje por columnas</t>
  </si>
  <si>
    <t>2/ Porcentaje  por filas</t>
  </si>
  <si>
    <t>Resto urbano</t>
  </si>
  <si>
    <t>Busca trabajo por primera vez</t>
  </si>
  <si>
    <t>Menos de un salario</t>
  </si>
  <si>
    <t>De 1 a 2 salarios</t>
  </si>
  <si>
    <t>De 2 a 3 salarios</t>
  </si>
  <si>
    <t>De 3 a 4 salarios</t>
  </si>
  <si>
    <t>De 4 salarios y más</t>
  </si>
  <si>
    <t>No. de Salarios Mínimos 3/</t>
  </si>
  <si>
    <t>Total  Nacional 2/</t>
  </si>
  <si>
    <t>No. de Salarios Mínimos 1/</t>
  </si>
  <si>
    <t>Público</t>
  </si>
  <si>
    <t>Doméstico</t>
  </si>
  <si>
    <t>Hombres</t>
  </si>
  <si>
    <t>Mujeres</t>
  </si>
  <si>
    <t>Nivel educativo</t>
  </si>
  <si>
    <t>Total Nacional 2/</t>
  </si>
  <si>
    <t>(Promedio de salarios mínimos por rama)</t>
  </si>
  <si>
    <t>según dominio,  nivel educativo, rango de edad, rama de actividad y ocupación</t>
  </si>
  <si>
    <t>Cuadro No. 2. Personas ocupadas por categoría ocupacional, según dominio, nivel educativo, rango de edad, sexo,</t>
  </si>
  <si>
    <t xml:space="preserve">Cuadro No. 2. Personas ocupadas por categoría ocupacional, según dominio, nivel educativo, rango de edad, </t>
  </si>
  <si>
    <t>Cuadro No. 3. Ingreso promedio de las personas ocupadas por categoría  ocupacional, según dominio,</t>
  </si>
  <si>
    <t>nivel educativo, rango de edad, número de salarios mínimos, rama de actividad y ocupación</t>
  </si>
  <si>
    <t>Cuadro No. 4. Años de estudio promedio de las personas ocupadas por categoría ocupacional, según dominio, nivel educativo,</t>
  </si>
  <si>
    <t>rangos de edad, número de salarios mínimos devengados, rama de actividad y ocupación</t>
  </si>
  <si>
    <t xml:space="preserve">Cuadro No. 6. Personas ocupadas por categoría ocupacional, según dominio, nivel educativo, rango de edad,  </t>
  </si>
  <si>
    <t>Cuadro No. 7. Ingreso promedio de las personas ocupadas por categoría  ocupacional, según dominio,</t>
  </si>
  <si>
    <t>Cuadro No. 8. Años de estudio promedio de las personas ocupadas por categoría ocupacional, según dominio, nivel educativo,</t>
  </si>
  <si>
    <t>Explotacion de minas y canteras</t>
  </si>
  <si>
    <t>Suministro de electricidad, gas, vapor y aire acondicionado</t>
  </si>
  <si>
    <t>Transporte y almacenamiento</t>
  </si>
  <si>
    <t>Actividades inmobiliarias</t>
  </si>
  <si>
    <t>Actividades de servicios administrativos y de apoyo</t>
  </si>
  <si>
    <t>Enseñanza</t>
  </si>
  <si>
    <t>Otras actividades de servicios</t>
  </si>
  <si>
    <t>Ocupaciones NO especificadas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</si>
  <si>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</si>
  <si>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</si>
  <si>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</si>
  <si>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</si>
  <si>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</si>
  <si>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</si>
  <si>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</si>
  <si>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</si>
  <si>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</si>
  <si>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</si>
  <si>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</si>
  <si>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Menor de 15</t>
  </si>
  <si>
    <t>De 60 años y mas</t>
  </si>
  <si>
    <t>No declaran ingresos</t>
  </si>
  <si>
    <t>Contratista dependiente</t>
  </si>
  <si>
    <t>Agricultura, ganadería, silvicultura y pesca</t>
  </si>
  <si>
    <t>Manufacturera</t>
  </si>
  <si>
    <t>Suministro de agua evacuación de aguas residuales, gestión de desechos y descontaminación</t>
  </si>
  <si>
    <t>Construcción</t>
  </si>
  <si>
    <t>Comercio al por mayor y al por menor reparación de vehículos automotores y motocicletas</t>
  </si>
  <si>
    <t>Actividades de alojamiento y de servicio de comidas</t>
  </si>
  <si>
    <t>Información y comunicaciones</t>
  </si>
  <si>
    <t>Actividades financieras y de seguros</t>
  </si>
  <si>
    <t>Actividades profesionales, científicas y técnicas</t>
  </si>
  <si>
    <t>Administración pública y defensa planes de seguridad social de afiliación obligatoria</t>
  </si>
  <si>
    <t>Actividades de atención de la salud humana y de asistencia social</t>
  </si>
  <si>
    <t>Actividades artísticas, de entretenimiento y recreativas</t>
  </si>
  <si>
    <t>Actividades de los hogares como empleadores actividades no diferenciadas de los hogares como productores de bienes y ser</t>
  </si>
  <si>
    <t>Actividades de organizaciones y órganos extraterritoriales</t>
  </si>
  <si>
    <t>Rama sin especificar</t>
  </si>
  <si>
    <t>Ns/Nr</t>
  </si>
  <si>
    <t>Contratista dependiete</t>
  </si>
  <si>
    <t>Menos de 1 salario y trabaja menos de una jornada laboral</t>
  </si>
  <si>
    <t>Menos de 1 salario y trabaja mas de una jornada laboral</t>
  </si>
  <si>
    <t xml:space="preserve">según dominio,  nivel educativo, rango de edad y rama de actividad </t>
  </si>
  <si>
    <t>Cuadro No. 1. Tasa de Desocupación (TD) de la Población en Edad de Trabajar (PET) y Fuerza de Trabajo,</t>
  </si>
  <si>
    <t xml:space="preserve"> Fuerza de Trabajo</t>
  </si>
  <si>
    <t>TD</t>
  </si>
  <si>
    <t>Menos de 1 salario y no declaran horas</t>
  </si>
  <si>
    <t>No declran ingresos</t>
  </si>
  <si>
    <t>1/ No. de salarios mínimos (personas que declaran ingresos) y trabajan 40 Hrs.en ele sector Publico y 44 Hrs.en el sector Privado</t>
  </si>
  <si>
    <t>3/ No. de salarios mínimos (personas que declaran ingresos) y trabajan 40 Hrs.en ele sector Publico y 44 Hrs.en el sector Privado</t>
  </si>
  <si>
    <t>TD= Tasa de Desocupación</t>
  </si>
  <si>
    <t>Aprendiz</t>
  </si>
  <si>
    <t>Cuadro No. 5. Tasa de Desocupación de la Población en Edad de Trabajar (PET) y Fuerza de Trabajo,</t>
  </si>
  <si>
    <t>Sin nivel</t>
  </si>
  <si>
    <t>Basica 1-6</t>
  </si>
  <si>
    <t>Basica 7-9</t>
  </si>
  <si>
    <t>Media</t>
  </si>
  <si>
    <t>Fuente: Instituto Nacional de Estadística (INE).  LXXXIV Encuesta Permanente de Hogares de Propósitos Múltiples, junio 2026.</t>
  </si>
  <si>
    <t>Trabajador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</si>
</sst>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_);_(@_)"/>
    <numFmt numFmtId="165" formatCode="_(* #,##0.00_);_(* \(#,##0.00\);_(* &quot;-&quot;??_);_(@_)"/>
    <numFmt numFmtId="166" formatCode="_-* #,##0.0_-;\-* #,##0.0_-;_-* &quot;-&quot;??_-;_-@_-"/>
    <numFmt numFmtId="167" formatCode="_-* #,##0_-;\-* #,##0_-;_-* &quot;-&quot;??_-;_-@_-"/>
    <numFmt numFmtId="168" formatCode="_-* #,##0.0_-;\-* #,##0.0_-;_-* &quot;-&quot;?_-;_-@_-"/>
    <numFmt numFmtId="169" formatCode="0.0"/>
    <numFmt numFmtId="170" formatCode="_-[$€]* #,##0.00_-;\-[$€]* #,##0.00_-;_-[$€]* &quot;-&quot;??_-;_-@_-"/>
  </numFmts>
  <fonts count="12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u val="singleAccounting"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sz val="8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8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165" fontId="1" fillId="0" borderId="0" applyFont="0" applyFill="0" applyBorder="0" applyAlignment="0" applyProtection="0"/>
  </cellStyleXfs>
  <cellXfs count="336">
    <xf numFmtId="0" fontId="0" fillId="0" borderId="0" xfId="0"/>
    <xf numFmtId="167" fontId="0" fillId="0" borderId="0" xfId="2" applyNumberFormat="1" applyFont="1"/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167" fontId="2" fillId="0" borderId="0" xfId="2" applyNumberFormat="1" applyFont="1" applyBorder="1"/>
    <xf numFmtId="0" fontId="3" fillId="0" borderId="0" xfId="0" applyFont="1"/>
    <xf numFmtId="167" fontId="2" fillId="0" borderId="0" xfId="2" applyNumberFormat="1" applyFont="1" applyBorder="1" applyAlignment="1">
      <alignment horizontal="center" vertical="center" wrapText="1"/>
    </xf>
    <xf numFmtId="167" fontId="0" fillId="0" borderId="0" xfId="2" applyNumberFormat="1" applyFont="1" applyFill="1"/>
    <xf numFmtId="167" fontId="0" fillId="0" borderId="0" xfId="0" applyNumberFormat="1"/>
    <xf numFmtId="167" fontId="0" fillId="0" borderId="0" xfId="2" applyNumberFormat="1" applyFont="1" applyBorder="1" applyAlignment="1">
      <alignment horizontal="left" indent="1"/>
    </xf>
    <xf numFmtId="166" fontId="2" fillId="0" borderId="1" xfId="2" applyNumberFormat="1" applyFont="1" applyBorder="1" applyAlignment="1">
      <alignment horizontal="center"/>
    </xf>
    <xf numFmtId="166" fontId="0" fillId="0" borderId="2" xfId="2" applyNumberFormat="1" applyFont="1" applyBorder="1"/>
    <xf numFmtId="0" fontId="2" fillId="0" borderId="0" xfId="14" applyFont="1" applyAlignment="1">
      <alignment horizontal="center"/>
    </xf>
    <xf numFmtId="0" fontId="3" fillId="0" borderId="0" xfId="14" applyFont="1" applyAlignment="1">
      <alignment horizontal="left" indent="1"/>
    </xf>
    <xf numFmtId="166" fontId="2" fillId="0" borderId="2" xfId="2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indent="1"/>
    </xf>
    <xf numFmtId="168" fontId="0" fillId="0" borderId="0" xfId="0" applyNumberFormat="1"/>
    <xf numFmtId="168" fontId="0" fillId="0" borderId="2" xfId="2" applyNumberFormat="1" applyFont="1" applyBorder="1"/>
    <xf numFmtId="168" fontId="0" fillId="0" borderId="0" xfId="2" applyNumberFormat="1" applyFont="1" applyBorder="1"/>
    <xf numFmtId="168" fontId="2" fillId="0" borderId="1" xfId="2" applyNumberFormat="1" applyFont="1" applyBorder="1" applyAlignment="1">
      <alignment horizontal="center"/>
    </xf>
    <xf numFmtId="167" fontId="2" fillId="0" borderId="0" xfId="2" applyNumberFormat="1" applyFont="1" applyFill="1" applyBorder="1"/>
    <xf numFmtId="167" fontId="0" fillId="0" borderId="0" xfId="2" applyNumberFormat="1" applyFont="1" applyFill="1" applyBorder="1"/>
    <xf numFmtId="168" fontId="2" fillId="0" borderId="0" xfId="2" applyNumberFormat="1" applyFont="1" applyFill="1" applyBorder="1" applyAlignment="1">
      <alignment horizontal="center"/>
    </xf>
    <xf numFmtId="167" fontId="2" fillId="0" borderId="0" xfId="7" applyNumberFormat="1" applyFont="1" applyFill="1" applyBorder="1"/>
    <xf numFmtId="0" fontId="3" fillId="0" borderId="0" xfId="12" applyFont="1" applyAlignment="1">
      <alignment horizontal="left" indent="1"/>
    </xf>
    <xf numFmtId="167" fontId="2" fillId="0" borderId="0" xfId="2" applyNumberFormat="1" applyFont="1" applyBorder="1" applyAlignment="1">
      <alignment horizontal="left" vertical="justify"/>
    </xf>
    <xf numFmtId="169" fontId="2" fillId="0" borderId="0" xfId="14" applyNumberFormat="1" applyFont="1"/>
    <xf numFmtId="169" fontId="2" fillId="0" borderId="0" xfId="0" applyNumberFormat="1" applyFont="1" applyAlignment="1">
      <alignment horizontal="left" indent="1"/>
    </xf>
    <xf numFmtId="169" fontId="3" fillId="0" borderId="0" xfId="14" applyNumberFormat="1" applyFont="1" applyAlignment="1">
      <alignment horizontal="left" indent="1"/>
    </xf>
    <xf numFmtId="169" fontId="2" fillId="0" borderId="0" xfId="14" applyNumberFormat="1" applyFont="1" applyAlignment="1">
      <alignment horizontal="center"/>
    </xf>
    <xf numFmtId="169" fontId="2" fillId="0" borderId="2" xfId="2" applyNumberFormat="1" applyFont="1" applyBorder="1" applyAlignment="1">
      <alignment horizontal="center" vertical="center" wrapText="1"/>
    </xf>
    <xf numFmtId="169" fontId="2" fillId="0" borderId="1" xfId="2" applyNumberFormat="1" applyFont="1" applyBorder="1" applyAlignment="1">
      <alignment horizontal="center"/>
    </xf>
    <xf numFmtId="169" fontId="2" fillId="0" borderId="2" xfId="2" applyNumberFormat="1" applyFont="1" applyBorder="1" applyAlignment="1">
      <alignment horizontal="center"/>
    </xf>
    <xf numFmtId="169" fontId="2" fillId="0" borderId="0" xfId="2" applyNumberFormat="1" applyFont="1" applyBorder="1"/>
    <xf numFmtId="0" fontId="2" fillId="0" borderId="0" xfId="0" applyFont="1"/>
    <xf numFmtId="169" fontId="0" fillId="0" borderId="0" xfId="0" applyNumberFormat="1"/>
    <xf numFmtId="167" fontId="0" fillId="0" borderId="0" xfId="2" applyNumberFormat="1" applyFont="1" applyFill="1" applyBorder="1" applyAlignment="1">
      <alignment horizontal="left" indent="2"/>
    </xf>
    <xf numFmtId="167" fontId="0" fillId="0" borderId="0" xfId="2" applyNumberFormat="1" applyFont="1" applyFill="1" applyBorder="1" applyAlignment="1">
      <alignment horizontal="left" indent="1"/>
    </xf>
    <xf numFmtId="168" fontId="0" fillId="0" borderId="0" xfId="2" applyNumberFormat="1" applyFont="1" applyFill="1" applyBorder="1" applyAlignment="1">
      <alignment horizontal="center"/>
    </xf>
    <xf numFmtId="167" fontId="0" fillId="0" borderId="0" xfId="2" applyNumberFormat="1" applyFont="1" applyFill="1" applyBorder="1" applyAlignment="1">
      <alignment horizontal="left" indent="3"/>
    </xf>
    <xf numFmtId="167" fontId="4" fillId="0" borderId="0" xfId="7" applyNumberFormat="1" applyFont="1" applyFill="1" applyBorder="1" applyAlignment="1">
      <alignment horizontal="left" indent="2"/>
    </xf>
    <xf numFmtId="166" fontId="2" fillId="0" borderId="0" xfId="2" applyNumberFormat="1" applyFont="1" applyFill="1" applyBorder="1"/>
    <xf numFmtId="167" fontId="4" fillId="0" borderId="0" xfId="2" applyNumberFormat="1" applyFont="1" applyFill="1" applyBorder="1"/>
    <xf numFmtId="166" fontId="4" fillId="0" borderId="0" xfId="2" applyNumberFormat="1" applyFont="1" applyFill="1" applyBorder="1"/>
    <xf numFmtId="0" fontId="1" fillId="0" borderId="0" xfId="12"/>
    <xf numFmtId="0" fontId="2" fillId="0" borderId="1" xfId="12" applyFont="1" applyBorder="1" applyAlignment="1">
      <alignment horizontal="center" vertical="justify"/>
    </xf>
    <xf numFmtId="168" fontId="2" fillId="0" borderId="1" xfId="12" applyNumberFormat="1" applyFont="1" applyBorder="1" applyAlignment="1">
      <alignment horizontal="center" vertical="justify"/>
    </xf>
    <xf numFmtId="167" fontId="2" fillId="0" borderId="0" xfId="7" applyNumberFormat="1" applyFont="1" applyFill="1" applyBorder="1" applyAlignment="1">
      <alignment horizontal="left"/>
    </xf>
    <xf numFmtId="167" fontId="2" fillId="0" borderId="0" xfId="7" applyNumberFormat="1" applyFont="1" applyFill="1" applyBorder="1" applyAlignment="1">
      <alignment horizontal="left" indent="1"/>
    </xf>
    <xf numFmtId="0" fontId="2" fillId="0" borderId="0" xfId="12" applyFont="1"/>
    <xf numFmtId="168" fontId="1" fillId="0" borderId="0" xfId="12" applyNumberFormat="1"/>
    <xf numFmtId="167" fontId="2" fillId="0" borderId="0" xfId="10" applyNumberFormat="1" applyFont="1" applyFill="1" applyBorder="1"/>
    <xf numFmtId="167" fontId="1" fillId="0" borderId="0" xfId="7" applyNumberFormat="1" applyFill="1"/>
    <xf numFmtId="168" fontId="1" fillId="0" borderId="0" xfId="7" applyNumberFormat="1" applyFill="1"/>
    <xf numFmtId="166" fontId="1" fillId="0" borderId="0" xfId="7" applyNumberFormat="1" applyFill="1"/>
    <xf numFmtId="167" fontId="2" fillId="0" borderId="0" xfId="7" applyNumberFormat="1" applyFont="1" applyFill="1" applyAlignment="1">
      <alignment horizontal="center"/>
    </xf>
    <xf numFmtId="166" fontId="1" fillId="0" borderId="0" xfId="12" applyNumberFormat="1"/>
    <xf numFmtId="0" fontId="2" fillId="0" borderId="0" xfId="12" applyFont="1" applyAlignment="1">
      <alignment horizontal="center"/>
    </xf>
    <xf numFmtId="167" fontId="2" fillId="0" borderId="0" xfId="0" applyNumberFormat="1" applyFont="1"/>
    <xf numFmtId="166" fontId="2" fillId="0" borderId="0" xfId="2" applyNumberFormat="1" applyFont="1" applyFill="1" applyBorder="1" applyAlignment="1">
      <alignment horizontal="right"/>
    </xf>
    <xf numFmtId="167" fontId="2" fillId="0" borderId="0" xfId="2" applyNumberFormat="1" applyFont="1" applyFill="1" applyBorder="1" applyAlignment="1">
      <alignment horizontal="right"/>
    </xf>
    <xf numFmtId="166" fontId="0" fillId="0" borderId="0" xfId="2" applyNumberFormat="1" applyFont="1" applyFill="1" applyBorder="1" applyAlignment="1">
      <alignment horizontal="right"/>
    </xf>
    <xf numFmtId="166" fontId="4" fillId="0" borderId="0" xfId="2" applyNumberFormat="1" applyFont="1" applyFill="1" applyBorder="1" applyAlignment="1">
      <alignment horizontal="right"/>
    </xf>
    <xf numFmtId="167" fontId="2" fillId="0" borderId="0" xfId="2" applyNumberFormat="1" applyFont="1" applyBorder="1" applyAlignment="1">
      <alignment horizontal="right" vertical="justify"/>
    </xf>
    <xf numFmtId="167" fontId="2" fillId="0" borderId="0" xfId="2" applyNumberFormat="1" applyFont="1" applyBorder="1" applyAlignment="1">
      <alignment horizontal="right"/>
    </xf>
    <xf numFmtId="166" fontId="0" fillId="0" borderId="0" xfId="2" applyNumberFormat="1" applyFont="1" applyFill="1" applyAlignment="1">
      <alignment horizontal="right"/>
    </xf>
    <xf numFmtId="166" fontId="2" fillId="0" borderId="0" xfId="2" applyNumberFormat="1" applyFont="1" applyBorder="1" applyAlignment="1">
      <alignment horizontal="right"/>
    </xf>
    <xf numFmtId="167" fontId="2" fillId="0" borderId="0" xfId="2" applyNumberFormat="1" applyFont="1" applyFill="1" applyBorder="1" applyAlignment="1">
      <alignment horizontal="left" indent="1"/>
    </xf>
    <xf numFmtId="167" fontId="2" fillId="0" borderId="0" xfId="2" applyNumberFormat="1" applyFont="1" applyFill="1"/>
    <xf numFmtId="167" fontId="4" fillId="0" borderId="0" xfId="2" applyNumberFormat="1" applyFont="1" applyFill="1" applyBorder="1" applyAlignment="1">
      <alignment horizontal="left" indent="1"/>
    </xf>
    <xf numFmtId="167" fontId="4" fillId="0" borderId="0" xfId="2" applyNumberFormat="1" applyFont="1" applyFill="1"/>
    <xf numFmtId="166" fontId="4" fillId="0" borderId="0" xfId="2" applyNumberFormat="1" applyFont="1" applyFill="1"/>
    <xf numFmtId="167" fontId="0" fillId="0" borderId="0" xfId="2" applyNumberFormat="1" applyFont="1" applyBorder="1" applyAlignment="1">
      <alignment horizontal="left" indent="2"/>
    </xf>
    <xf numFmtId="169" fontId="2" fillId="0" borderId="0" xfId="14" applyNumberFormat="1" applyFont="1" applyAlignment="1">
      <alignment horizontal="left" indent="1"/>
    </xf>
    <xf numFmtId="169" fontId="2" fillId="0" borderId="0" xfId="2" applyNumberFormat="1" applyFont="1" applyBorder="1" applyAlignment="1">
      <alignment horizontal="left" vertical="justify"/>
    </xf>
    <xf numFmtId="0" fontId="9" fillId="0" borderId="2" xfId="12" applyFont="1" applyBorder="1"/>
    <xf numFmtId="167" fontId="9" fillId="0" borderId="2" xfId="12" applyNumberFormat="1" applyFont="1" applyBorder="1"/>
    <xf numFmtId="168" fontId="9" fillId="0" borderId="2" xfId="12" applyNumberFormat="1" applyFont="1" applyBorder="1"/>
    <xf numFmtId="167" fontId="9" fillId="0" borderId="0" xfId="2" applyNumberFormat="1" applyFont="1" applyFill="1"/>
    <xf numFmtId="0" fontId="9" fillId="0" borderId="0" xfId="12" applyFont="1"/>
    <xf numFmtId="168" fontId="9" fillId="0" borderId="0" xfId="7" applyNumberFormat="1" applyFont="1" applyFill="1" applyBorder="1"/>
    <xf numFmtId="167" fontId="9" fillId="0" borderId="0" xfId="7" applyNumberFormat="1" applyFont="1" applyFill="1" applyBorder="1"/>
    <xf numFmtId="166" fontId="9" fillId="0" borderId="0" xfId="7" applyNumberFormat="1" applyFont="1" applyFill="1" applyBorder="1"/>
    <xf numFmtId="167" fontId="9" fillId="0" borderId="0" xfId="7" applyNumberFormat="1" applyFont="1" applyFill="1"/>
    <xf numFmtId="168" fontId="9" fillId="0" borderId="0" xfId="7" applyNumberFormat="1" applyFont="1" applyFill="1"/>
    <xf numFmtId="166" fontId="9" fillId="0" borderId="0" xfId="7" applyNumberFormat="1" applyFont="1" applyFill="1"/>
    <xf numFmtId="168" fontId="9" fillId="0" borderId="0" xfId="12" applyNumberFormat="1" applyFont="1"/>
    <xf numFmtId="167" fontId="9" fillId="0" borderId="2" xfId="7" applyNumberFormat="1" applyFont="1" applyFill="1" applyBorder="1"/>
    <xf numFmtId="168" fontId="9" fillId="0" borderId="2" xfId="7" applyNumberFormat="1" applyFont="1" applyFill="1" applyBorder="1"/>
    <xf numFmtId="166" fontId="9" fillId="0" borderId="0" xfId="12" applyNumberFormat="1" applyFont="1"/>
    <xf numFmtId="0" fontId="9" fillId="0" borderId="0" xfId="14" applyFont="1"/>
    <xf numFmtId="167" fontId="9" fillId="0" borderId="0" xfId="2" applyNumberFormat="1" applyFont="1" applyBorder="1"/>
    <xf numFmtId="167" fontId="9" fillId="0" borderId="0" xfId="2" applyNumberFormat="1" applyFont="1"/>
    <xf numFmtId="166" fontId="9" fillId="0" borderId="2" xfId="2" applyNumberFormat="1" applyFont="1" applyBorder="1"/>
    <xf numFmtId="169" fontId="9" fillId="0" borderId="0" xfId="14" applyNumberFormat="1" applyFont="1"/>
    <xf numFmtId="169" fontId="9" fillId="0" borderId="0" xfId="2" applyNumberFormat="1" applyFont="1" applyBorder="1" applyAlignment="1">
      <alignment horizontal="left" indent="2"/>
    </xf>
    <xf numFmtId="169" fontId="9" fillId="0" borderId="0" xfId="2" applyNumberFormat="1" applyFont="1" applyBorder="1" applyAlignment="1">
      <alignment horizontal="left" indent="3"/>
    </xf>
    <xf numFmtId="169" fontId="9" fillId="0" borderId="0" xfId="14" applyNumberFormat="1" applyFont="1" applyAlignment="1">
      <alignment horizontal="left" indent="1"/>
    </xf>
    <xf numFmtId="166" fontId="2" fillId="0" borderId="1" xfId="5" applyNumberFormat="1" applyFont="1" applyBorder="1" applyAlignment="1">
      <alignment horizontal="center"/>
    </xf>
    <xf numFmtId="168" fontId="2" fillId="0" borderId="1" xfId="5" applyNumberFormat="1" applyFont="1" applyBorder="1" applyAlignment="1">
      <alignment horizontal="center"/>
    </xf>
    <xf numFmtId="166" fontId="0" fillId="0" borderId="2" xfId="5" applyNumberFormat="1" applyFont="1" applyBorder="1"/>
    <xf numFmtId="168" fontId="0" fillId="0" borderId="2" xfId="5" applyNumberFormat="1" applyFont="1" applyBorder="1"/>
    <xf numFmtId="166" fontId="2" fillId="0" borderId="0" xfId="5" applyNumberFormat="1" applyFont="1" applyFill="1" applyBorder="1" applyAlignment="1">
      <alignment horizontal="left" indent="1"/>
    </xf>
    <xf numFmtId="167" fontId="2" fillId="0" borderId="0" xfId="5" applyNumberFormat="1" applyFont="1" applyFill="1" applyBorder="1" applyAlignment="1">
      <alignment horizontal="right"/>
    </xf>
    <xf numFmtId="166" fontId="2" fillId="0" borderId="0" xfId="5" applyNumberFormat="1" applyFont="1" applyFill="1" applyBorder="1" applyAlignment="1">
      <alignment horizontal="right"/>
    </xf>
    <xf numFmtId="167" fontId="2" fillId="0" borderId="0" xfId="5" applyNumberFormat="1" applyFont="1" applyFill="1" applyBorder="1"/>
    <xf numFmtId="166" fontId="2" fillId="0" borderId="0" xfId="5" applyNumberFormat="1" applyFont="1" applyFill="1" applyBorder="1"/>
    <xf numFmtId="167" fontId="0" fillId="0" borderId="0" xfId="5" applyNumberFormat="1" applyFont="1"/>
    <xf numFmtId="167" fontId="0" fillId="0" borderId="0" xfId="5" applyNumberFormat="1" applyFont="1" applyFill="1" applyBorder="1" applyAlignment="1">
      <alignment horizontal="left" indent="2"/>
    </xf>
    <xf numFmtId="166" fontId="0" fillId="0" borderId="0" xfId="5" applyNumberFormat="1" applyFont="1" applyFill="1" applyBorder="1" applyAlignment="1">
      <alignment horizontal="right"/>
    </xf>
    <xf numFmtId="166" fontId="4" fillId="0" borderId="0" xfId="5" applyNumberFormat="1" applyFont="1" applyFill="1" applyBorder="1" applyAlignment="1">
      <alignment horizontal="right"/>
    </xf>
    <xf numFmtId="167" fontId="4" fillId="0" borderId="0" xfId="5" applyNumberFormat="1" applyFont="1" applyFill="1" applyBorder="1"/>
    <xf numFmtId="167" fontId="0" fillId="0" borderId="0" xfId="5" applyNumberFormat="1" applyFont="1" applyFill="1" applyBorder="1" applyAlignment="1">
      <alignment horizontal="left" indent="3"/>
    </xf>
    <xf numFmtId="167" fontId="4" fillId="0" borderId="0" xfId="5" applyNumberFormat="1" applyFont="1"/>
    <xf numFmtId="167" fontId="0" fillId="0" borderId="0" xfId="5" applyNumberFormat="1" applyFont="1" applyFill="1" applyBorder="1"/>
    <xf numFmtId="166" fontId="0" fillId="0" borderId="0" xfId="5" applyNumberFormat="1" applyFont="1" applyFill="1" applyAlignment="1">
      <alignment horizontal="right"/>
    </xf>
    <xf numFmtId="167" fontId="0" fillId="0" borderId="0" xfId="5" applyNumberFormat="1" applyFont="1" applyFill="1" applyBorder="1" applyAlignment="1">
      <alignment horizontal="left" indent="1"/>
    </xf>
    <xf numFmtId="0" fontId="3" fillId="0" borderId="0" xfId="15" applyFont="1" applyAlignment="1">
      <alignment horizontal="left" indent="1"/>
    </xf>
    <xf numFmtId="168" fontId="0" fillId="0" borderId="0" xfId="5" applyNumberFormat="1" applyFont="1" applyBorder="1"/>
    <xf numFmtId="0" fontId="2" fillId="0" borderId="0" xfId="13" applyFont="1" applyAlignment="1">
      <alignment horizontal="center"/>
    </xf>
    <xf numFmtId="0" fontId="9" fillId="0" borderId="0" xfId="13"/>
    <xf numFmtId="0" fontId="2" fillId="0" borderId="1" xfId="13" applyFont="1" applyBorder="1" applyAlignment="1">
      <alignment horizontal="center" vertical="justify"/>
    </xf>
    <xf numFmtId="168" fontId="2" fillId="0" borderId="1" xfId="13" applyNumberFormat="1" applyFont="1" applyBorder="1" applyAlignment="1">
      <alignment horizontal="center" vertical="justify"/>
    </xf>
    <xf numFmtId="0" fontId="9" fillId="0" borderId="2" xfId="13" applyBorder="1"/>
    <xf numFmtId="167" fontId="9" fillId="0" borderId="2" xfId="13" applyNumberFormat="1" applyBorder="1"/>
    <xf numFmtId="168" fontId="9" fillId="0" borderId="2" xfId="13" applyNumberFormat="1" applyBorder="1"/>
    <xf numFmtId="167" fontId="2" fillId="0" borderId="0" xfId="5" applyNumberFormat="1" applyFont="1" applyFill="1" applyBorder="1" applyAlignment="1">
      <alignment horizontal="left" indent="1"/>
    </xf>
    <xf numFmtId="167" fontId="2" fillId="0" borderId="0" xfId="9" applyNumberFormat="1" applyFont="1" applyFill="1" applyBorder="1" applyAlignment="1">
      <alignment horizontal="left"/>
    </xf>
    <xf numFmtId="167" fontId="2" fillId="0" borderId="0" xfId="9" applyNumberFormat="1" applyFont="1" applyFill="1" applyBorder="1"/>
    <xf numFmtId="167" fontId="2" fillId="0" borderId="0" xfId="5" applyNumberFormat="1" applyFont="1" applyFill="1"/>
    <xf numFmtId="0" fontId="2" fillId="0" borderId="0" xfId="13" applyFont="1"/>
    <xf numFmtId="167" fontId="2" fillId="0" borderId="0" xfId="9" applyNumberFormat="1" applyFont="1" applyFill="1" applyBorder="1" applyAlignment="1">
      <alignment horizontal="left" indent="1"/>
    </xf>
    <xf numFmtId="167" fontId="9" fillId="0" borderId="0" xfId="9" applyNumberFormat="1" applyFont="1" applyFill="1" applyBorder="1" applyAlignment="1">
      <alignment horizontal="left" indent="1"/>
    </xf>
    <xf numFmtId="166" fontId="4" fillId="0" borderId="0" xfId="5" applyNumberFormat="1" applyFont="1" applyFill="1" applyBorder="1"/>
    <xf numFmtId="167" fontId="9" fillId="0" borderId="0" xfId="9" applyNumberFormat="1" applyFont="1" applyFill="1" applyBorder="1" applyAlignment="1">
      <alignment horizontal="left" indent="2"/>
    </xf>
    <xf numFmtId="167" fontId="4" fillId="0" borderId="0" xfId="5" applyNumberFormat="1" applyFont="1" applyFill="1"/>
    <xf numFmtId="166" fontId="4" fillId="0" borderId="0" xfId="5" applyNumberFormat="1" applyFont="1" applyFill="1"/>
    <xf numFmtId="166" fontId="2" fillId="0" borderId="0" xfId="9" applyNumberFormat="1" applyFont="1" applyFill="1" applyBorder="1" applyAlignment="1">
      <alignment horizontal="left" indent="1"/>
    </xf>
    <xf numFmtId="167" fontId="4" fillId="0" borderId="0" xfId="9" applyNumberFormat="1" applyFont="1" applyFill="1" applyBorder="1" applyAlignment="1">
      <alignment horizontal="left" indent="1"/>
    </xf>
    <xf numFmtId="167" fontId="4" fillId="0" borderId="0" xfId="9" applyNumberFormat="1" applyFont="1" applyFill="1" applyBorder="1" applyAlignment="1">
      <alignment horizontal="left" indent="2"/>
    </xf>
    <xf numFmtId="168" fontId="9" fillId="0" borderId="0" xfId="9" applyNumberFormat="1" applyFont="1" applyFill="1" applyBorder="1"/>
    <xf numFmtId="167" fontId="9" fillId="0" borderId="0" xfId="9" applyNumberFormat="1" applyFont="1" applyFill="1" applyBorder="1"/>
    <xf numFmtId="166" fontId="9" fillId="0" borderId="0" xfId="9" applyNumberFormat="1" applyFont="1" applyFill="1" applyBorder="1"/>
    <xf numFmtId="167" fontId="9" fillId="0" borderId="0" xfId="9" applyNumberFormat="1" applyFont="1" applyFill="1"/>
    <xf numFmtId="168" fontId="9" fillId="0" borderId="0" xfId="9" applyNumberFormat="1" applyFont="1" applyFill="1"/>
    <xf numFmtId="166" fontId="9" fillId="0" borderId="0" xfId="9" applyNumberFormat="1" applyFont="1" applyFill="1"/>
    <xf numFmtId="168" fontId="9" fillId="0" borderId="0" xfId="13" applyNumberFormat="1"/>
    <xf numFmtId="0" fontId="3" fillId="0" borderId="0" xfId="13" applyFont="1" applyAlignment="1">
      <alignment horizontal="left" indent="1"/>
    </xf>
    <xf numFmtId="167" fontId="2" fillId="0" borderId="0" xfId="9" applyNumberFormat="1" applyFont="1" applyFill="1" applyAlignment="1">
      <alignment horizontal="center"/>
    </xf>
    <xf numFmtId="167" fontId="9" fillId="0" borderId="2" xfId="9" applyNumberFormat="1" applyFont="1" applyFill="1" applyBorder="1"/>
    <xf numFmtId="168" fontId="9" fillId="0" borderId="2" xfId="9" applyNumberFormat="1" applyFont="1" applyFill="1" applyBorder="1"/>
    <xf numFmtId="166" fontId="9" fillId="0" borderId="0" xfId="13" applyNumberFormat="1"/>
    <xf numFmtId="166" fontId="9" fillId="0" borderId="0" xfId="9" applyNumberFormat="1" applyFill="1"/>
    <xf numFmtId="168" fontId="9" fillId="0" borderId="0" xfId="9" applyNumberFormat="1" applyFill="1"/>
    <xf numFmtId="167" fontId="9" fillId="0" borderId="0" xfId="9" applyNumberFormat="1" applyFill="1"/>
    <xf numFmtId="0" fontId="2" fillId="0" borderId="0" xfId="15" applyFont="1" applyAlignment="1">
      <alignment horizontal="center"/>
    </xf>
    <xf numFmtId="0" fontId="9" fillId="0" borderId="0" xfId="15"/>
    <xf numFmtId="167" fontId="2" fillId="0" borderId="0" xfId="5" applyNumberFormat="1" applyFont="1" applyBorder="1" applyAlignment="1">
      <alignment horizontal="center" vertical="center" wrapText="1"/>
    </xf>
    <xf numFmtId="167" fontId="9" fillId="0" borderId="0" xfId="5" applyNumberFormat="1" applyFont="1" applyBorder="1"/>
    <xf numFmtId="168" fontId="2" fillId="0" borderId="0" xfId="5" applyNumberFormat="1" applyFont="1" applyFill="1" applyBorder="1" applyAlignment="1">
      <alignment horizontal="center"/>
    </xf>
    <xf numFmtId="168" fontId="0" fillId="0" borderId="0" xfId="5" applyNumberFormat="1" applyFont="1" applyFill="1" applyBorder="1" applyAlignment="1">
      <alignment horizontal="center"/>
    </xf>
    <xf numFmtId="167" fontId="9" fillId="0" borderId="0" xfId="5" applyNumberFormat="1" applyFont="1"/>
    <xf numFmtId="167" fontId="2" fillId="0" borderId="1" xfId="5" applyNumberFormat="1" applyFont="1" applyBorder="1" applyAlignment="1">
      <alignment horizontal="center" vertical="center" wrapText="1"/>
    </xf>
    <xf numFmtId="167" fontId="2" fillId="0" borderId="0" xfId="5" applyNumberFormat="1" applyFont="1" applyBorder="1" applyAlignment="1">
      <alignment horizontal="left" vertical="justify"/>
    </xf>
    <xf numFmtId="167" fontId="2" fillId="0" borderId="0" xfId="5" applyNumberFormat="1" applyFont="1" applyBorder="1" applyAlignment="1">
      <alignment horizontal="right" vertical="justify"/>
    </xf>
    <xf numFmtId="167" fontId="2" fillId="0" borderId="0" xfId="5" applyNumberFormat="1" applyFont="1" applyBorder="1"/>
    <xf numFmtId="167" fontId="2" fillId="0" borderId="0" xfId="5" applyNumberFormat="1" applyFont="1" applyBorder="1" applyAlignment="1">
      <alignment horizontal="right"/>
    </xf>
    <xf numFmtId="169" fontId="2" fillId="0" borderId="2" xfId="5" applyNumberFormat="1" applyFont="1" applyBorder="1" applyAlignment="1">
      <alignment horizontal="center" vertical="center" wrapText="1"/>
    </xf>
    <xf numFmtId="169" fontId="2" fillId="0" borderId="1" xfId="5" applyNumberFormat="1" applyFont="1" applyBorder="1" applyAlignment="1">
      <alignment horizontal="center"/>
    </xf>
    <xf numFmtId="166" fontId="9" fillId="0" borderId="2" xfId="5" applyNumberFormat="1" applyFont="1" applyBorder="1"/>
    <xf numFmtId="166" fontId="2" fillId="0" borderId="2" xfId="5" applyNumberFormat="1" applyFont="1" applyBorder="1" applyAlignment="1">
      <alignment horizontal="center" vertical="center" wrapText="1"/>
    </xf>
    <xf numFmtId="169" fontId="2" fillId="0" borderId="0" xfId="15" applyNumberFormat="1" applyFont="1"/>
    <xf numFmtId="166" fontId="2" fillId="0" borderId="0" xfId="5" applyNumberFormat="1" applyFont="1" applyBorder="1" applyAlignment="1">
      <alignment horizontal="right"/>
    </xf>
    <xf numFmtId="169" fontId="9" fillId="0" borderId="0" xfId="15" applyNumberFormat="1"/>
    <xf numFmtId="169" fontId="2" fillId="0" borderId="0" xfId="15" applyNumberFormat="1" applyFont="1" applyAlignment="1">
      <alignment horizontal="left" indent="1"/>
    </xf>
    <xf numFmtId="169" fontId="9" fillId="0" borderId="0" xfId="5" applyNumberFormat="1" applyFont="1" applyBorder="1" applyAlignment="1">
      <alignment horizontal="left" indent="2"/>
    </xf>
    <xf numFmtId="169" fontId="9" fillId="0" borderId="0" xfId="5" applyNumberFormat="1" applyFont="1" applyBorder="1" applyAlignment="1">
      <alignment horizontal="left" indent="3"/>
    </xf>
    <xf numFmtId="169" fontId="9" fillId="0" borderId="0" xfId="15" applyNumberFormat="1" applyAlignment="1">
      <alignment horizontal="left" indent="1"/>
    </xf>
    <xf numFmtId="169" fontId="3" fillId="0" borderId="0" xfId="15" applyNumberFormat="1" applyFont="1" applyAlignment="1">
      <alignment horizontal="left" indent="1"/>
    </xf>
    <xf numFmtId="169" fontId="2" fillId="0" borderId="0" xfId="15" applyNumberFormat="1" applyFont="1" applyAlignment="1">
      <alignment horizontal="center"/>
    </xf>
    <xf numFmtId="169" fontId="2" fillId="0" borderId="2" xfId="5" applyNumberFormat="1" applyFont="1" applyBorder="1" applyAlignment="1">
      <alignment horizontal="center"/>
    </xf>
    <xf numFmtId="169" fontId="2" fillId="0" borderId="0" xfId="5" applyNumberFormat="1" applyFont="1" applyBorder="1" applyAlignment="1">
      <alignment horizontal="left" vertical="justify"/>
    </xf>
    <xf numFmtId="169" fontId="2" fillId="0" borderId="0" xfId="5" applyNumberFormat="1" applyFont="1" applyBorder="1"/>
    <xf numFmtId="169" fontId="2" fillId="0" borderId="0" xfId="5" applyNumberFormat="1" applyFont="1" applyBorder="1" applyAlignment="1">
      <alignment horizontal="left" indent="1"/>
    </xf>
    <xf numFmtId="0" fontId="10" fillId="0" borderId="0" xfId="0" applyFont="1"/>
    <xf numFmtId="167" fontId="0" fillId="0" borderId="0" xfId="6" applyNumberFormat="1" applyFont="1" applyFill="1" applyBorder="1" applyAlignment="1">
      <alignment horizontal="left" indent="2"/>
    </xf>
    <xf numFmtId="167" fontId="0" fillId="0" borderId="0" xfId="6" applyNumberFormat="1" applyFont="1" applyFill="1" applyBorder="1" applyAlignment="1">
      <alignment horizontal="left" indent="1"/>
    </xf>
    <xf numFmtId="166" fontId="2" fillId="0" borderId="0" xfId="6" applyNumberFormat="1" applyFont="1" applyFill="1" applyBorder="1"/>
    <xf numFmtId="166" fontId="2" fillId="0" borderId="0" xfId="6" applyNumberFormat="1" applyFont="1" applyFill="1" applyBorder="1" applyAlignment="1">
      <alignment horizontal="left" indent="1"/>
    </xf>
    <xf numFmtId="167" fontId="0" fillId="0" borderId="1" xfId="2" applyNumberFormat="1" applyFont="1" applyFill="1" applyBorder="1" applyAlignment="1">
      <alignment horizontal="left" indent="2"/>
    </xf>
    <xf numFmtId="167" fontId="0" fillId="0" borderId="1" xfId="2" applyNumberFormat="1" applyFont="1" applyFill="1" applyBorder="1"/>
    <xf numFmtId="168" fontId="0" fillId="0" borderId="1" xfId="2" applyNumberFormat="1" applyFont="1" applyFill="1" applyBorder="1"/>
    <xf numFmtId="166" fontId="0" fillId="0" borderId="1" xfId="2" applyNumberFormat="1" applyFont="1" applyFill="1" applyBorder="1"/>
    <xf numFmtId="0" fontId="0" fillId="0" borderId="1" xfId="0" applyBorder="1"/>
    <xf numFmtId="167" fontId="0" fillId="0" borderId="1" xfId="2" applyNumberFormat="1" applyFont="1" applyFill="1" applyBorder="1" applyAlignment="1">
      <alignment horizontal="left" indent="1"/>
    </xf>
    <xf numFmtId="167" fontId="4" fillId="0" borderId="1" xfId="7" applyNumberFormat="1" applyFont="1" applyFill="1" applyBorder="1" applyAlignment="1">
      <alignment horizontal="left" indent="2"/>
    </xf>
    <xf numFmtId="167" fontId="2" fillId="0" borderId="0" xfId="8" applyNumberFormat="1" applyFont="1" applyFill="1" applyBorder="1"/>
    <xf numFmtId="167" fontId="4" fillId="0" borderId="0" xfId="8" applyNumberFormat="1" applyFont="1" applyFill="1" applyBorder="1" applyAlignment="1">
      <alignment horizontal="left" indent="2"/>
    </xf>
    <xf numFmtId="167" fontId="2" fillId="0" borderId="0" xfId="8" applyNumberFormat="1" applyFont="1" applyFill="1" applyBorder="1" applyAlignment="1">
      <alignment horizontal="left"/>
    </xf>
    <xf numFmtId="167" fontId="2" fillId="0" borderId="0" xfId="8" applyNumberFormat="1" applyFont="1" applyFill="1" applyBorder="1" applyAlignment="1">
      <alignment horizontal="left" indent="1"/>
    </xf>
    <xf numFmtId="167" fontId="9" fillId="0" borderId="0" xfId="8" applyNumberFormat="1" applyFont="1" applyFill="1" applyBorder="1" applyAlignment="1">
      <alignment horizontal="left" indent="2"/>
    </xf>
    <xf numFmtId="167" fontId="4" fillId="0" borderId="0" xfId="8" applyNumberFormat="1" applyFont="1" applyFill="1" applyBorder="1" applyAlignment="1">
      <alignment horizontal="left" indent="1"/>
    </xf>
    <xf numFmtId="166" fontId="2" fillId="0" borderId="0" xfId="8" applyNumberFormat="1" applyFont="1" applyFill="1" applyBorder="1" applyAlignment="1">
      <alignment horizontal="left" indent="1"/>
    </xf>
    <xf numFmtId="167" fontId="9" fillId="0" borderId="0" xfId="8" applyNumberFormat="1" applyFont="1" applyFill="1" applyBorder="1" applyAlignment="1">
      <alignment horizontal="left" indent="3"/>
    </xf>
    <xf numFmtId="167" fontId="0" fillId="0" borderId="1" xfId="5" applyNumberFormat="1" applyFont="1" applyFill="1" applyBorder="1" applyAlignment="1">
      <alignment horizontal="left" indent="2"/>
    </xf>
    <xf numFmtId="167" fontId="0" fillId="0" borderId="1" xfId="5" applyNumberFormat="1" applyFont="1" applyFill="1" applyBorder="1"/>
    <xf numFmtId="168" fontId="0" fillId="0" borderId="1" xfId="5" applyNumberFormat="1" applyFont="1" applyFill="1" applyBorder="1"/>
    <xf numFmtId="166" fontId="0" fillId="0" borderId="1" xfId="5" applyNumberFormat="1" applyFont="1" applyFill="1" applyBorder="1"/>
    <xf numFmtId="167" fontId="4" fillId="0" borderId="1" xfId="9" applyNumberFormat="1" applyFont="1" applyFill="1" applyBorder="1" applyAlignment="1">
      <alignment horizontal="left" indent="2"/>
    </xf>
    <xf numFmtId="167" fontId="4" fillId="0" borderId="1" xfId="9" applyNumberFormat="1" applyFont="1" applyFill="1" applyBorder="1" applyAlignment="1">
      <alignment horizontal="left" indent="1"/>
    </xf>
    <xf numFmtId="168" fontId="9" fillId="0" borderId="1" xfId="9" applyNumberFormat="1" applyFont="1" applyFill="1" applyBorder="1"/>
    <xf numFmtId="167" fontId="2" fillId="0" borderId="0" xfId="2" applyNumberFormat="1" applyFont="1" applyFill="1" applyBorder="1" applyAlignment="1">
      <alignment horizontal="right" vertical="justify"/>
    </xf>
    <xf numFmtId="166" fontId="9" fillId="0" borderId="0" xfId="2" applyNumberFormat="1" applyFont="1" applyFill="1" applyBorder="1" applyAlignment="1">
      <alignment horizontal="right"/>
    </xf>
    <xf numFmtId="166" fontId="2" fillId="0" borderId="0" xfId="2" applyNumberFormat="1" applyFont="1" applyFill="1"/>
    <xf numFmtId="167" fontId="2" fillId="0" borderId="0" xfId="5" applyNumberFormat="1" applyFont="1" applyFill="1" applyBorder="1" applyAlignment="1">
      <alignment horizontal="right" vertical="justify"/>
    </xf>
    <xf numFmtId="166" fontId="9" fillId="0" borderId="0" xfId="5" applyNumberFormat="1" applyFont="1" applyFill="1" applyBorder="1" applyAlignment="1">
      <alignment horizontal="right"/>
    </xf>
    <xf numFmtId="166" fontId="2" fillId="0" borderId="0" xfId="5" applyNumberFormat="1" applyFont="1" applyFill="1"/>
    <xf numFmtId="166" fontId="1" fillId="0" borderId="0" xfId="5" applyNumberFormat="1" applyFont="1" applyBorder="1" applyAlignment="1">
      <alignment horizontal="right"/>
    </xf>
    <xf numFmtId="166" fontId="1" fillId="0" borderId="0" xfId="2" applyNumberFormat="1" applyFont="1" applyBorder="1" applyAlignment="1">
      <alignment horizontal="right"/>
    </xf>
    <xf numFmtId="0" fontId="3" fillId="0" borderId="0" xfId="16" applyFont="1" applyAlignment="1">
      <alignment horizontal="left" indent="1"/>
    </xf>
    <xf numFmtId="167" fontId="1" fillId="0" borderId="0" xfId="5" applyNumberFormat="1" applyFont="1" applyFill="1" applyBorder="1" applyAlignment="1">
      <alignment horizontal="right"/>
    </xf>
    <xf numFmtId="167" fontId="1" fillId="0" borderId="0" xfId="2" applyNumberFormat="1" applyFont="1" applyFill="1" applyBorder="1" applyAlignment="1">
      <alignment horizontal="right"/>
    </xf>
    <xf numFmtId="167" fontId="1" fillId="0" borderId="0" xfId="17" applyNumberFormat="1" applyFont="1" applyFill="1" applyBorder="1" applyAlignment="1">
      <alignment horizontal="left" indent="2"/>
    </xf>
    <xf numFmtId="166" fontId="1" fillId="0" borderId="0" xfId="2" applyNumberFormat="1" applyFont="1" applyFill="1" applyBorder="1" applyAlignment="1">
      <alignment horizontal="right"/>
    </xf>
    <xf numFmtId="167" fontId="1" fillId="0" borderId="0" xfId="2" applyNumberFormat="1" applyFont="1" applyFill="1"/>
    <xf numFmtId="167" fontId="4" fillId="0" borderId="1" xfId="8" applyNumberFormat="1" applyFont="1" applyFill="1" applyBorder="1" applyAlignment="1">
      <alignment horizontal="left" indent="2"/>
    </xf>
    <xf numFmtId="167" fontId="9" fillId="0" borderId="1" xfId="7" applyNumberFormat="1" applyFont="1" applyFill="1" applyBorder="1" applyAlignment="1">
      <alignment horizontal="left" indent="2"/>
    </xf>
    <xf numFmtId="167" fontId="1" fillId="0" borderId="0" xfId="7" applyNumberFormat="1" applyFont="1" applyFill="1" applyBorder="1" applyAlignment="1">
      <alignment horizontal="left" indent="3"/>
    </xf>
    <xf numFmtId="167" fontId="1" fillId="0" borderId="1" xfId="2" applyNumberFormat="1" applyFont="1" applyFill="1" applyBorder="1" applyAlignment="1">
      <alignment horizontal="right"/>
    </xf>
    <xf numFmtId="169" fontId="1" fillId="0" borderId="0" xfId="7" applyNumberFormat="1" applyFont="1" applyBorder="1" applyAlignment="1">
      <alignment horizontal="left" indent="2"/>
    </xf>
    <xf numFmtId="169" fontId="9" fillId="0" borderId="1" xfId="2" applyNumberFormat="1" applyFont="1" applyBorder="1" applyAlignment="1">
      <alignment horizontal="left" indent="2"/>
    </xf>
    <xf numFmtId="166" fontId="1" fillId="0" borderId="1" xfId="2" applyNumberFormat="1" applyFont="1" applyBorder="1" applyAlignment="1">
      <alignment horizontal="right"/>
    </xf>
    <xf numFmtId="166" fontId="0" fillId="0" borderId="0" xfId="5" applyNumberFormat="1" applyFont="1"/>
    <xf numFmtId="166" fontId="1" fillId="0" borderId="0" xfId="5" applyNumberFormat="1" applyFont="1" applyFill="1" applyBorder="1" applyAlignment="1">
      <alignment horizontal="right"/>
    </xf>
    <xf numFmtId="167" fontId="1" fillId="0" borderId="0" xfId="5" applyNumberFormat="1" applyFont="1" applyFill="1"/>
    <xf numFmtId="0" fontId="9" fillId="0" borderId="1" xfId="13" applyBorder="1"/>
    <xf numFmtId="166" fontId="4" fillId="0" borderId="1" xfId="5" applyNumberFormat="1" applyFont="1" applyFill="1" applyBorder="1"/>
    <xf numFmtId="169" fontId="1" fillId="0" borderId="0" xfId="15" applyNumberFormat="1" applyFont="1" applyAlignment="1">
      <alignment horizontal="left" indent="1"/>
    </xf>
    <xf numFmtId="169" fontId="9" fillId="0" borderId="1" xfId="5" applyNumberFormat="1" applyFont="1" applyBorder="1" applyAlignment="1">
      <alignment horizontal="left" indent="2"/>
    </xf>
    <xf numFmtId="166" fontId="1" fillId="0" borderId="1" xfId="5" applyNumberFormat="1" applyFont="1" applyBorder="1" applyAlignment="1">
      <alignment horizontal="right"/>
    </xf>
    <xf numFmtId="167" fontId="2" fillId="0" borderId="1" xfId="2" applyNumberFormat="1" applyFont="1" applyBorder="1" applyAlignment="1">
      <alignment horizontal="center" vertical="center" wrapText="1"/>
    </xf>
    <xf numFmtId="167" fontId="2" fillId="0" borderId="3" xfId="5" applyNumberFormat="1" applyFont="1" applyBorder="1" applyAlignment="1">
      <alignment horizontal="center"/>
    </xf>
    <xf numFmtId="167" fontId="1" fillId="0" borderId="1" xfId="5" applyNumberFormat="1" applyFont="1" applyFill="1" applyBorder="1"/>
    <xf numFmtId="167" fontId="1" fillId="0" borderId="0" xfId="5" applyNumberFormat="1" applyFont="1" applyFill="1" applyBorder="1"/>
    <xf numFmtId="166" fontId="2" fillId="0" borderId="0" xfId="5" applyNumberFormat="1" applyFont="1" applyBorder="1" applyAlignment="1">
      <alignment horizontal="center" vertical="center" wrapText="1"/>
    </xf>
    <xf numFmtId="169" fontId="2" fillId="0" borderId="0" xfId="5" applyNumberFormat="1" applyFont="1" applyBorder="1" applyAlignment="1">
      <alignment horizontal="center" vertical="center" wrapText="1"/>
    </xf>
    <xf numFmtId="165" fontId="9" fillId="0" borderId="0" xfId="2" applyFont="1"/>
    <xf numFmtId="0" fontId="9" fillId="0" borderId="3" xfId="14" applyFont="1" applyBorder="1"/>
    <xf numFmtId="167" fontId="11" fillId="2" borderId="0" xfId="5" applyNumberFormat="1" applyFont="1" applyFill="1" applyBorder="1" applyAlignment="1">
      <alignment horizontal="right"/>
    </xf>
    <xf numFmtId="166" fontId="11" fillId="2" borderId="0" xfId="5" applyNumberFormat="1" applyFont="1" applyFill="1" applyBorder="1" applyAlignment="1">
      <alignment horizontal="right"/>
    </xf>
    <xf numFmtId="167" fontId="11" fillId="2" borderId="0" xfId="2" applyNumberFormat="1" applyFont="1" applyFill="1" applyBorder="1" applyAlignment="1">
      <alignment horizontal="right"/>
    </xf>
    <xf numFmtId="166" fontId="11" fillId="2" borderId="0" xfId="2" applyNumberFormat="1" applyFont="1" applyFill="1" applyBorder="1" applyAlignment="1">
      <alignment horizontal="right"/>
    </xf>
    <xf numFmtId="167" fontId="1" fillId="0" borderId="1" xfId="5" applyNumberFormat="1" applyFont="1" applyFill="1" applyBorder="1" applyAlignment="1">
      <alignment horizontal="right"/>
    </xf>
    <xf numFmtId="167" fontId="1" fillId="0" borderId="1" xfId="2" applyNumberFormat="1" applyFont="1" applyFill="1" applyBorder="1"/>
    <xf numFmtId="166" fontId="4" fillId="0" borderId="1" xfId="2" applyNumberFormat="1" applyFont="1" applyFill="1" applyBorder="1"/>
    <xf numFmtId="167" fontId="4" fillId="0" borderId="1" xfId="2" applyNumberFormat="1" applyFont="1" applyFill="1" applyBorder="1"/>
    <xf numFmtId="167" fontId="2" fillId="3" borderId="0" xfId="2" applyNumberFormat="1" applyFont="1" applyFill="1" applyBorder="1" applyAlignment="1">
      <alignment horizontal="center" vertical="center" wrapText="1"/>
    </xf>
    <xf numFmtId="169" fontId="2" fillId="3" borderId="1" xfId="2" applyNumberFormat="1" applyFont="1" applyFill="1" applyBorder="1" applyAlignment="1">
      <alignment horizontal="center"/>
    </xf>
    <xf numFmtId="167" fontId="2" fillId="3" borderId="0" xfId="5" applyNumberFormat="1" applyFont="1" applyFill="1" applyBorder="1" applyAlignment="1">
      <alignment horizontal="center" vertical="center" wrapText="1"/>
    </xf>
    <xf numFmtId="167" fontId="2" fillId="3" borderId="1" xfId="5" applyNumberFormat="1" applyFont="1" applyFill="1" applyBorder="1" applyAlignment="1">
      <alignment horizontal="center" vertical="center" wrapText="1"/>
    </xf>
    <xf numFmtId="169" fontId="2" fillId="3" borderId="1" xfId="5" applyNumberFormat="1" applyFont="1" applyFill="1" applyBorder="1" applyAlignment="1">
      <alignment horizontal="center"/>
    </xf>
    <xf numFmtId="167" fontId="1" fillId="0" borderId="0" xfId="2" applyNumberFormat="1" applyFont="1" applyFill="1" applyBorder="1"/>
    <xf numFmtId="167" fontId="0" fillId="0" borderId="1" xfId="2" applyNumberFormat="1" applyFont="1" applyBorder="1" applyAlignment="1">
      <alignment horizontal="left" indent="2"/>
    </xf>
    <xf numFmtId="0" fontId="9" fillId="0" borderId="2" xfId="14" applyFont="1" applyBorder="1"/>
    <xf numFmtId="167" fontId="9" fillId="0" borderId="0" xfId="2" applyNumberFormat="1" applyFont="1" applyFill="1" applyBorder="1"/>
    <xf numFmtId="0" fontId="9" fillId="0" borderId="2" xfId="15" applyBorder="1"/>
    <xf numFmtId="167" fontId="9" fillId="0" borderId="0" xfId="5" applyNumberFormat="1" applyFont="1" applyFill="1" applyBorder="1"/>
    <xf numFmtId="0" fontId="10" fillId="0" borderId="0" xfId="0" applyFont="1" applyAlignment="1">
      <alignment horizontal="center"/>
    </xf>
    <xf numFmtId="169" fontId="9" fillId="0" borderId="1" xfId="15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6" fontId="2" fillId="0" borderId="2" xfId="2" applyNumberFormat="1" applyFont="1" applyBorder="1" applyAlignment="1">
      <alignment horizontal="center" vertical="center"/>
    </xf>
    <xf numFmtId="166" fontId="2" fillId="0" borderId="0" xfId="2" applyNumberFormat="1" applyFont="1" applyBorder="1" applyAlignment="1">
      <alignment horizontal="center" vertical="center"/>
    </xf>
    <xf numFmtId="166" fontId="2" fillId="0" borderId="1" xfId="2" applyNumberFormat="1" applyFont="1" applyBorder="1" applyAlignment="1">
      <alignment horizontal="center" vertical="center"/>
    </xf>
    <xf numFmtId="166" fontId="5" fillId="0" borderId="2" xfId="2" applyNumberFormat="1" applyFont="1" applyBorder="1" applyAlignment="1">
      <alignment horizontal="center"/>
    </xf>
    <xf numFmtId="0" fontId="0" fillId="0" borderId="2" xfId="0" applyBorder="1"/>
    <xf numFmtId="0" fontId="0" fillId="0" borderId="0" xfId="0"/>
    <xf numFmtId="166" fontId="5" fillId="0" borderId="2" xfId="2" applyNumberFormat="1" applyFont="1" applyBorder="1" applyAlignment="1">
      <alignment horizontal="center" wrapText="1"/>
    </xf>
    <xf numFmtId="166" fontId="2" fillId="0" borderId="3" xfId="2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" fillId="0" borderId="0" xfId="12" applyFont="1" applyAlignment="1">
      <alignment horizontal="center"/>
    </xf>
    <xf numFmtId="167" fontId="5" fillId="0" borderId="2" xfId="7" applyNumberFormat="1" applyFont="1" applyFill="1" applyBorder="1" applyAlignment="1">
      <alignment horizontal="center" wrapText="1"/>
    </xf>
    <xf numFmtId="167" fontId="5" fillId="0" borderId="0" xfId="7" applyNumberFormat="1" applyFont="1" applyFill="1" applyBorder="1" applyAlignment="1">
      <alignment horizontal="center" wrapText="1"/>
    </xf>
    <xf numFmtId="167" fontId="2" fillId="0" borderId="2" xfId="7" applyNumberFormat="1" applyFont="1" applyFill="1" applyBorder="1" applyAlignment="1">
      <alignment horizontal="center" vertical="center"/>
    </xf>
    <xf numFmtId="167" fontId="2" fillId="0" borderId="0" xfId="7" applyNumberFormat="1" applyFont="1" applyFill="1" applyBorder="1" applyAlignment="1">
      <alignment horizontal="center" vertical="center"/>
    </xf>
    <xf numFmtId="167" fontId="2" fillId="0" borderId="1" xfId="7" applyNumberFormat="1" applyFont="1" applyFill="1" applyBorder="1" applyAlignment="1">
      <alignment horizontal="center" vertical="center"/>
    </xf>
    <xf numFmtId="0" fontId="6" fillId="0" borderId="2" xfId="12" applyFont="1" applyBorder="1" applyAlignment="1">
      <alignment horizontal="center"/>
    </xf>
    <xf numFmtId="0" fontId="6" fillId="0" borderId="0" xfId="12" applyFont="1" applyAlignment="1">
      <alignment horizontal="center"/>
    </xf>
    <xf numFmtId="167" fontId="5" fillId="0" borderId="0" xfId="7" applyNumberFormat="1" applyFont="1" applyFill="1" applyBorder="1" applyAlignment="1">
      <alignment horizontal="center"/>
    </xf>
    <xf numFmtId="0" fontId="2" fillId="0" borderId="3" xfId="12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1" xfId="12" applyFont="1" applyBorder="1" applyAlignment="1">
      <alignment horizontal="center"/>
    </xf>
    <xf numFmtId="167" fontId="2" fillId="0" borderId="3" xfId="2" applyNumberFormat="1" applyFont="1" applyBorder="1" applyAlignment="1">
      <alignment horizontal="center"/>
    </xf>
    <xf numFmtId="167" fontId="2" fillId="0" borderId="2" xfId="2" applyNumberFormat="1" applyFont="1" applyBorder="1" applyAlignment="1">
      <alignment horizontal="center" vertical="center" wrapText="1"/>
    </xf>
    <xf numFmtId="167" fontId="2" fillId="0" borderId="1" xfId="2" applyNumberFormat="1" applyFont="1" applyBorder="1" applyAlignment="1">
      <alignment horizontal="center" vertical="center" wrapText="1"/>
    </xf>
    <xf numFmtId="167" fontId="2" fillId="0" borderId="0" xfId="2" applyNumberFormat="1" applyFont="1" applyBorder="1" applyAlignment="1">
      <alignment horizontal="center" vertical="center" wrapText="1"/>
    </xf>
    <xf numFmtId="167" fontId="2" fillId="3" borderId="0" xfId="2" applyNumberFormat="1" applyFont="1" applyFill="1" applyBorder="1" applyAlignment="1">
      <alignment horizontal="center" vertical="center" wrapText="1"/>
    </xf>
    <xf numFmtId="0" fontId="2" fillId="3" borderId="0" xfId="14" applyFont="1" applyFill="1" applyAlignment="1">
      <alignment horizontal="center" vertical="center" wrapText="1"/>
    </xf>
    <xf numFmtId="0" fontId="2" fillId="0" borderId="0" xfId="14" applyFont="1" applyAlignment="1">
      <alignment horizontal="center"/>
    </xf>
    <xf numFmtId="167" fontId="2" fillId="0" borderId="1" xfId="2" applyNumberFormat="1" applyFont="1" applyBorder="1" applyAlignment="1">
      <alignment horizontal="center"/>
    </xf>
    <xf numFmtId="169" fontId="2" fillId="0" borderId="2" xfId="2" applyNumberFormat="1" applyFont="1" applyBorder="1" applyAlignment="1">
      <alignment horizontal="center" vertical="center" wrapText="1"/>
    </xf>
    <xf numFmtId="169" fontId="9" fillId="0" borderId="1" xfId="14" applyNumberFormat="1" applyFont="1" applyBorder="1" applyAlignment="1">
      <alignment horizontal="center" vertical="center" wrapText="1"/>
    </xf>
    <xf numFmtId="169" fontId="2" fillId="3" borderId="2" xfId="2" applyNumberFormat="1" applyFont="1" applyFill="1" applyBorder="1" applyAlignment="1">
      <alignment horizontal="center" vertical="center" wrapText="1"/>
    </xf>
    <xf numFmtId="169" fontId="9" fillId="3" borderId="1" xfId="14" applyNumberFormat="1" applyFont="1" applyFill="1" applyBorder="1" applyAlignment="1">
      <alignment horizontal="center" vertical="center" wrapText="1"/>
    </xf>
    <xf numFmtId="169" fontId="2" fillId="0" borderId="3" xfId="2" applyNumberFormat="1" applyFont="1" applyBorder="1" applyAlignment="1">
      <alignment horizontal="center"/>
    </xf>
    <xf numFmtId="169" fontId="2" fillId="0" borderId="0" xfId="14" applyNumberFormat="1" applyFont="1" applyAlignment="1">
      <alignment horizontal="center"/>
    </xf>
    <xf numFmtId="166" fontId="2" fillId="0" borderId="2" xfId="5" applyNumberFormat="1" applyFont="1" applyBorder="1" applyAlignment="1">
      <alignment horizontal="center" vertical="center"/>
    </xf>
    <xf numFmtId="166" fontId="2" fillId="0" borderId="0" xfId="5" applyNumberFormat="1" applyFont="1" applyBorder="1" applyAlignment="1">
      <alignment horizontal="center" vertical="center"/>
    </xf>
    <xf numFmtId="166" fontId="2" fillId="0" borderId="1" xfId="5" applyNumberFormat="1" applyFont="1" applyBorder="1" applyAlignment="1">
      <alignment horizontal="center" vertical="center"/>
    </xf>
    <xf numFmtId="166" fontId="5" fillId="0" borderId="2" xfId="5" applyNumberFormat="1" applyFont="1" applyBorder="1" applyAlignment="1">
      <alignment horizontal="center"/>
    </xf>
    <xf numFmtId="166" fontId="5" fillId="0" borderId="2" xfId="5" applyNumberFormat="1" applyFont="1" applyBorder="1" applyAlignment="1">
      <alignment horizontal="center" wrapText="1"/>
    </xf>
    <xf numFmtId="167" fontId="2" fillId="0" borderId="2" xfId="9" applyNumberFormat="1" applyFont="1" applyFill="1" applyBorder="1" applyAlignment="1">
      <alignment horizontal="center" vertical="center"/>
    </xf>
    <xf numFmtId="167" fontId="2" fillId="0" borderId="0" xfId="9" applyNumberFormat="1" applyFont="1" applyFill="1" applyBorder="1" applyAlignment="1">
      <alignment horizontal="center" vertical="center"/>
    </xf>
    <xf numFmtId="167" fontId="2" fillId="0" borderId="1" xfId="9" applyNumberFormat="1" applyFont="1" applyFill="1" applyBorder="1" applyAlignment="1">
      <alignment horizontal="center" vertical="center"/>
    </xf>
    <xf numFmtId="0" fontId="6" fillId="0" borderId="2" xfId="13" applyFont="1" applyBorder="1" applyAlignment="1">
      <alignment horizontal="center"/>
    </xf>
    <xf numFmtId="0" fontId="6" fillId="0" borderId="0" xfId="13" applyFont="1" applyAlignment="1">
      <alignment horizontal="center"/>
    </xf>
    <xf numFmtId="0" fontId="2" fillId="0" borderId="3" xfId="13" applyFont="1" applyBorder="1" applyAlignment="1">
      <alignment horizontal="center"/>
    </xf>
    <xf numFmtId="167" fontId="5" fillId="0" borderId="2" xfId="9" applyNumberFormat="1" applyFont="1" applyFill="1" applyBorder="1" applyAlignment="1">
      <alignment horizontal="center" wrapText="1"/>
    </xf>
    <xf numFmtId="167" fontId="5" fillId="0" borderId="0" xfId="9" applyNumberFormat="1" applyFont="1" applyFill="1" applyBorder="1" applyAlignment="1">
      <alignment horizontal="center" wrapText="1"/>
    </xf>
    <xf numFmtId="167" fontId="5" fillId="0" borderId="0" xfId="9" applyNumberFormat="1" applyFont="1" applyFill="1" applyBorder="1" applyAlignment="1">
      <alignment horizontal="center"/>
    </xf>
    <xf numFmtId="0" fontId="2" fillId="0" borderId="1" xfId="13" applyFont="1" applyBorder="1" applyAlignment="1">
      <alignment horizontal="center"/>
    </xf>
    <xf numFmtId="0" fontId="2" fillId="0" borderId="0" xfId="13" applyFont="1" applyAlignment="1">
      <alignment horizontal="center"/>
    </xf>
    <xf numFmtId="0" fontId="2" fillId="0" borderId="0" xfId="15" applyFont="1" applyAlignment="1">
      <alignment horizontal="center"/>
    </xf>
    <xf numFmtId="167" fontId="2" fillId="0" borderId="0" xfId="5" applyNumberFormat="1" applyFont="1" applyBorder="1" applyAlignment="1">
      <alignment horizontal="center" vertical="center" wrapText="1"/>
    </xf>
    <xf numFmtId="167" fontId="2" fillId="3" borderId="0" xfId="5" applyNumberFormat="1" applyFont="1" applyFill="1" applyBorder="1" applyAlignment="1">
      <alignment horizontal="center" vertical="center" wrapText="1"/>
    </xf>
    <xf numFmtId="0" fontId="2" fillId="3" borderId="0" xfId="15" applyFont="1" applyFill="1" applyAlignment="1">
      <alignment horizontal="center" vertical="center" wrapText="1"/>
    </xf>
    <xf numFmtId="167" fontId="2" fillId="0" borderId="3" xfId="5" applyNumberFormat="1" applyFont="1" applyBorder="1" applyAlignment="1">
      <alignment horizontal="center"/>
    </xf>
    <xf numFmtId="167" fontId="2" fillId="0" borderId="2" xfId="5" applyNumberFormat="1" applyFont="1" applyBorder="1" applyAlignment="1">
      <alignment horizontal="center" vertical="center" wrapText="1"/>
    </xf>
    <xf numFmtId="167" fontId="2" fillId="0" borderId="1" xfId="5" applyNumberFormat="1" applyFont="1" applyBorder="1" applyAlignment="1">
      <alignment horizontal="center" vertical="center" wrapText="1"/>
    </xf>
    <xf numFmtId="167" fontId="2" fillId="0" borderId="1" xfId="5" applyNumberFormat="1" applyFont="1" applyBorder="1" applyAlignment="1">
      <alignment horizontal="center"/>
    </xf>
    <xf numFmtId="167" fontId="2" fillId="3" borderId="1" xfId="5" applyNumberFormat="1" applyFont="1" applyFill="1" applyBorder="1" applyAlignment="1">
      <alignment horizontal="center" vertical="center" wrapText="1"/>
    </xf>
    <xf numFmtId="169" fontId="2" fillId="0" borderId="2" xfId="5" applyNumberFormat="1" applyFont="1" applyBorder="1" applyAlignment="1">
      <alignment horizontal="center" vertical="center" wrapText="1"/>
    </xf>
    <xf numFmtId="169" fontId="9" fillId="0" borderId="1" xfId="15" applyNumberFormat="1" applyBorder="1" applyAlignment="1">
      <alignment horizontal="center" vertical="center" wrapText="1"/>
    </xf>
    <xf numFmtId="169" fontId="2" fillId="3" borderId="2" xfId="5" applyNumberFormat="1" applyFont="1" applyFill="1" applyBorder="1" applyAlignment="1">
      <alignment horizontal="center" vertical="center" wrapText="1"/>
    </xf>
    <xf numFmtId="169" fontId="9" fillId="3" borderId="1" xfId="15" applyNumberFormat="1" applyFill="1" applyBorder="1" applyAlignment="1">
      <alignment horizontal="center" vertical="center" wrapText="1"/>
    </xf>
    <xf numFmtId="169" fontId="2" fillId="0" borderId="3" xfId="5" applyNumberFormat="1" applyFont="1" applyBorder="1" applyAlignment="1">
      <alignment horizontal="center"/>
    </xf>
  </cellXfs>
  <cellStyles count="18">
    <cellStyle name="Euro" xfId="1" xr:uid="{00000000-0005-0000-0000-000000000000}"/>
    <cellStyle name="Millares" xfId="2" builtinId="3"/>
    <cellStyle name="Millares [0] 2" xfId="3" xr:uid="{00000000-0005-0000-0000-000002000000}"/>
    <cellStyle name="Millares 2" xfId="4" xr:uid="{00000000-0005-0000-0000-000003000000}"/>
    <cellStyle name="Millares 3" xfId="5" xr:uid="{00000000-0005-0000-0000-000004000000}"/>
    <cellStyle name="Millares 6" xfId="6" xr:uid="{00000000-0005-0000-0000-000005000000}"/>
    <cellStyle name="Millares_05. Mercado Laboral" xfId="7" xr:uid="{00000000-0005-0000-0000-000006000000}"/>
    <cellStyle name="Millares_05. Mercado Laboral 10" xfId="8" xr:uid="{00000000-0005-0000-0000-000007000000}"/>
    <cellStyle name="Millares_05. Mercado Laboral 15" xfId="17" xr:uid="{00000000-0005-0000-0000-000008000000}"/>
    <cellStyle name="Millares_05. Mercado Laboral 2" xfId="9" xr:uid="{00000000-0005-0000-0000-000009000000}"/>
    <cellStyle name="Millares_cruces de mercado laboral" xfId="10" xr:uid="{00000000-0005-0000-0000-00000A000000}"/>
    <cellStyle name="Normal" xfId="0" builtinId="0"/>
    <cellStyle name="Normal 2" xfId="11" xr:uid="{00000000-0005-0000-0000-00000C000000}"/>
    <cellStyle name="Normal_05. Mercado Laboral" xfId="12" xr:uid="{00000000-0005-0000-0000-00000D000000}"/>
    <cellStyle name="Normal_05. Mercado Laboral 2" xfId="13" xr:uid="{00000000-0005-0000-0000-00000E000000}"/>
    <cellStyle name="Normal_Mercado Laboral" xfId="14" xr:uid="{00000000-0005-0000-0000-00000F000000}"/>
    <cellStyle name="Normal_Mercado Laboral 17" xfId="16" xr:uid="{00000000-0005-0000-0000-000010000000}"/>
    <cellStyle name="Normal_Mercado Laboral 2" xfId="15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0</xdr:row>
      <xdr:rowOff>0</xdr:rowOff>
    </xdr:from>
    <xdr:to>
      <xdr:col>9</xdr:col>
      <xdr:colOff>666750</xdr:colOff>
      <xdr:row>12</xdr:row>
      <xdr:rowOff>76200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714375" y="0"/>
          <a:ext cx="7524750" cy="17907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Cuadros de Mercado Laboral por Género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L6"/>
  <sheetViews>
    <sheetView workbookViewId="0">
      <selection activeCell="B18" sqref="B18"/>
    </sheetView>
  </sheetViews>
  <sheetFormatPr baseColWidth="10" defaultRowHeight="11.25" x14ac:dyDescent="0.2"/>
  <cols>
    <col min="1" max="1" width="17.6640625" customWidth="1"/>
    <col min="2" max="2" width="27" bestFit="1" customWidth="1"/>
    <col min="3" max="4" width="12.1640625" bestFit="1" customWidth="1"/>
    <col min="5" max="5" width="13" bestFit="1" customWidth="1"/>
    <col min="6" max="6" width="12.1640625" bestFit="1" customWidth="1"/>
    <col min="7" max="7" width="13" bestFit="1" customWidth="1"/>
    <col min="8" max="8" width="12.1640625" bestFit="1" customWidth="1"/>
    <col min="9" max="9" width="13" bestFit="1" customWidth="1"/>
    <col min="10" max="12" width="12.1640625" bestFit="1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1"/>
      <c r="B2" s="1"/>
      <c r="C2" s="1"/>
      <c r="D2" s="1"/>
      <c r="E2" s="1"/>
      <c r="F2" s="1"/>
      <c r="G2" s="7"/>
      <c r="H2" s="1"/>
      <c r="I2" s="1"/>
      <c r="J2" s="1"/>
      <c r="K2" s="1"/>
      <c r="L2" s="1"/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A1:R54"/>
  <sheetViews>
    <sheetView topLeftCell="A3" workbookViewId="0">
      <selection activeCell="B18" sqref="B18:B23"/>
    </sheetView>
  </sheetViews>
  <sheetFormatPr baseColWidth="10" defaultRowHeight="11.25" x14ac:dyDescent="0.2"/>
  <cols>
    <col min="1" max="1" width="35.1640625" customWidth="1"/>
    <col min="2" max="2" width="11.6640625" customWidth="1"/>
    <col min="3" max="3" width="7" style="17" customWidth="1"/>
    <col min="4" max="4" width="6.5" bestFit="1" customWidth="1"/>
    <col min="5" max="5" width="11.6640625" customWidth="1"/>
    <col min="6" max="6" width="7.33203125" style="17" customWidth="1"/>
    <col min="7" max="7" width="10.5" bestFit="1" customWidth="1"/>
    <col min="8" max="8" width="13" bestFit="1" customWidth="1"/>
    <col min="9" max="9" width="6.6640625" style="17" customWidth="1"/>
    <col min="10" max="10" width="6.5" bestFit="1" customWidth="1"/>
    <col min="11" max="11" width="11" bestFit="1" customWidth="1"/>
    <col min="12" max="12" width="8.6640625" style="17" bestFit="1" customWidth="1"/>
    <col min="13" max="13" width="6.5" bestFit="1" customWidth="1"/>
    <col min="14" max="14" width="9.6640625" bestFit="1" customWidth="1"/>
    <col min="15" max="15" width="7.33203125" style="17" customWidth="1"/>
    <col min="16" max="16" width="6.1640625" customWidth="1"/>
    <col min="17" max="17" width="7.1640625" bestFit="1" customWidth="1"/>
    <col min="18" max="18" width="6.6640625" bestFit="1" customWidth="1"/>
  </cols>
  <sheetData>
    <row r="1" spans="1:18" x14ac:dyDescent="0.2">
      <c r="A1" s="270" t="s">
        <v>130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</row>
    <row r="2" spans="1:18" x14ac:dyDescent="0.2">
      <c r="A2" s="270" t="s">
        <v>129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</row>
    <row r="3" spans="1:18" ht="23.25" x14ac:dyDescent="0.35">
      <c r="A3" s="279" t="s">
        <v>72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  <c r="P3" s="279"/>
      <c r="Q3" s="279"/>
      <c r="R3" s="279"/>
    </row>
    <row r="4" spans="1:18" ht="13.5" customHeight="1" x14ac:dyDescent="0.2">
      <c r="A4" s="271" t="s">
        <v>27</v>
      </c>
      <c r="B4" s="274" t="s">
        <v>19</v>
      </c>
      <c r="C4" s="275"/>
      <c r="D4" s="275"/>
      <c r="E4" s="277" t="s">
        <v>18</v>
      </c>
      <c r="F4" s="275"/>
      <c r="G4" s="275"/>
      <c r="H4" s="278" t="s">
        <v>131</v>
      </c>
      <c r="I4" s="278"/>
      <c r="J4" s="278"/>
      <c r="K4" s="278"/>
      <c r="L4" s="278"/>
      <c r="M4" s="278"/>
      <c r="N4" s="278"/>
      <c r="O4" s="278"/>
      <c r="P4" s="278"/>
      <c r="Q4" s="271" t="s">
        <v>132</v>
      </c>
      <c r="R4" s="271" t="s">
        <v>20</v>
      </c>
    </row>
    <row r="5" spans="1:18" ht="15.75" customHeight="1" x14ac:dyDescent="0.35">
      <c r="A5" s="272"/>
      <c r="B5" s="276"/>
      <c r="C5" s="276"/>
      <c r="D5" s="276"/>
      <c r="E5" s="276"/>
      <c r="F5" s="276"/>
      <c r="G5" s="276"/>
      <c r="H5" s="274" t="s">
        <v>0</v>
      </c>
      <c r="I5" s="274"/>
      <c r="J5" s="274"/>
      <c r="K5" s="274" t="s">
        <v>21</v>
      </c>
      <c r="L5" s="274"/>
      <c r="M5" s="274"/>
      <c r="N5" s="274" t="s">
        <v>22</v>
      </c>
      <c r="O5" s="274"/>
      <c r="P5" s="274"/>
      <c r="Q5" s="272"/>
      <c r="R5" s="272"/>
    </row>
    <row r="6" spans="1:18" x14ac:dyDescent="0.2">
      <c r="A6" s="273"/>
      <c r="B6" s="10" t="s">
        <v>4</v>
      </c>
      <c r="C6" s="20" t="s">
        <v>55</v>
      </c>
      <c r="D6" s="10" t="s">
        <v>23</v>
      </c>
      <c r="E6" s="10" t="s">
        <v>4</v>
      </c>
      <c r="F6" s="20" t="s">
        <v>55</v>
      </c>
      <c r="G6" s="10" t="s">
        <v>23</v>
      </c>
      <c r="H6" s="10" t="s">
        <v>4</v>
      </c>
      <c r="I6" s="20" t="s">
        <v>55</v>
      </c>
      <c r="J6" s="10" t="s">
        <v>23</v>
      </c>
      <c r="K6" s="10" t="s">
        <v>4</v>
      </c>
      <c r="L6" s="20" t="s">
        <v>55</v>
      </c>
      <c r="M6" s="10" t="s">
        <v>23</v>
      </c>
      <c r="N6" s="10" t="s">
        <v>4</v>
      </c>
      <c r="O6" s="20" t="s">
        <v>55</v>
      </c>
      <c r="P6" s="10" t="s">
        <v>23</v>
      </c>
      <c r="Q6" s="273"/>
      <c r="R6" s="273"/>
    </row>
    <row r="7" spans="1:18" x14ac:dyDescent="0.2">
      <c r="A7" s="11"/>
      <c r="B7" s="11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</row>
    <row r="8" spans="1:18" ht="12" customHeight="1" x14ac:dyDescent="0.2">
      <c r="A8" s="189" t="s">
        <v>49</v>
      </c>
      <c r="B8" s="61">
        <v>4781880.4674298139</v>
      </c>
      <c r="C8" s="60">
        <f>SUM(C11,C15)</f>
        <v>100.00000000000281</v>
      </c>
      <c r="D8" s="60">
        <v>7.2863923384019396</v>
      </c>
      <c r="E8" s="61">
        <v>3480090.6852660212</v>
      </c>
      <c r="F8" s="60">
        <f>SUM(F11,F15)</f>
        <v>100.00000000000303</v>
      </c>
      <c r="G8" s="60">
        <v>8.0193782636631603</v>
      </c>
      <c r="H8" s="61">
        <v>2543781.5663983659</v>
      </c>
      <c r="I8" s="60">
        <f>SUM(I11,I15)</f>
        <v>99.999999999997613</v>
      </c>
      <c r="J8" s="60">
        <v>7.9171173227399807</v>
      </c>
      <c r="K8" s="61">
        <v>2419700.9584627855</v>
      </c>
      <c r="L8" s="60">
        <f>SUM(L11,L15)</f>
        <v>99.999999999996788</v>
      </c>
      <c r="M8" s="60">
        <v>7.8616086990560614</v>
      </c>
      <c r="N8" s="61">
        <v>124080.60793558676</v>
      </c>
      <c r="O8" s="60">
        <f>SUM(O11,O15)</f>
        <v>99.999999999999972</v>
      </c>
      <c r="P8" s="60">
        <v>8.9447508761617467</v>
      </c>
      <c r="Q8" s="60">
        <f>IF(ISNUMBER(N8/H8*100),N8/H8*100,0)</f>
        <v>4.8778012064639382</v>
      </c>
      <c r="R8" s="60">
        <v>3.1396557022738274</v>
      </c>
    </row>
    <row r="9" spans="1:18" ht="12" customHeight="1" x14ac:dyDescent="0.2">
      <c r="A9" s="188"/>
      <c r="B9" s="61"/>
      <c r="C9" s="60"/>
      <c r="D9" s="60"/>
      <c r="E9" s="61"/>
      <c r="F9" s="60"/>
      <c r="G9" s="60"/>
      <c r="H9" s="61"/>
      <c r="I9" s="60"/>
      <c r="J9" s="60"/>
      <c r="K9" s="61"/>
      <c r="L9" s="60"/>
      <c r="M9" s="60"/>
      <c r="N9" s="61"/>
      <c r="O9" s="60"/>
      <c r="P9" s="60"/>
      <c r="Q9" s="60"/>
      <c r="R9" s="60"/>
    </row>
    <row r="10" spans="1:18" x14ac:dyDescent="0.2">
      <c r="A10" s="189" t="s">
        <v>30</v>
      </c>
      <c r="B10" s="69"/>
      <c r="C10" s="60"/>
      <c r="D10" s="214"/>
      <c r="E10" s="69"/>
      <c r="F10" s="60"/>
      <c r="G10" s="214"/>
      <c r="H10" s="69"/>
      <c r="I10" s="60"/>
      <c r="J10" s="214"/>
      <c r="K10" s="69"/>
      <c r="L10" s="60"/>
      <c r="M10" s="214"/>
      <c r="N10" s="69"/>
      <c r="O10" s="60"/>
      <c r="P10" s="214"/>
      <c r="Q10" s="60"/>
      <c r="R10" s="214"/>
    </row>
    <row r="11" spans="1:18" x14ac:dyDescent="0.2">
      <c r="A11" s="187" t="s">
        <v>45</v>
      </c>
      <c r="B11" s="222">
        <v>2620692.773696668</v>
      </c>
      <c r="C11" s="62">
        <f>IF(ISNUMBER(B11/B$8*100),B11/B$8*100,0)</f>
        <v>54.804648329180203</v>
      </c>
      <c r="D11" s="224">
        <v>8.3710048185311372</v>
      </c>
      <c r="E11" s="222">
        <v>1967928.179898625</v>
      </c>
      <c r="F11" s="62">
        <f>IF(ISNUMBER(E11/E$8*100),E11/E$8*100,0)</f>
        <v>56.548186753593029</v>
      </c>
      <c r="G11" s="224">
        <v>9.2151102758788586</v>
      </c>
      <c r="H11" s="222">
        <v>1418012.7860403478</v>
      </c>
      <c r="I11" s="62">
        <f>IF(ISNUMBER(H11/H$8*100),H11/H$8*100,0)</f>
        <v>55.744282636973928</v>
      </c>
      <c r="J11" s="224">
        <v>9.094898762156145</v>
      </c>
      <c r="K11" s="222">
        <v>1336603.7602109658</v>
      </c>
      <c r="L11" s="62">
        <f>IF(ISNUMBER(K11/K$8*100),K11/K$8*100,0)</f>
        <v>55.238386195461864</v>
      </c>
      <c r="M11" s="224">
        <v>9.0328356233098095</v>
      </c>
      <c r="N11" s="222">
        <v>81409.025829380276</v>
      </c>
      <c r="O11" s="62">
        <f>IF(ISNUMBER(N11/N$8*100),N11/N$8*100,0)</f>
        <v>65.609789622921312</v>
      </c>
      <c r="P11" s="224">
        <v>10.075576737851639</v>
      </c>
      <c r="Q11" s="63">
        <f>IF(ISNUMBER(N11/H11*100),N11/H11*100,0)</f>
        <v>5.7410643000410779</v>
      </c>
      <c r="R11" s="224">
        <v>3.4423258612837606</v>
      </c>
    </row>
    <row r="12" spans="1:18" x14ac:dyDescent="0.2">
      <c r="A12" s="186" t="s">
        <v>42</v>
      </c>
      <c r="B12" s="222">
        <v>547500.84312378813</v>
      </c>
      <c r="C12" s="62">
        <f>IF(ISNUMBER(B12/B$8*100),B12/B$8*100,0)</f>
        <v>11.449488268326817</v>
      </c>
      <c r="D12" s="224">
        <v>9.4752015303682295</v>
      </c>
      <c r="E12" s="222">
        <v>435431.44130991457</v>
      </c>
      <c r="F12" s="62">
        <f>IF(ISNUMBER(E12/E$8*100),E12/E$8*100,0)</f>
        <v>12.512071686908635</v>
      </c>
      <c r="G12" s="224">
        <v>10.328349421834684</v>
      </c>
      <c r="H12" s="222">
        <v>291358.90536099911</v>
      </c>
      <c r="I12" s="62">
        <f>IF(ISNUMBER(H12/H$8*100),H12/H$8*100,0)</f>
        <v>11.453770607101379</v>
      </c>
      <c r="J12" s="224">
        <v>10.09342897345684</v>
      </c>
      <c r="K12" s="222">
        <v>270810.16291466111</v>
      </c>
      <c r="L12" s="62">
        <f>IF(ISNUMBER(K12/K$8*100),K12/K$8*100,0)</f>
        <v>11.191885590965935</v>
      </c>
      <c r="M12" s="224">
        <v>10.076160995408788</v>
      </c>
      <c r="N12" s="222">
        <v>20548.742446336571</v>
      </c>
      <c r="O12" s="62">
        <f>IF(ISNUMBER(N12/N$8*100),N12/N$8*100,0)</f>
        <v>16.56080090855448</v>
      </c>
      <c r="P12" s="224">
        <v>10.31879066416314</v>
      </c>
      <c r="Q12" s="63">
        <f>IF(ISNUMBER(N12/H12*100),N12/H12*100,0)</f>
        <v>7.0527250302771076</v>
      </c>
      <c r="R12" s="224">
        <v>3.580025443819256</v>
      </c>
    </row>
    <row r="13" spans="1:18" x14ac:dyDescent="0.2">
      <c r="A13" s="186" t="s">
        <v>43</v>
      </c>
      <c r="B13" s="222">
        <v>329040.59161461884</v>
      </c>
      <c r="C13" s="62">
        <f t="shared" ref="C13:C15" si="0">IF(ISNUMBER(B13/B$8*100),B13/B$8*100,0)</f>
        <v>6.8809873825949692</v>
      </c>
      <c r="D13" s="224">
        <v>9.2154044001319342</v>
      </c>
      <c r="E13" s="222">
        <v>257737.6617134205</v>
      </c>
      <c r="F13" s="62">
        <f t="shared" ref="F13:F15" si="1">IF(ISNUMBER(E13/E$8*100),E13/E$8*100,0)</f>
        <v>7.4060616524916449</v>
      </c>
      <c r="G13" s="224">
        <v>10.105225229388592</v>
      </c>
      <c r="H13" s="222">
        <v>193892.27355514053</v>
      </c>
      <c r="I13" s="62">
        <f t="shared" ref="I13:I15" si="2">IF(ISNUMBER(H13/H$8*100),H13/H$8*100,0)</f>
        <v>7.6222060933346771</v>
      </c>
      <c r="J13" s="224">
        <v>10.141040216892392</v>
      </c>
      <c r="K13" s="222">
        <v>182046.79856579093</v>
      </c>
      <c r="L13" s="62">
        <f t="shared" ref="L13:L15" si="3">IF(ISNUMBER(K13/K$8*100),K13/K$8*100,0)</f>
        <v>7.5235246706454024</v>
      </c>
      <c r="M13" s="224">
        <v>10.143519881557152</v>
      </c>
      <c r="N13" s="222">
        <v>11845.474989349126</v>
      </c>
      <c r="O13" s="62">
        <f t="shared" ref="O13:O15" si="4">IF(ISNUMBER(N13/N$8*100),N13/N$8*100,0)</f>
        <v>9.5465965120822087</v>
      </c>
      <c r="P13" s="224">
        <v>10.102464529556583</v>
      </c>
      <c r="Q13" s="63">
        <f t="shared" ref="Q13:Q15" si="5">IF(ISNUMBER(N13/H13*100),N13/H13*100,0)</f>
        <v>6.109307386083346</v>
      </c>
      <c r="R13" s="224">
        <v>4.4542628688141743</v>
      </c>
    </row>
    <row r="14" spans="1:18" x14ac:dyDescent="0.2">
      <c r="A14" s="186" t="s">
        <v>60</v>
      </c>
      <c r="B14" s="222">
        <v>1744151.3389583284</v>
      </c>
      <c r="C14" s="62">
        <f t="shared" si="0"/>
        <v>36.474172678259826</v>
      </c>
      <c r="D14" s="224">
        <v>7.8344963383421282</v>
      </c>
      <c r="E14" s="222">
        <v>1274759.0768753064</v>
      </c>
      <c r="F14" s="62">
        <f t="shared" si="1"/>
        <v>36.63005341419322</v>
      </c>
      <c r="G14" s="224">
        <v>8.641853018375345</v>
      </c>
      <c r="H14" s="222">
        <v>932761.60712422151</v>
      </c>
      <c r="I14" s="62">
        <f t="shared" si="2"/>
        <v>36.668305936538395</v>
      </c>
      <c r="J14" s="224">
        <v>8.5528737383157001</v>
      </c>
      <c r="K14" s="222">
        <v>883746.79873052752</v>
      </c>
      <c r="L14" s="62">
        <f t="shared" si="3"/>
        <v>36.5229759338511</v>
      </c>
      <c r="M14" s="224">
        <v>8.4693665926030484</v>
      </c>
      <c r="N14" s="222">
        <v>49014.808393694737</v>
      </c>
      <c r="O14" s="62">
        <f t="shared" si="4"/>
        <v>39.502392202284753</v>
      </c>
      <c r="P14" s="224">
        <v>9.9704814581803181</v>
      </c>
      <c r="Q14" s="63">
        <f t="shared" si="5"/>
        <v>5.2548055172222732</v>
      </c>
      <c r="R14" s="224">
        <v>3.1400411384510156</v>
      </c>
    </row>
    <row r="15" spans="1:18" x14ac:dyDescent="0.2">
      <c r="A15" s="187" t="s">
        <v>44</v>
      </c>
      <c r="B15" s="222">
        <v>2161187.6937332801</v>
      </c>
      <c r="C15" s="62">
        <f t="shared" si="0"/>
        <v>45.195351670822603</v>
      </c>
      <c r="D15" s="224">
        <v>5.8556152210927719</v>
      </c>
      <c r="E15" s="222">
        <v>1512162.5053675014</v>
      </c>
      <c r="F15" s="62">
        <f t="shared" si="1"/>
        <v>43.451813246409998</v>
      </c>
      <c r="G15" s="224">
        <v>6.3077798400594709</v>
      </c>
      <c r="H15" s="222">
        <v>1125768.7803579576</v>
      </c>
      <c r="I15" s="62">
        <f t="shared" si="2"/>
        <v>44.255717363023692</v>
      </c>
      <c r="J15" s="224">
        <v>6.3030236778931865</v>
      </c>
      <c r="K15" s="222">
        <v>1083097.1982517419</v>
      </c>
      <c r="L15" s="62">
        <f t="shared" si="3"/>
        <v>44.761613804534925</v>
      </c>
      <c r="M15" s="224">
        <v>6.2892775556377822</v>
      </c>
      <c r="N15" s="222">
        <v>42671.58210620645</v>
      </c>
      <c r="O15" s="62">
        <f t="shared" si="4"/>
        <v>34.390210377078667</v>
      </c>
      <c r="P15" s="224">
        <v>6.633687073903193</v>
      </c>
      <c r="Q15" s="63">
        <f t="shared" si="5"/>
        <v>3.7904392847559949</v>
      </c>
      <c r="R15" s="224">
        <v>2.5622202856235754</v>
      </c>
    </row>
    <row r="16" spans="1:18" x14ac:dyDescent="0.2">
      <c r="B16" s="71"/>
      <c r="C16" s="62"/>
      <c r="D16" s="72"/>
      <c r="E16" s="71"/>
      <c r="F16" s="62"/>
      <c r="G16" s="72"/>
      <c r="H16" s="71"/>
      <c r="I16" s="62"/>
      <c r="J16" s="72"/>
      <c r="K16" s="71"/>
      <c r="L16" s="62"/>
      <c r="M16" s="72"/>
      <c r="N16" s="71"/>
      <c r="O16" s="62"/>
      <c r="P16" s="72"/>
      <c r="Q16" s="62"/>
      <c r="R16" s="72"/>
    </row>
    <row r="17" spans="1:18" x14ac:dyDescent="0.2">
      <c r="A17" s="189" t="s">
        <v>74</v>
      </c>
      <c r="B17" s="69"/>
      <c r="C17" s="60"/>
      <c r="D17" s="214"/>
      <c r="E17" s="69"/>
      <c r="F17" s="60"/>
      <c r="G17" s="214"/>
      <c r="H17" s="69"/>
      <c r="I17" s="60"/>
      <c r="J17" s="214"/>
      <c r="K17" s="69"/>
      <c r="L17" s="60"/>
      <c r="M17" s="214"/>
      <c r="N17" s="69"/>
      <c r="O17" s="60"/>
      <c r="P17" s="214"/>
      <c r="Q17" s="60"/>
      <c r="R17" s="214"/>
    </row>
    <row r="18" spans="1:18" x14ac:dyDescent="0.2">
      <c r="A18" s="186" t="s">
        <v>140</v>
      </c>
      <c r="B18" s="222">
        <v>687023.28076291527</v>
      </c>
      <c r="C18" s="62">
        <f t="shared" ref="C18" si="6">IF(ISNUMBER(B18/B$8*100),B18/B$8*100,0)</f>
        <v>14.367219871812889</v>
      </c>
      <c r="D18" s="224">
        <v>0</v>
      </c>
      <c r="E18" s="222">
        <v>380399.5947721586</v>
      </c>
      <c r="F18" s="62">
        <f t="shared" ref="F18" si="7">IF(ISNUMBER(E18/E$8*100),E18/E$8*100,0)</f>
        <v>10.930737994348574</v>
      </c>
      <c r="G18" s="224">
        <v>0</v>
      </c>
      <c r="H18" s="222">
        <v>217298.36502644431</v>
      </c>
      <c r="I18" s="62">
        <f t="shared" ref="I18" si="8">IF(ISNUMBER(H18/H$8*100),H18/H$8*100,0)</f>
        <v>8.5423358631420552</v>
      </c>
      <c r="J18" s="224">
        <v>0</v>
      </c>
      <c r="K18" s="222">
        <v>211547.13127370825</v>
      </c>
      <c r="L18" s="62">
        <f t="shared" ref="L18" si="9">IF(ISNUMBER(K18/K$8*100),K18/K$8*100,0)</f>
        <v>8.7426973376124231</v>
      </c>
      <c r="M18" s="224">
        <v>0</v>
      </c>
      <c r="N18" s="222">
        <v>5751.2337527359377</v>
      </c>
      <c r="O18" s="62">
        <f t="shared" ref="O18" si="10">IF(ISNUMBER(N18/N$8*100),N18/N$8*100,0)</f>
        <v>4.6350786383328675</v>
      </c>
      <c r="P18" s="224">
        <v>0</v>
      </c>
      <c r="Q18" s="63">
        <f t="shared" ref="Q18" si="11">IF(ISNUMBER(N18/H18*100),N18/H18*100,0)</f>
        <v>2.6466990453591475</v>
      </c>
      <c r="R18" s="224">
        <v>2.6249558984614918</v>
      </c>
    </row>
    <row r="19" spans="1:18" x14ac:dyDescent="0.2">
      <c r="A19" s="186" t="s">
        <v>141</v>
      </c>
      <c r="B19" s="222">
        <v>2257035.3080214108</v>
      </c>
      <c r="C19" s="62">
        <f t="shared" ref="C19:C23" si="12">IF(ISNUMBER(B19/B$8*100),B19/B$8*100,0)</f>
        <v>47.199743351897958</v>
      </c>
      <c r="D19" s="224">
        <v>4.3901761996479705</v>
      </c>
      <c r="E19" s="222">
        <v>1607010.8149814142</v>
      </c>
      <c r="F19" s="62">
        <f t="shared" ref="F19:F23" si="13">IF(ISNUMBER(E19/E$8*100),E19/E$8*100,0)</f>
        <v>46.17726836214824</v>
      </c>
      <c r="G19" s="224">
        <v>4.6596668250072888</v>
      </c>
      <c r="H19" s="222">
        <v>1263415.1345988479</v>
      </c>
      <c r="I19" s="62">
        <f t="shared" ref="I19:I23" si="14">IF(ISNUMBER(H19/H$8*100),H19/H$8*100,0)</f>
        <v>49.666809103726024</v>
      </c>
      <c r="J19" s="224">
        <v>4.7308917052851269</v>
      </c>
      <c r="K19" s="222">
        <v>1212830.3505955739</v>
      </c>
      <c r="L19" s="62">
        <f t="shared" ref="L19:L23" si="15">IF(ISNUMBER(K19/K$8*100),K19/K$8*100,0)</f>
        <v>50.123150398141526</v>
      </c>
      <c r="M19" s="224">
        <v>4.7252270286060298</v>
      </c>
      <c r="N19" s="222">
        <v>50584.78400326601</v>
      </c>
      <c r="O19" s="62">
        <f t="shared" ref="O19:O23" si="16">IF(ISNUMBER(N19/N$8*100),N19/N$8*100,0)</f>
        <v>40.767679047418753</v>
      </c>
      <c r="P19" s="224">
        <v>4.8667090649532021</v>
      </c>
      <c r="Q19" s="63">
        <f t="shared" ref="Q19:Q23" si="17">IF(ISNUMBER(N19/H19*100),N19/H19*100,0)</f>
        <v>4.0038133641107114</v>
      </c>
      <c r="R19" s="224">
        <v>2.7361980009623101</v>
      </c>
    </row>
    <row r="20" spans="1:18" x14ac:dyDescent="0.2">
      <c r="A20" s="186" t="s">
        <v>142</v>
      </c>
      <c r="B20" s="222">
        <v>559723.03900409897</v>
      </c>
      <c r="C20" s="62">
        <f t="shared" si="12"/>
        <v>11.70508219133594</v>
      </c>
      <c r="D20" s="224">
        <v>8.3187683157808063</v>
      </c>
      <c r="E20" s="222">
        <v>404218.77457932505</v>
      </c>
      <c r="F20" s="62">
        <f t="shared" si="13"/>
        <v>11.61517934836305</v>
      </c>
      <c r="G20" s="224">
        <v>8.5239043004791437</v>
      </c>
      <c r="H20" s="222">
        <v>293956.30666636961</v>
      </c>
      <c r="I20" s="62">
        <f t="shared" si="14"/>
        <v>11.555878482230298</v>
      </c>
      <c r="J20" s="224">
        <v>8.5348519024650695</v>
      </c>
      <c r="K20" s="222">
        <v>279702.35544335784</v>
      </c>
      <c r="L20" s="62">
        <f t="shared" si="15"/>
        <v>11.559376974460937</v>
      </c>
      <c r="M20" s="224">
        <v>8.5349390767438926</v>
      </c>
      <c r="N20" s="222">
        <v>14253.95122301206</v>
      </c>
      <c r="O20" s="62">
        <f t="shared" si="16"/>
        <v>11.487654243612049</v>
      </c>
      <c r="P20" s="224">
        <v>8.5331412995071698</v>
      </c>
      <c r="Q20" s="63">
        <f t="shared" si="17"/>
        <v>4.8490033721881698</v>
      </c>
      <c r="R20" s="224">
        <v>2.4852624808336423</v>
      </c>
    </row>
    <row r="21" spans="1:18" x14ac:dyDescent="0.2">
      <c r="A21" s="186" t="s">
        <v>143</v>
      </c>
      <c r="B21" s="222">
        <v>677884.50016050425</v>
      </c>
      <c r="C21" s="62">
        <f t="shared" si="12"/>
        <v>14.176107177452232</v>
      </c>
      <c r="D21" s="224">
        <v>11.547497248359305</v>
      </c>
      <c r="E21" s="222">
        <v>677884.50016050425</v>
      </c>
      <c r="F21" s="62">
        <f t="shared" si="13"/>
        <v>19.478932058596229</v>
      </c>
      <c r="G21" s="224">
        <v>11.547497248359305</v>
      </c>
      <c r="H21" s="222">
        <v>478224.51522314199</v>
      </c>
      <c r="I21" s="62">
        <f t="shared" si="14"/>
        <v>18.799747648939846</v>
      </c>
      <c r="J21" s="224">
        <v>11.651207077243944</v>
      </c>
      <c r="K21" s="222">
        <v>445459.4923051162</v>
      </c>
      <c r="L21" s="62">
        <f t="shared" si="15"/>
        <v>18.409691939292887</v>
      </c>
      <c r="M21" s="224">
        <v>11.655017512160295</v>
      </c>
      <c r="N21" s="222">
        <v>32765.022918024675</v>
      </c>
      <c r="O21" s="62">
        <f t="shared" si="16"/>
        <v>26.406239833249195</v>
      </c>
      <c r="P21" s="224">
        <v>11.599417650625451</v>
      </c>
      <c r="Q21" s="63">
        <f t="shared" si="17"/>
        <v>6.8513892272411736</v>
      </c>
      <c r="R21" s="224">
        <v>3.6985186882994268</v>
      </c>
    </row>
    <row r="22" spans="1:18" x14ac:dyDescent="0.2">
      <c r="A22" s="186" t="s">
        <v>33</v>
      </c>
      <c r="B22" s="222">
        <v>365103.2601699488</v>
      </c>
      <c r="C22" s="62">
        <f t="shared" si="12"/>
        <v>7.6351398295446335</v>
      </c>
      <c r="D22" s="224">
        <v>15.714644544716222</v>
      </c>
      <c r="E22" s="222">
        <v>365103.2601699488</v>
      </c>
      <c r="F22" s="62">
        <f t="shared" si="13"/>
        <v>10.491199603381601</v>
      </c>
      <c r="G22" s="224">
        <v>15.714644544716222</v>
      </c>
      <c r="H22" s="222">
        <v>259182.35617188225</v>
      </c>
      <c r="I22" s="62">
        <f t="shared" si="14"/>
        <v>10.188860537221665</v>
      </c>
      <c r="J22" s="224">
        <v>15.871174606747871</v>
      </c>
      <c r="K22" s="222">
        <v>239209.05323369362</v>
      </c>
      <c r="L22" s="62">
        <f t="shared" si="15"/>
        <v>9.8858932297841058</v>
      </c>
      <c r="M22" s="224">
        <v>15.926312827234147</v>
      </c>
      <c r="N22" s="222">
        <v>19973.302938188237</v>
      </c>
      <c r="O22" s="62">
        <f t="shared" si="16"/>
        <v>16.097038264477927</v>
      </c>
      <c r="P22" s="224">
        <v>15.211801933625193</v>
      </c>
      <c r="Q22" s="63">
        <f t="shared" si="17"/>
        <v>7.7062741589333035</v>
      </c>
      <c r="R22" s="224">
        <v>3.8007744692778784</v>
      </c>
    </row>
    <row r="23" spans="1:18" x14ac:dyDescent="0.2">
      <c r="A23" s="186" t="s">
        <v>125</v>
      </c>
      <c r="B23" s="222">
        <v>48449.046841394578</v>
      </c>
      <c r="C23" s="62">
        <f t="shared" si="12"/>
        <v>1.0131797976003192</v>
      </c>
      <c r="D23" s="224">
        <v>0</v>
      </c>
      <c r="E23" s="222">
        <v>45473.740602734171</v>
      </c>
      <c r="F23" s="62">
        <f t="shared" si="13"/>
        <v>1.3066826331641448</v>
      </c>
      <c r="G23" s="224">
        <v>0</v>
      </c>
      <c r="H23" s="222">
        <v>31704.888711643576</v>
      </c>
      <c r="I23" s="62">
        <f t="shared" si="14"/>
        <v>1.2463683647386912</v>
      </c>
      <c r="J23" s="224">
        <v>0</v>
      </c>
      <c r="K23" s="222">
        <v>30952.575611283628</v>
      </c>
      <c r="L23" s="62">
        <f t="shared" si="15"/>
        <v>1.2791901207059704</v>
      </c>
      <c r="M23" s="224">
        <v>0</v>
      </c>
      <c r="N23" s="222">
        <v>752.31310035994375</v>
      </c>
      <c r="O23" s="62">
        <f t="shared" si="16"/>
        <v>0.60630997290929434</v>
      </c>
      <c r="P23" s="224">
        <v>0</v>
      </c>
      <c r="Q23" s="63">
        <f t="shared" si="17"/>
        <v>2.3728615078962818</v>
      </c>
      <c r="R23" s="224">
        <v>4.709194583578034</v>
      </c>
    </row>
    <row r="24" spans="1:18" x14ac:dyDescent="0.2">
      <c r="A24" s="186"/>
      <c r="B24" s="71"/>
      <c r="C24" s="62"/>
      <c r="D24" s="72"/>
      <c r="E24" s="71"/>
      <c r="F24" s="62"/>
      <c r="G24" s="72"/>
      <c r="H24" s="71"/>
      <c r="I24" s="62"/>
      <c r="J24" s="72"/>
      <c r="K24" s="71"/>
      <c r="L24" s="62"/>
      <c r="M24" s="72"/>
      <c r="N24" s="71"/>
      <c r="O24" s="62"/>
      <c r="P24" s="72"/>
      <c r="Q24" s="62"/>
      <c r="R24" s="72"/>
    </row>
    <row r="25" spans="1:18" x14ac:dyDescent="0.2">
      <c r="A25" s="189" t="s">
        <v>15</v>
      </c>
      <c r="B25" s="69"/>
      <c r="C25" s="60"/>
      <c r="D25" s="214"/>
      <c r="E25" s="69"/>
      <c r="F25" s="60"/>
      <c r="G25" s="214"/>
      <c r="H25" s="69"/>
      <c r="I25" s="60"/>
      <c r="J25" s="214"/>
      <c r="K25" s="69"/>
      <c r="L25" s="60"/>
      <c r="M25" s="214"/>
      <c r="N25" s="69"/>
      <c r="O25" s="60"/>
      <c r="P25" s="214"/>
      <c r="Q25" s="60"/>
      <c r="R25" s="214"/>
    </row>
    <row r="26" spans="1:18" ht="12" customHeight="1" x14ac:dyDescent="0.2">
      <c r="A26" s="186" t="s">
        <v>34</v>
      </c>
      <c r="B26" s="222">
        <v>388196.79651416623</v>
      </c>
      <c r="C26" s="62">
        <f>IF(ISNUMBER(B26/B$8*100),B26/B$8*100,0)</f>
        <v>8.1180782154267419</v>
      </c>
      <c r="D26" s="224">
        <v>8.3224064032162186</v>
      </c>
      <c r="E26" s="222">
        <v>388196.79651416623</v>
      </c>
      <c r="F26" s="62">
        <f>IF(ISNUMBER(E26/E$8*100),E26/E$8*100,0)</f>
        <v>11.154789677111305</v>
      </c>
      <c r="G26" s="224">
        <v>8.3224064032162186</v>
      </c>
      <c r="H26" s="222">
        <v>164727.58562502594</v>
      </c>
      <c r="I26" s="62">
        <f>IF(ISNUMBER(H26/H$8*100),H26/H$8*100,0)</f>
        <v>6.4756969623872562</v>
      </c>
      <c r="J26" s="224">
        <v>7.0298833014080992</v>
      </c>
      <c r="K26" s="222">
        <v>150931.93486403127</v>
      </c>
      <c r="L26" s="62">
        <f>IF(ISNUMBER(K26/K$8*100),K26/K$8*100,0)</f>
        <v>6.2376276017147587</v>
      </c>
      <c r="M26" s="224">
        <v>6.8966898245309629</v>
      </c>
      <c r="N26" s="222">
        <v>13795.650760994506</v>
      </c>
      <c r="O26" s="62">
        <f>IF(ISNUMBER(N26/N$8*100),N26/N$8*100,0)</f>
        <v>11.118297202538017</v>
      </c>
      <c r="P26" s="224">
        <v>8.4336330632247218</v>
      </c>
      <c r="Q26" s="63">
        <f>IF(ISNUMBER(N26/H26*100),N26/H26*100,0)</f>
        <v>8.3748272693062695</v>
      </c>
      <c r="R26" s="224">
        <v>2.2277441885071729</v>
      </c>
    </row>
    <row r="27" spans="1:18" x14ac:dyDescent="0.2">
      <c r="A27" s="186" t="s">
        <v>35</v>
      </c>
      <c r="B27" s="222">
        <v>454378.46697339945</v>
      </c>
      <c r="C27" s="62">
        <f t="shared" ref="C27:C32" si="18">IF(ISNUMBER(B27/B$8*100),B27/B$8*100,0)</f>
        <v>9.5020875169976975</v>
      </c>
      <c r="D27" s="224">
        <v>9.1101775638408498</v>
      </c>
      <c r="E27" s="222">
        <v>454378.46697339945</v>
      </c>
      <c r="F27" s="62">
        <f t="shared" ref="F27:F32" si="19">IF(ISNUMBER(E27/E$8*100),E27/E$8*100,0)</f>
        <v>13.05651225978516</v>
      </c>
      <c r="G27" s="224">
        <v>9.1101775638408498</v>
      </c>
      <c r="H27" s="222">
        <v>339278.91446683393</v>
      </c>
      <c r="I27" s="62">
        <f t="shared" ref="I27:I32" si="20">IF(ISNUMBER(H27/H$8*100),H27/H$8*100,0)</f>
        <v>13.33758051196215</v>
      </c>
      <c r="J27" s="224">
        <v>8.5317707896846802</v>
      </c>
      <c r="K27" s="222">
        <v>306473.57119601389</v>
      </c>
      <c r="L27" s="62">
        <f t="shared" ref="L27:L32" si="21">IF(ISNUMBER(K27/K$8*100),K27/K$8*100,0)</f>
        <v>12.665762276290282</v>
      </c>
      <c r="M27" s="224">
        <v>8.4056424372204219</v>
      </c>
      <c r="N27" s="222">
        <v>32805.343270820085</v>
      </c>
      <c r="O27" s="62">
        <f t="shared" ref="O27:O32" si="22">IF(ISNUMBER(N27/N$8*100),N27/N$8*100,0)</f>
        <v>26.438735122776102</v>
      </c>
      <c r="P27" s="224">
        <v>9.6899044082823291</v>
      </c>
      <c r="Q27" s="63">
        <f t="shared" ref="Q27:Q32" si="23">IF(ISNUMBER(N27/H27*100),N27/H27*100,0)</f>
        <v>9.6691370645218679</v>
      </c>
      <c r="R27" s="224">
        <v>3.0137978512233259</v>
      </c>
    </row>
    <row r="28" spans="1:18" x14ac:dyDescent="0.2">
      <c r="A28" s="186" t="s">
        <v>36</v>
      </c>
      <c r="B28" s="222">
        <v>368678.09577495954</v>
      </c>
      <c r="C28" s="62">
        <f t="shared" si="18"/>
        <v>7.7098977752808242</v>
      </c>
      <c r="D28" s="224">
        <v>8.8955581512519046</v>
      </c>
      <c r="E28" s="222">
        <v>368678.09577495954</v>
      </c>
      <c r="F28" s="62">
        <f t="shared" si="19"/>
        <v>10.593922087601504</v>
      </c>
      <c r="G28" s="224">
        <v>8.8955581512519046</v>
      </c>
      <c r="H28" s="222">
        <v>322624.05362958787</v>
      </c>
      <c r="I28" s="62">
        <f t="shared" si="20"/>
        <v>12.682852092775315</v>
      </c>
      <c r="J28" s="224">
        <v>8.750722493478138</v>
      </c>
      <c r="K28" s="222">
        <v>306532.80957517913</v>
      </c>
      <c r="L28" s="62">
        <f t="shared" si="21"/>
        <v>12.668210445720396</v>
      </c>
      <c r="M28" s="224">
        <v>8.6770498008787964</v>
      </c>
      <c r="N28" s="222">
        <v>16091.244054408016</v>
      </c>
      <c r="O28" s="62">
        <f t="shared" si="22"/>
        <v>12.968379444724651</v>
      </c>
      <c r="P28" s="224">
        <v>10.080274795318768</v>
      </c>
      <c r="Q28" s="63">
        <f t="shared" si="23"/>
        <v>4.9876144922792225</v>
      </c>
      <c r="R28" s="224">
        <v>2.9740197621963818</v>
      </c>
    </row>
    <row r="29" spans="1:18" x14ac:dyDescent="0.2">
      <c r="A29" s="186" t="s">
        <v>38</v>
      </c>
      <c r="B29" s="222">
        <v>396671.70676253462</v>
      </c>
      <c r="C29" s="62">
        <f t="shared" si="18"/>
        <v>8.2953078702893528</v>
      </c>
      <c r="D29" s="224">
        <v>8.9868201602378903</v>
      </c>
      <c r="E29" s="222">
        <v>396671.70676253462</v>
      </c>
      <c r="F29" s="62">
        <f t="shared" si="19"/>
        <v>11.398315234771323</v>
      </c>
      <c r="G29" s="224">
        <v>8.9868201602378903</v>
      </c>
      <c r="H29" s="222">
        <v>357757.31223495619</v>
      </c>
      <c r="I29" s="62">
        <f t="shared" si="20"/>
        <v>14.063994997081839</v>
      </c>
      <c r="J29" s="224">
        <v>9.0195573826751207</v>
      </c>
      <c r="K29" s="222">
        <v>344398.75126556022</v>
      </c>
      <c r="L29" s="62">
        <f t="shared" si="21"/>
        <v>14.233112156320079</v>
      </c>
      <c r="M29" s="224">
        <v>8.9961376012691154</v>
      </c>
      <c r="N29" s="222">
        <v>13358.560969396141</v>
      </c>
      <c r="O29" s="62">
        <f t="shared" si="22"/>
        <v>10.766034428466769</v>
      </c>
      <c r="P29" s="224">
        <v>9.5941948181817498</v>
      </c>
      <c r="Q29" s="63">
        <f t="shared" si="23"/>
        <v>3.7339728672332324</v>
      </c>
      <c r="R29" s="224">
        <v>3.0496467211365146</v>
      </c>
    </row>
    <row r="30" spans="1:18" x14ac:dyDescent="0.2">
      <c r="A30" s="186" t="s">
        <v>39</v>
      </c>
      <c r="B30" s="222">
        <v>502123.74163161457</v>
      </c>
      <c r="C30" s="62">
        <f t="shared" si="18"/>
        <v>10.50054983707065</v>
      </c>
      <c r="D30" s="224">
        <v>8.0396906138053463</v>
      </c>
      <c r="E30" s="222">
        <v>502123.74163161457</v>
      </c>
      <c r="F30" s="62">
        <f t="shared" si="19"/>
        <v>14.428467159131856</v>
      </c>
      <c r="G30" s="224">
        <v>8.0396906138053463</v>
      </c>
      <c r="H30" s="222">
        <v>450400.98202484724</v>
      </c>
      <c r="I30" s="62">
        <f t="shared" si="20"/>
        <v>17.705961391274297</v>
      </c>
      <c r="J30" s="224">
        <v>8.1222302069636338</v>
      </c>
      <c r="K30" s="222">
        <v>432499.75594841165</v>
      </c>
      <c r="L30" s="62">
        <f t="shared" si="21"/>
        <v>17.874099459925613</v>
      </c>
      <c r="M30" s="224">
        <v>8.1073271019183757</v>
      </c>
      <c r="N30" s="222">
        <v>17901.226076435305</v>
      </c>
      <c r="O30" s="62">
        <f t="shared" si="22"/>
        <v>14.427094107830504</v>
      </c>
      <c r="P30" s="224">
        <v>8.4651261332785612</v>
      </c>
      <c r="Q30" s="63">
        <f t="shared" si="23"/>
        <v>3.9745086691324643</v>
      </c>
      <c r="R30" s="224">
        <v>2.3954438008686973</v>
      </c>
    </row>
    <row r="31" spans="1:18" x14ac:dyDescent="0.2">
      <c r="A31" s="186" t="s">
        <v>40</v>
      </c>
      <c r="B31" s="222">
        <v>687302.50642138079</v>
      </c>
      <c r="C31" s="62">
        <f t="shared" si="18"/>
        <v>14.373059115607612</v>
      </c>
      <c r="D31" s="224">
        <v>7.1852133089521626</v>
      </c>
      <c r="E31" s="222">
        <v>687302.50642138079</v>
      </c>
      <c r="F31" s="62">
        <f t="shared" si="19"/>
        <v>19.749557370193724</v>
      </c>
      <c r="G31" s="224">
        <v>7.1852133089521626</v>
      </c>
      <c r="H31" s="222">
        <v>588564.08587154176</v>
      </c>
      <c r="I31" s="62">
        <f t="shared" si="20"/>
        <v>23.137367360707195</v>
      </c>
      <c r="J31" s="224">
        <v>7.2730962476105603</v>
      </c>
      <c r="K31" s="222">
        <v>567476.52851208171</v>
      </c>
      <c r="L31" s="62">
        <f t="shared" si="21"/>
        <v>23.452341353478428</v>
      </c>
      <c r="M31" s="224">
        <v>7.2377364139284968</v>
      </c>
      <c r="N31" s="222">
        <v>21087.557359460287</v>
      </c>
      <c r="O31" s="62">
        <f t="shared" si="22"/>
        <v>16.995046776694831</v>
      </c>
      <c r="P31" s="224">
        <v>8.1565405882898965</v>
      </c>
      <c r="Q31" s="63">
        <f t="shared" si="23"/>
        <v>3.5828821135482594</v>
      </c>
      <c r="R31" s="224">
        <v>4.4081101237312508</v>
      </c>
    </row>
    <row r="32" spans="1:18" x14ac:dyDescent="0.2">
      <c r="A32" s="186" t="s">
        <v>107</v>
      </c>
      <c r="B32" s="222">
        <v>682739.37118797016</v>
      </c>
      <c r="C32" s="62">
        <f t="shared" si="18"/>
        <v>14.277633576126004</v>
      </c>
      <c r="D32" s="224">
        <v>6.5479884149260092</v>
      </c>
      <c r="E32" s="222">
        <v>682739.37118797016</v>
      </c>
      <c r="F32" s="62">
        <f t="shared" si="19"/>
        <v>19.61843621140525</v>
      </c>
      <c r="G32" s="224">
        <v>6.5479884149260092</v>
      </c>
      <c r="H32" s="222">
        <v>320428.63254550076</v>
      </c>
      <c r="I32" s="62">
        <f t="shared" si="20"/>
        <v>12.596546683809109</v>
      </c>
      <c r="J32" s="224">
        <v>6.2016057339773845</v>
      </c>
      <c r="K32" s="222">
        <v>311387.60710142844</v>
      </c>
      <c r="L32" s="62">
        <f t="shared" si="21"/>
        <v>12.868846706547169</v>
      </c>
      <c r="M32" s="224">
        <v>6.2099938793936715</v>
      </c>
      <c r="N32" s="222">
        <v>9041.0254440725203</v>
      </c>
      <c r="O32" s="62">
        <f t="shared" si="22"/>
        <v>7.2864129169692138</v>
      </c>
      <c r="P32" s="224">
        <v>5.8772011106820923</v>
      </c>
      <c r="Q32" s="63">
        <f t="shared" si="23"/>
        <v>2.8215410627477859</v>
      </c>
      <c r="R32" s="224">
        <v>3.930561749811599</v>
      </c>
    </row>
    <row r="33" spans="1:18" x14ac:dyDescent="0.2">
      <c r="B33" s="222"/>
      <c r="C33" s="62"/>
      <c r="D33" s="224"/>
      <c r="E33" s="222"/>
      <c r="F33" s="62"/>
      <c r="G33" s="224"/>
      <c r="H33" s="222"/>
      <c r="I33" s="62"/>
      <c r="J33" s="224"/>
      <c r="K33" s="222"/>
      <c r="L33" s="62"/>
      <c r="M33" s="224"/>
      <c r="N33" s="222"/>
      <c r="O33" s="62"/>
      <c r="P33" s="224"/>
      <c r="Q33" s="63"/>
      <c r="R33" s="224"/>
    </row>
    <row r="34" spans="1:18" x14ac:dyDescent="0.2">
      <c r="A34" s="186"/>
      <c r="B34" s="71"/>
      <c r="C34" s="66"/>
      <c r="D34" s="66"/>
      <c r="E34" s="71"/>
      <c r="F34" s="66"/>
      <c r="G34" s="66"/>
      <c r="H34" s="71"/>
      <c r="I34" s="66"/>
      <c r="J34" s="66"/>
      <c r="K34" s="71"/>
      <c r="L34" s="66"/>
      <c r="M34" s="66"/>
      <c r="N34" s="71"/>
      <c r="O34" s="66"/>
      <c r="P34" s="66"/>
      <c r="Q34" s="66"/>
      <c r="R34" s="66"/>
    </row>
    <row r="35" spans="1:18" x14ac:dyDescent="0.2">
      <c r="A35" s="189" t="s">
        <v>12</v>
      </c>
      <c r="B35" s="69"/>
      <c r="C35" s="60"/>
      <c r="D35" s="60"/>
      <c r="E35" s="69"/>
      <c r="F35" s="60"/>
      <c r="G35" s="60"/>
      <c r="H35" s="69"/>
      <c r="I35" s="60"/>
      <c r="J35" s="60"/>
      <c r="K35" s="69"/>
      <c r="L35" s="60"/>
      <c r="M35" s="60"/>
      <c r="N35" s="69"/>
      <c r="O35" s="60"/>
      <c r="P35" s="60"/>
      <c r="Q35" s="60"/>
      <c r="R35" s="60"/>
    </row>
    <row r="36" spans="1:18" x14ac:dyDescent="0.2">
      <c r="A36" s="186" t="s">
        <v>31</v>
      </c>
      <c r="B36" s="251">
        <v>682739.37118797016</v>
      </c>
      <c r="C36" s="252">
        <f>IF(ISNUMBER(B36/B$8*100),B36/B$8*100,0)</f>
        <v>14.277633576126004</v>
      </c>
      <c r="D36" s="252">
        <v>6.5479884149260092</v>
      </c>
      <c r="E36" s="251">
        <v>682739.37118797016</v>
      </c>
      <c r="F36" s="252">
        <f t="shared" ref="F36" si="24">IF(ISNUMBER(E36/E$8*100),E36/E$8*100,0)</f>
        <v>19.61843621140525</v>
      </c>
      <c r="G36" s="252">
        <v>6.5479884149260092</v>
      </c>
      <c r="H36" s="222">
        <v>705329.10356239986</v>
      </c>
      <c r="I36" s="62">
        <f>IF(ISNUMBER(H36/H$8*100),H36/H$8*100,0)</f>
        <v>27.727581364662761</v>
      </c>
      <c r="J36" s="224">
        <v>5.6270946090213831</v>
      </c>
      <c r="K36" s="222">
        <v>705329.10356239986</v>
      </c>
      <c r="L36" s="62">
        <f>IF(ISNUMBER(K36/K$8*100),K36/K$8*100,0)</f>
        <v>29.149432746866754</v>
      </c>
      <c r="M36" s="224">
        <v>5.6270946090213831</v>
      </c>
      <c r="N36" s="222">
        <v>0</v>
      </c>
      <c r="O36" s="62">
        <f>IF(ISNUMBER(N36/N$8*100),N36/N$8*100,0)</f>
        <v>0</v>
      </c>
      <c r="P36" s="224">
        <v>0</v>
      </c>
      <c r="Q36" s="63">
        <f>IF(ISNUMBER(N36/H36*100),N36/H36*100,0)</f>
        <v>0</v>
      </c>
      <c r="R36" s="224">
        <v>0</v>
      </c>
    </row>
    <row r="37" spans="1:18" x14ac:dyDescent="0.2">
      <c r="A37" s="186" t="s">
        <v>32</v>
      </c>
      <c r="B37" s="251">
        <v>730142.15576530353</v>
      </c>
      <c r="C37" s="252">
        <f t="shared" ref="C37:C40" si="25">IF(ISNUMBER(B37/B$8*100),B37/B$8*100,0)</f>
        <v>15.268933649396374</v>
      </c>
      <c r="D37" s="252">
        <v>5.6145017225972573</v>
      </c>
      <c r="E37" s="251">
        <v>705329.10356239986</v>
      </c>
      <c r="F37" s="252">
        <f t="shared" ref="F37:F40" si="26">IF(ISNUMBER(E37/E$8*100),E37/E$8*100,0)</f>
        <v>20.2675495368157</v>
      </c>
      <c r="G37" s="252">
        <v>5.6270946090213831</v>
      </c>
      <c r="H37" s="222">
        <v>257560.80059396871</v>
      </c>
      <c r="I37" s="62">
        <f t="shared" ref="I37:I40" si="27">IF(ISNUMBER(H37/H$8*100),H37/H$8*100,0)</f>
        <v>10.125114671643693</v>
      </c>
      <c r="J37" s="224">
        <v>8.6677350182542376</v>
      </c>
      <c r="K37" s="222">
        <v>257560.80059396871</v>
      </c>
      <c r="L37" s="62">
        <f t="shared" ref="L37:L40" si="28">IF(ISNUMBER(K37/K$8*100),K37/K$8*100,0)</f>
        <v>10.64432361747688</v>
      </c>
      <c r="M37" s="224">
        <v>8.6677350182542376</v>
      </c>
      <c r="N37" s="222">
        <v>0</v>
      </c>
      <c r="O37" s="62">
        <f t="shared" ref="O37:O40" si="29">IF(ISNUMBER(N37/N$8*100),N37/N$8*100,0)</f>
        <v>0</v>
      </c>
      <c r="P37" s="224">
        <v>0</v>
      </c>
      <c r="Q37" s="63">
        <f t="shared" ref="Q37:Q40" si="30">IF(ISNUMBER(N37/H37*100),N37/H37*100,0)</f>
        <v>0</v>
      </c>
      <c r="R37" s="224">
        <v>0</v>
      </c>
    </row>
    <row r="38" spans="1:18" x14ac:dyDescent="0.2">
      <c r="A38" s="186" t="s">
        <v>41</v>
      </c>
      <c r="B38" s="251">
        <v>259496.32705581354</v>
      </c>
      <c r="C38" s="252">
        <f t="shared" si="25"/>
        <v>5.4266585880447309</v>
      </c>
      <c r="D38" s="252">
        <v>8.651272654066597</v>
      </c>
      <c r="E38" s="251">
        <v>257560.80059396871</v>
      </c>
      <c r="F38" s="252">
        <f t="shared" si="26"/>
        <v>7.4009795688493831</v>
      </c>
      <c r="G38" s="252">
        <v>8.6677350182542376</v>
      </c>
      <c r="H38" s="222">
        <v>1414182.8520158723</v>
      </c>
      <c r="I38" s="62">
        <f t="shared" si="27"/>
        <v>55.593721988407786</v>
      </c>
      <c r="J38" s="224">
        <v>8.6209883826414409</v>
      </c>
      <c r="K38" s="222">
        <v>1414182.8520158723</v>
      </c>
      <c r="L38" s="62">
        <f t="shared" si="28"/>
        <v>58.444529976724482</v>
      </c>
      <c r="M38" s="224">
        <v>8.6209883826414409</v>
      </c>
      <c r="N38" s="222">
        <v>0</v>
      </c>
      <c r="O38" s="62">
        <f t="shared" si="29"/>
        <v>0</v>
      </c>
      <c r="P38" s="224">
        <v>0</v>
      </c>
      <c r="Q38" s="63">
        <f t="shared" si="30"/>
        <v>0</v>
      </c>
      <c r="R38" s="224">
        <v>0</v>
      </c>
    </row>
    <row r="39" spans="1:18" x14ac:dyDescent="0.2">
      <c r="A39" s="186" t="s">
        <v>37</v>
      </c>
      <c r="B39" s="251">
        <v>1430806.767932517</v>
      </c>
      <c r="C39" s="252">
        <f t="shared" si="25"/>
        <v>29.921424796750586</v>
      </c>
      <c r="D39" s="252">
        <v>8.5929961797128911</v>
      </c>
      <c r="E39" s="251">
        <v>1414182.8520158723</v>
      </c>
      <c r="F39" s="252">
        <f t="shared" si="26"/>
        <v>40.636379333539438</v>
      </c>
      <c r="G39" s="252">
        <v>8.6209883826414409</v>
      </c>
      <c r="H39" s="222">
        <v>42628.202290472225</v>
      </c>
      <c r="I39" s="62">
        <f t="shared" si="27"/>
        <v>1.6757807688192234</v>
      </c>
      <c r="J39" s="224">
        <v>10.086245225605513</v>
      </c>
      <c r="K39" s="222">
        <v>42628.202290472225</v>
      </c>
      <c r="L39" s="62">
        <f t="shared" si="28"/>
        <v>1.7617136589288929</v>
      </c>
      <c r="M39" s="224">
        <v>10.086245225605513</v>
      </c>
      <c r="N39" s="222">
        <v>0</v>
      </c>
      <c r="O39" s="62">
        <f t="shared" si="29"/>
        <v>0</v>
      </c>
      <c r="P39" s="224">
        <v>0</v>
      </c>
      <c r="Q39" s="63">
        <f t="shared" si="30"/>
        <v>0</v>
      </c>
      <c r="R39" s="224">
        <v>0</v>
      </c>
    </row>
    <row r="40" spans="1:18" x14ac:dyDescent="0.2">
      <c r="A40" s="186" t="s">
        <v>61</v>
      </c>
      <c r="B40" s="251">
        <v>43116.169172297217</v>
      </c>
      <c r="C40" s="252">
        <f t="shared" si="25"/>
        <v>0.90165719252015275</v>
      </c>
      <c r="D40" s="252">
        <v>10.034374247327943</v>
      </c>
      <c r="E40" s="251">
        <v>42628.202290472225</v>
      </c>
      <c r="F40" s="252">
        <f t="shared" si="26"/>
        <v>1.2249164216022057</v>
      </c>
      <c r="G40" s="252">
        <v>10.086245225605513</v>
      </c>
      <c r="H40" s="222">
        <v>20447.760784247959</v>
      </c>
      <c r="I40" s="62">
        <f t="shared" si="27"/>
        <v>0.80383320070988207</v>
      </c>
      <c r="J40" s="224">
        <v>10.658249508582733</v>
      </c>
      <c r="K40" s="222">
        <v>0</v>
      </c>
      <c r="L40" s="62">
        <f t="shared" si="28"/>
        <v>0</v>
      </c>
      <c r="M40" s="224">
        <v>0</v>
      </c>
      <c r="N40" s="222">
        <v>20447.760784247959</v>
      </c>
      <c r="O40" s="62">
        <f t="shared" si="29"/>
        <v>16.479416989045447</v>
      </c>
      <c r="P40" s="224">
        <v>10.658249508582733</v>
      </c>
      <c r="Q40" s="63">
        <f t="shared" si="30"/>
        <v>100</v>
      </c>
      <c r="R40" s="224">
        <v>3.128203663873983</v>
      </c>
    </row>
    <row r="41" spans="1:18" x14ac:dyDescent="0.2">
      <c r="A41" s="190"/>
      <c r="B41" s="191"/>
      <c r="C41" s="192"/>
      <c r="D41" s="193"/>
      <c r="E41" s="191"/>
      <c r="F41" s="192"/>
      <c r="G41" s="193"/>
      <c r="H41" s="191"/>
      <c r="I41" s="192"/>
      <c r="J41" s="193"/>
      <c r="K41" s="191"/>
      <c r="L41" s="192"/>
      <c r="M41" s="193"/>
      <c r="N41" s="191"/>
      <c r="O41" s="192"/>
      <c r="P41" s="193"/>
      <c r="Q41" s="194"/>
      <c r="R41" s="194"/>
    </row>
    <row r="42" spans="1:18" x14ac:dyDescent="0.2">
      <c r="A42" s="2" t="s">
        <v>144</v>
      </c>
      <c r="F42" s="19"/>
      <c r="I42" s="19"/>
      <c r="L42" s="19"/>
    </row>
    <row r="43" spans="1:18" x14ac:dyDescent="0.2">
      <c r="A43" s="220" t="s">
        <v>76</v>
      </c>
      <c r="B43" s="5"/>
      <c r="F43" s="19"/>
      <c r="I43" s="19"/>
      <c r="L43" s="19"/>
    </row>
    <row r="44" spans="1:18" x14ac:dyDescent="0.2">
      <c r="A44" s="2" t="s">
        <v>50</v>
      </c>
      <c r="B44" s="5"/>
      <c r="F44" s="19"/>
      <c r="I44" s="19"/>
      <c r="L44" s="19"/>
    </row>
    <row r="45" spans="1:18" x14ac:dyDescent="0.2">
      <c r="A45" s="2" t="s">
        <v>137</v>
      </c>
      <c r="B45" s="5"/>
      <c r="F45" s="19"/>
      <c r="I45" s="19"/>
      <c r="L45" s="19"/>
    </row>
    <row r="46" spans="1:18" x14ac:dyDescent="0.2">
      <c r="A46" s="2" t="s">
        <v>51</v>
      </c>
      <c r="F46" s="19"/>
      <c r="I46" s="19"/>
      <c r="L46" s="19"/>
    </row>
    <row r="47" spans="1:18" x14ac:dyDescent="0.2">
      <c r="A47" s="2" t="s">
        <v>56</v>
      </c>
      <c r="F47" s="19"/>
      <c r="I47" s="19"/>
      <c r="L47" s="19"/>
    </row>
    <row r="48" spans="1:18" x14ac:dyDescent="0.2">
      <c r="A48" s="2" t="s">
        <v>57</v>
      </c>
      <c r="F48" s="19"/>
      <c r="I48" s="19"/>
      <c r="L48" s="19"/>
    </row>
    <row r="49" spans="2:12" x14ac:dyDescent="0.2">
      <c r="E49" s="8"/>
      <c r="F49" s="19"/>
      <c r="G49" s="3"/>
      <c r="I49" s="19"/>
      <c r="L49" s="19"/>
    </row>
    <row r="50" spans="2:12" x14ac:dyDescent="0.2">
      <c r="F50" s="19"/>
      <c r="I50" s="19"/>
      <c r="L50" s="19"/>
    </row>
    <row r="51" spans="2:12" x14ac:dyDescent="0.2">
      <c r="B51" s="8"/>
      <c r="F51" s="19"/>
      <c r="I51" s="19"/>
      <c r="L51" s="19"/>
    </row>
    <row r="53" spans="2:12" x14ac:dyDescent="0.2">
      <c r="B53" s="8"/>
    </row>
    <row r="54" spans="2:12" x14ac:dyDescent="0.2">
      <c r="B54" s="8"/>
    </row>
  </sheetData>
  <mergeCells count="12">
    <mergeCell ref="A1:R1"/>
    <mergeCell ref="A2:R2"/>
    <mergeCell ref="A4:A6"/>
    <mergeCell ref="B4:D5"/>
    <mergeCell ref="Q4:Q6"/>
    <mergeCell ref="R4:R6"/>
    <mergeCell ref="E4:G5"/>
    <mergeCell ref="H4:P4"/>
    <mergeCell ref="H5:J5"/>
    <mergeCell ref="K5:M5"/>
    <mergeCell ref="N5:P5"/>
    <mergeCell ref="A3:R3"/>
  </mergeCells>
  <phoneticPr fontId="0" type="noConversion"/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1:S115"/>
  <sheetViews>
    <sheetView workbookViewId="0">
      <selection activeCell="L108" sqref="L108"/>
    </sheetView>
  </sheetViews>
  <sheetFormatPr baseColWidth="10" defaultColWidth="12" defaultRowHeight="11.25" x14ac:dyDescent="0.2"/>
  <cols>
    <col min="1" max="1" width="53.6640625" style="45" customWidth="1"/>
    <col min="2" max="2" width="14.6640625" style="45" bestFit="1" customWidth="1"/>
    <col min="3" max="3" width="9.1640625" style="51" bestFit="1" customWidth="1"/>
    <col min="4" max="4" width="14.6640625" style="45" bestFit="1" customWidth="1"/>
    <col min="5" max="5" width="8.6640625" style="51" bestFit="1" customWidth="1"/>
    <col min="6" max="6" width="12.6640625" style="45" bestFit="1" customWidth="1"/>
    <col min="7" max="7" width="8.6640625" style="51" bestFit="1" customWidth="1"/>
    <col min="8" max="8" width="14.5" style="45" bestFit="1" customWidth="1"/>
    <col min="9" max="9" width="8.6640625" style="51" bestFit="1" customWidth="1"/>
    <col min="10" max="10" width="11.6640625" style="45" bestFit="1" customWidth="1"/>
    <col min="11" max="11" width="9.33203125" style="51" bestFit="1" customWidth="1"/>
    <col min="12" max="12" width="14.6640625" style="45" bestFit="1" customWidth="1"/>
    <col min="13" max="13" width="8.6640625" style="51" bestFit="1" customWidth="1"/>
    <col min="14" max="14" width="12.6640625" style="45" bestFit="1" customWidth="1"/>
    <col min="15" max="15" width="8.6640625" style="51" bestFit="1" customWidth="1"/>
    <col min="16" max="16384" width="12" style="45"/>
  </cols>
  <sheetData>
    <row r="1" spans="1:19" x14ac:dyDescent="0.2">
      <c r="A1" s="280" t="s">
        <v>79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80"/>
    </row>
    <row r="2" spans="1:19" x14ac:dyDescent="0.2">
      <c r="A2" s="280" t="s">
        <v>53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</row>
    <row r="3" spans="1:19" x14ac:dyDescent="0.2">
      <c r="A3" s="280" t="s">
        <v>28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</row>
    <row r="4" spans="1:19" customFormat="1" ht="23.25" x14ac:dyDescent="0.35">
      <c r="A4" s="279" t="s">
        <v>72</v>
      </c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</row>
    <row r="5" spans="1:19" ht="12" customHeight="1" x14ac:dyDescent="0.2">
      <c r="A5" s="283" t="s">
        <v>27</v>
      </c>
      <c r="B5" s="286" t="s">
        <v>5</v>
      </c>
      <c r="C5" s="286"/>
      <c r="D5" s="289" t="s">
        <v>6</v>
      </c>
      <c r="E5" s="289"/>
      <c r="F5" s="289"/>
      <c r="G5" s="289"/>
      <c r="H5" s="289"/>
      <c r="I5" s="289"/>
      <c r="J5" s="289"/>
      <c r="K5" s="289"/>
      <c r="L5" s="286" t="s">
        <v>1</v>
      </c>
      <c r="M5" s="286"/>
      <c r="N5" s="281" t="s">
        <v>138</v>
      </c>
      <c r="O5" s="281"/>
      <c r="P5" s="281" t="s">
        <v>2</v>
      </c>
      <c r="Q5" s="281"/>
      <c r="R5" s="281" t="s">
        <v>109</v>
      </c>
      <c r="S5" s="281"/>
    </row>
    <row r="6" spans="1:19" ht="13.5" x14ac:dyDescent="0.35">
      <c r="A6" s="284"/>
      <c r="B6" s="287"/>
      <c r="C6" s="287"/>
      <c r="D6" s="288" t="s">
        <v>3</v>
      </c>
      <c r="E6" s="288"/>
      <c r="F6" s="288" t="s">
        <v>70</v>
      </c>
      <c r="G6" s="288"/>
      <c r="H6" s="288" t="s">
        <v>9</v>
      </c>
      <c r="I6" s="288"/>
      <c r="J6" s="288" t="s">
        <v>71</v>
      </c>
      <c r="K6" s="288"/>
      <c r="L6" s="287"/>
      <c r="M6" s="287"/>
      <c r="N6" s="282"/>
      <c r="O6" s="282"/>
      <c r="P6" s="282"/>
      <c r="Q6" s="282"/>
      <c r="R6" s="282"/>
      <c r="S6" s="282"/>
    </row>
    <row r="7" spans="1:19" x14ac:dyDescent="0.2">
      <c r="A7" s="285"/>
      <c r="B7" s="46" t="s">
        <v>7</v>
      </c>
      <c r="C7" s="47" t="s">
        <v>55</v>
      </c>
      <c r="D7" s="46" t="s">
        <v>7</v>
      </c>
      <c r="E7" s="47" t="s">
        <v>55</v>
      </c>
      <c r="F7" s="46" t="s">
        <v>7</v>
      </c>
      <c r="G7" s="47" t="s">
        <v>55</v>
      </c>
      <c r="H7" s="46" t="s">
        <v>7</v>
      </c>
      <c r="I7" s="47" t="s">
        <v>55</v>
      </c>
      <c r="J7" s="46" t="s">
        <v>7</v>
      </c>
      <c r="K7" s="47" t="s">
        <v>55</v>
      </c>
      <c r="L7" s="46" t="s">
        <v>7</v>
      </c>
      <c r="M7" s="47" t="s">
        <v>55</v>
      </c>
      <c r="N7" s="46" t="s">
        <v>7</v>
      </c>
      <c r="O7" s="47" t="s">
        <v>55</v>
      </c>
      <c r="P7" s="46" t="s">
        <v>7</v>
      </c>
      <c r="Q7" s="47" t="s">
        <v>55</v>
      </c>
      <c r="R7" s="46" t="s">
        <v>7</v>
      </c>
      <c r="S7" s="47" t="s">
        <v>55</v>
      </c>
    </row>
    <row r="8" spans="1:19" x14ac:dyDescent="0.2">
      <c r="A8" s="76"/>
      <c r="B8" s="77"/>
      <c r="C8" s="78"/>
      <c r="D8" s="78"/>
      <c r="E8" s="78"/>
      <c r="F8" s="68"/>
      <c r="G8" s="42"/>
      <c r="H8" s="78"/>
      <c r="I8" s="78"/>
      <c r="J8" s="78"/>
      <c r="K8" s="78"/>
      <c r="L8" s="78"/>
      <c r="M8" s="78"/>
      <c r="N8" s="78"/>
      <c r="O8" s="78"/>
    </row>
    <row r="9" spans="1:19" x14ac:dyDescent="0.2">
      <c r="A9" s="199" t="s">
        <v>75</v>
      </c>
      <c r="B9" s="69">
        <v>2419700.9584627855</v>
      </c>
      <c r="C9" s="42">
        <f>SUM(E9,M9,O9,Q9)</f>
        <v>95.091942485084672</v>
      </c>
      <c r="D9" s="69">
        <f t="shared" ref="D9:D36" si="0">F9+H9+J9</f>
        <v>1627165.0447352163</v>
      </c>
      <c r="E9" s="42">
        <f>IF(ISNUMBER(D9/$B$9*100),D9/$B$9*100,0)</f>
        <v>67.246534702740277</v>
      </c>
      <c r="F9" s="69">
        <v>114277.15946579438</v>
      </c>
      <c r="G9" s="42">
        <f>IF(ISNUMBER(F9/$B$9*100),F9/$B$9*100,0)</f>
        <v>4.7227802702691672</v>
      </c>
      <c r="H9" s="69">
        <v>1499240.6182712563</v>
      </c>
      <c r="I9" s="42">
        <f>IF(ISNUMBER(H9/$B$9*100),H9/$B$9*100,0)</f>
        <v>61.959748084891885</v>
      </c>
      <c r="J9" s="69">
        <v>13647.266998165493</v>
      </c>
      <c r="K9" s="42">
        <f>IF(ISNUMBER(J9/$B$9*100),J9/$B$9*100,0)</f>
        <v>0.56400634757922652</v>
      </c>
      <c r="L9" s="69">
        <v>602023.22166863538</v>
      </c>
      <c r="M9" s="42">
        <f>IF(ISNUMBER(L9/$B$9*100),L9/$B$9*100,0)</f>
        <v>24.88006708279751</v>
      </c>
      <c r="N9" s="69">
        <v>0</v>
      </c>
      <c r="O9" s="42">
        <f>IF(ISNUMBER(N9/$B$9*100),N9/$B$9*100,0)</f>
        <v>0</v>
      </c>
      <c r="P9" s="69">
        <v>71752.377328623072</v>
      </c>
      <c r="Q9" s="42">
        <f>IF(ISNUMBER(P9/$B$9*100),P9/$B$9*100,0)</f>
        <v>2.9653406995468861</v>
      </c>
      <c r="R9" s="69">
        <v>118760.3147302642</v>
      </c>
      <c r="S9" s="42">
        <f>IF(ISNUMBER(R9/$B$9*100),R9/$B$9*100,0)</f>
        <v>4.9080575149133958</v>
      </c>
    </row>
    <row r="10" spans="1:19" s="50" customFormat="1" x14ac:dyDescent="0.2">
      <c r="A10" s="197"/>
      <c r="B10" s="69"/>
      <c r="C10" s="42"/>
      <c r="D10" s="69"/>
      <c r="E10" s="42"/>
      <c r="F10" s="79"/>
      <c r="G10" s="42"/>
      <c r="H10" s="79"/>
      <c r="I10" s="42"/>
      <c r="J10" s="79"/>
      <c r="K10" s="42"/>
      <c r="L10" s="79"/>
      <c r="M10" s="42"/>
      <c r="N10" s="79"/>
      <c r="O10" s="42"/>
      <c r="P10" s="79"/>
      <c r="Q10" s="42"/>
      <c r="R10" s="79"/>
      <c r="S10" s="42"/>
    </row>
    <row r="11" spans="1:19" x14ac:dyDescent="0.2">
      <c r="A11" s="200" t="s">
        <v>30</v>
      </c>
      <c r="B11" s="69"/>
      <c r="C11" s="42"/>
      <c r="D11" s="69"/>
      <c r="E11" s="42"/>
      <c r="F11" s="69"/>
      <c r="G11" s="42"/>
      <c r="H11" s="69"/>
      <c r="I11" s="42"/>
      <c r="J11" s="69"/>
      <c r="K11" s="42"/>
      <c r="L11" s="69"/>
      <c r="M11" s="42"/>
      <c r="N11" s="69"/>
      <c r="O11" s="42"/>
      <c r="P11" s="69"/>
      <c r="Q11" s="42"/>
      <c r="R11" s="69"/>
      <c r="S11" s="42"/>
    </row>
    <row r="12" spans="1:19" x14ac:dyDescent="0.2">
      <c r="A12" s="201" t="s">
        <v>46</v>
      </c>
      <c r="B12" s="43">
        <f>SUM(B13:B15)</f>
        <v>1336603.7602109795</v>
      </c>
      <c r="C12" s="44">
        <f>IF(ISNUMBER(B12/B$9*100),B12/B$9*100,0)</f>
        <v>55.238386195462432</v>
      </c>
      <c r="D12" s="43">
        <f>SUM(D13:D15)</f>
        <v>930989.50082456646</v>
      </c>
      <c r="E12" s="44">
        <f>IF(ISNUMBER(D12/D$9*100),D12/D$9*100,0)</f>
        <v>57.215431454653917</v>
      </c>
      <c r="F12" s="43">
        <f>SUM(F13:F15)</f>
        <v>84556.853716466518</v>
      </c>
      <c r="G12" s="44">
        <f>IF(ISNUMBER(F12/F$9*100),F12/F$9*100,0)</f>
        <v>73.992785707782843</v>
      </c>
      <c r="H12" s="43">
        <f>SUM(H13:H15)</f>
        <v>839177.08306303166</v>
      </c>
      <c r="I12" s="44">
        <f>IF(ISNUMBER(H12/H$9*100),H12/H$9*100,0)</f>
        <v>55.97347569402632</v>
      </c>
      <c r="J12" s="43">
        <f>SUM(J13:J15)</f>
        <v>7255.5640450683986</v>
      </c>
      <c r="K12" s="44">
        <f>IF(ISNUMBER(J12/J$9*100),J12/J$9*100,0)</f>
        <v>53.164960032244657</v>
      </c>
      <c r="L12" s="43">
        <f>SUM(L13:L15)</f>
        <v>327819.98619002773</v>
      </c>
      <c r="M12" s="44">
        <f>IF(ISNUMBER(L12/L$9*100),L12/L$9*100,0)</f>
        <v>54.453046724909541</v>
      </c>
      <c r="N12" s="43">
        <f>SUM(N13:N15)</f>
        <v>0</v>
      </c>
      <c r="O12" s="44">
        <f>IF(ISNUMBER(N12/N$9*100),N12/N$9*100,0)</f>
        <v>0</v>
      </c>
      <c r="P12" s="43">
        <f>SUM(P13:P15)</f>
        <v>21840.933766747337</v>
      </c>
      <c r="Q12" s="44">
        <f>IF(ISNUMBER(P12/P$9*100),P12/P$9*100,0)</f>
        <v>30.4393172461962</v>
      </c>
      <c r="R12" s="43">
        <f>SUM(R13:R15)</f>
        <v>55953.339429630018</v>
      </c>
      <c r="S12" s="44">
        <f>IF(ISNUMBER(R12/R$9*100),R12/R$9*100,0)</f>
        <v>47.114509216917043</v>
      </c>
    </row>
    <row r="13" spans="1:19" x14ac:dyDescent="0.2">
      <c r="A13" s="204" t="s">
        <v>42</v>
      </c>
      <c r="B13" s="225">
        <v>270810.16291466111</v>
      </c>
      <c r="C13" s="44">
        <f>IF(ISNUMBER(B13/B$9*100),B13/B$9*100,0)</f>
        <v>11.191885590965935</v>
      </c>
      <c r="D13" s="43">
        <f t="shared" si="0"/>
        <v>197278.09036159309</v>
      </c>
      <c r="E13" s="44">
        <f>IF(ISNUMBER(D13/D$9*100),D13/D$9*100,0)</f>
        <v>12.124036894714363</v>
      </c>
      <c r="F13" s="225">
        <v>29940.682441126592</v>
      </c>
      <c r="G13" s="44">
        <f>IF(ISNUMBER(F13/F$9*100),F13/F$9*100,0)</f>
        <v>26.200058332818895</v>
      </c>
      <c r="H13" s="225">
        <v>165835.58629606618</v>
      </c>
      <c r="I13" s="44">
        <f>IF(ISNUMBER(H13/H$9*100),H13/H$9*100,0)</f>
        <v>11.061305588644457</v>
      </c>
      <c r="J13" s="225">
        <v>1501.8216244003411</v>
      </c>
      <c r="K13" s="44">
        <f>IF(ISNUMBER(J13/J$9*100),J13/J$9*100,0)</f>
        <v>11.004559554687548</v>
      </c>
      <c r="L13" s="225">
        <v>59147.205400077488</v>
      </c>
      <c r="M13" s="44">
        <f>IF(ISNUMBER(L13/L$9*100),L13/L$9*100,0)</f>
        <v>9.8247381946726957</v>
      </c>
      <c r="N13" s="225">
        <v>0</v>
      </c>
      <c r="O13" s="44">
        <f>IF(ISNUMBER(N13/N$9*100),N13/N$9*100,0)</f>
        <v>0</v>
      </c>
      <c r="P13" s="225">
        <v>3705.1695959254776</v>
      </c>
      <c r="Q13" s="44">
        <f>IF(ISNUMBER(P13/P$9*100),P13/P$9*100,0)</f>
        <v>5.1638283411237325</v>
      </c>
      <c r="R13" s="225">
        <v>10679.697557062602</v>
      </c>
      <c r="S13" s="44">
        <f>IF(ISNUMBER(R13/R$9*100),R13/R$9*100,0)</f>
        <v>8.9926484123244315</v>
      </c>
    </row>
    <row r="14" spans="1:19" x14ac:dyDescent="0.2">
      <c r="A14" s="204" t="s">
        <v>43</v>
      </c>
      <c r="B14" s="225">
        <v>182046.79856579093</v>
      </c>
      <c r="C14" s="44">
        <f t="shared" ref="C14:C16" si="1">IF(ISNUMBER(B14/B$9*100),B14/B$9*100,0)</f>
        <v>7.5235246706454024</v>
      </c>
      <c r="D14" s="43">
        <f t="shared" ref="D14:D16" si="2">F14+H14+J14</f>
        <v>132069.73766306264</v>
      </c>
      <c r="E14" s="44">
        <f t="shared" ref="E14:E16" si="3">IF(ISNUMBER(D14/D$9*100),D14/D$9*100,0)</f>
        <v>8.1165545001339403</v>
      </c>
      <c r="F14" s="225">
        <v>5587.730382175092</v>
      </c>
      <c r="G14" s="44">
        <f t="shared" ref="G14:G16" si="4">IF(ISNUMBER(F14/F$9*100),F14/F$9*100,0)</f>
        <v>4.8896300960714907</v>
      </c>
      <c r="H14" s="225">
        <v>125277.4648917132</v>
      </c>
      <c r="I14" s="44">
        <f t="shared" ref="I14:I16" si="5">IF(ISNUMBER(H14/H$9*100),H14/H$9*100,0)</f>
        <v>8.3560612862909274</v>
      </c>
      <c r="J14" s="225">
        <v>1204.5423891743449</v>
      </c>
      <c r="K14" s="44">
        <f t="shared" ref="K14:K16" si="6">IF(ISNUMBER(J14/J$9*100),J14/J$9*100,0)</f>
        <v>8.8262535593116418</v>
      </c>
      <c r="L14" s="225">
        <v>43999.986366814897</v>
      </c>
      <c r="M14" s="44">
        <f t="shared" ref="M14:M16" si="7">IF(ISNUMBER(L14/L$9*100),L14/L$9*100,0)</f>
        <v>7.3086859083042643</v>
      </c>
      <c r="N14" s="225">
        <v>0</v>
      </c>
      <c r="O14" s="44">
        <f t="shared" ref="O14:O16" si="8">IF(ISNUMBER(N14/N$9*100),N14/N$9*100,0)</f>
        <v>0</v>
      </c>
      <c r="P14" s="225">
        <v>1565.3631616833543</v>
      </c>
      <c r="Q14" s="44">
        <f t="shared" ref="Q14:Q16" si="9">IF(ISNUMBER(P14/P$9*100),P14/P$9*100,0)</f>
        <v>2.1816185330195434</v>
      </c>
      <c r="R14" s="225">
        <v>4411.7113742267557</v>
      </c>
      <c r="S14" s="44">
        <f t="shared" ref="S14:S16" si="10">IF(ISNUMBER(R14/R$9*100),R14/R$9*100,0)</f>
        <v>3.7148026967147301</v>
      </c>
    </row>
    <row r="15" spans="1:19" x14ac:dyDescent="0.2">
      <c r="A15" s="204" t="s">
        <v>60</v>
      </c>
      <c r="B15" s="225">
        <v>883746.79873052752</v>
      </c>
      <c r="C15" s="44">
        <f t="shared" si="1"/>
        <v>36.5229759338511</v>
      </c>
      <c r="D15" s="43">
        <f t="shared" si="2"/>
        <v>601641.67279991077</v>
      </c>
      <c r="E15" s="44">
        <f t="shared" si="3"/>
        <v>36.974840059805622</v>
      </c>
      <c r="F15" s="225">
        <v>49028.440893164843</v>
      </c>
      <c r="G15" s="44">
        <f t="shared" si="4"/>
        <v>42.903097278892474</v>
      </c>
      <c r="H15" s="225">
        <v>548064.03187525226</v>
      </c>
      <c r="I15" s="44">
        <f t="shared" si="5"/>
        <v>36.556108819090937</v>
      </c>
      <c r="J15" s="225">
        <v>4549.2000314937131</v>
      </c>
      <c r="K15" s="44">
        <f t="shared" si="6"/>
        <v>33.334146918245466</v>
      </c>
      <c r="L15" s="225">
        <v>224672.79442313535</v>
      </c>
      <c r="M15" s="44">
        <f t="shared" si="7"/>
        <v>37.319622621932574</v>
      </c>
      <c r="N15" s="225">
        <v>0</v>
      </c>
      <c r="O15" s="44">
        <f t="shared" si="8"/>
        <v>0</v>
      </c>
      <c r="P15" s="225">
        <v>16570.401009138506</v>
      </c>
      <c r="Q15" s="44">
        <f t="shared" si="9"/>
        <v>23.09387037205293</v>
      </c>
      <c r="R15" s="225">
        <v>40861.930498340662</v>
      </c>
      <c r="S15" s="44">
        <f t="shared" si="10"/>
        <v>34.407058107877887</v>
      </c>
    </row>
    <row r="16" spans="1:19" x14ac:dyDescent="0.2">
      <c r="A16" s="201" t="s">
        <v>44</v>
      </c>
      <c r="B16" s="225">
        <v>1083097.1982517419</v>
      </c>
      <c r="C16" s="44">
        <f t="shared" si="1"/>
        <v>44.761613804534925</v>
      </c>
      <c r="D16" s="43">
        <f t="shared" si="2"/>
        <v>696175.54391061154</v>
      </c>
      <c r="E16" s="44">
        <f t="shared" si="3"/>
        <v>42.784568545343724</v>
      </c>
      <c r="F16" s="225">
        <v>29720.305749328065</v>
      </c>
      <c r="G16" s="44">
        <f t="shared" si="4"/>
        <v>26.007214292217327</v>
      </c>
      <c r="H16" s="225">
        <v>660063.53520818637</v>
      </c>
      <c r="I16" s="44">
        <f t="shared" si="5"/>
        <v>44.026524305971122</v>
      </c>
      <c r="J16" s="225">
        <v>6391.7029530971031</v>
      </c>
      <c r="K16" s="44">
        <f t="shared" si="6"/>
        <v>46.835039967755414</v>
      </c>
      <c r="L16" s="225">
        <v>274203.23547860968</v>
      </c>
      <c r="M16" s="44">
        <f t="shared" si="7"/>
        <v>45.5469532750908</v>
      </c>
      <c r="N16" s="225">
        <v>0</v>
      </c>
      <c r="O16" s="44">
        <f t="shared" si="8"/>
        <v>0</v>
      </c>
      <c r="P16" s="225">
        <v>49911.443561875756</v>
      </c>
      <c r="Q16" s="44">
        <f t="shared" si="9"/>
        <v>69.560682753803832</v>
      </c>
      <c r="R16" s="225">
        <v>62806.975300634149</v>
      </c>
      <c r="S16" s="44">
        <f t="shared" si="10"/>
        <v>52.885490783082922</v>
      </c>
    </row>
    <row r="17" spans="1:19" x14ac:dyDescent="0.2">
      <c r="A17" s="200"/>
      <c r="B17" s="71"/>
      <c r="C17" s="44"/>
      <c r="D17" s="71">
        <f t="shared" si="0"/>
        <v>0</v>
      </c>
      <c r="E17" s="44"/>
      <c r="F17" s="71"/>
      <c r="G17" s="44"/>
      <c r="H17" s="71"/>
      <c r="I17" s="44"/>
      <c r="J17" s="71"/>
      <c r="K17" s="44"/>
      <c r="L17" s="71"/>
      <c r="M17" s="44"/>
      <c r="N17" s="71"/>
      <c r="O17" s="44"/>
      <c r="P17" s="71"/>
      <c r="Q17" s="44"/>
      <c r="R17" s="71"/>
      <c r="S17" s="44"/>
    </row>
    <row r="18" spans="1:19" x14ac:dyDescent="0.2">
      <c r="A18" s="200" t="s">
        <v>11</v>
      </c>
      <c r="B18" s="69"/>
      <c r="C18" s="42"/>
      <c r="D18" s="69"/>
      <c r="E18" s="42"/>
      <c r="F18" s="69"/>
      <c r="G18" s="42"/>
      <c r="H18" s="69"/>
      <c r="I18" s="42"/>
      <c r="J18" s="69"/>
      <c r="K18" s="42"/>
      <c r="L18" s="69"/>
      <c r="M18" s="42"/>
      <c r="N18" s="69"/>
      <c r="O18" s="42"/>
      <c r="P18" s="69"/>
      <c r="Q18" s="42"/>
      <c r="R18" s="69"/>
      <c r="S18" s="42"/>
    </row>
    <row r="19" spans="1:19" x14ac:dyDescent="0.2">
      <c r="A19" s="186" t="s">
        <v>140</v>
      </c>
      <c r="B19" s="225">
        <v>211547.13127370825</v>
      </c>
      <c r="C19" s="44">
        <f>IF(ISNUMBER(B19/B$9*100),B19/B$9*100,0)</f>
        <v>8.7426973376124231</v>
      </c>
      <c r="D19" s="43">
        <f t="shared" si="0"/>
        <v>129434.18905068267</v>
      </c>
      <c r="E19" s="44">
        <f>IF(ISNUMBER(D19/D$9*100),D19/D$9*100,0)</f>
        <v>7.954582693960532</v>
      </c>
      <c r="F19" s="225">
        <v>1495.3395583704264</v>
      </c>
      <c r="G19" s="44">
        <f>IF(ISNUMBER(F19/F$9*100),F19/F$9*100,0)</f>
        <v>1.3085200624172093</v>
      </c>
      <c r="H19" s="225">
        <v>126236.7685149618</v>
      </c>
      <c r="I19" s="44">
        <f>IF(ISNUMBER(H19/H$9*100),H19/H$9*100,0)</f>
        <v>8.4200472543575327</v>
      </c>
      <c r="J19" s="225">
        <v>1702.0809773504402</v>
      </c>
      <c r="K19" s="44">
        <f>IF(ISNUMBER(J19/J$9*100),J19/J$9*100,0)</f>
        <v>12.471954843260846</v>
      </c>
      <c r="L19" s="225">
        <v>63340.947771166386</v>
      </c>
      <c r="M19" s="44">
        <f>IF(ISNUMBER(L19/L$9*100),L19/L$9*100,0)</f>
        <v>10.521346268936849</v>
      </c>
      <c r="N19" s="225">
        <v>0</v>
      </c>
      <c r="O19" s="44">
        <f>IF(ISNUMBER(N19/N$9*100),N19/N$9*100,0)</f>
        <v>0</v>
      </c>
      <c r="P19" s="225">
        <v>5087.5117103293169</v>
      </c>
      <c r="Q19" s="44">
        <f>IF(ISNUMBER(P19/P$9*100),P19/P$9*100,0)</f>
        <v>7.0903737266135618</v>
      </c>
      <c r="R19" s="225">
        <v>13684.482741528329</v>
      </c>
      <c r="S19" s="44">
        <f>IF(ISNUMBER(R19/R$9*100),R19/R$9*100,0)</f>
        <v>11.522774061865174</v>
      </c>
    </row>
    <row r="20" spans="1:19" x14ac:dyDescent="0.2">
      <c r="A20" s="186" t="s">
        <v>141</v>
      </c>
      <c r="B20" s="225">
        <v>1212830.3505955739</v>
      </c>
      <c r="C20" s="44">
        <f t="shared" ref="C20:C24" si="11">IF(ISNUMBER(B20/B$9*100),B20/B$9*100,0)</f>
        <v>50.123150398141526</v>
      </c>
      <c r="D20" s="43">
        <f t="shared" ref="D20:D24" si="12">F20+H20+J20</f>
        <v>780874.22586621437</v>
      </c>
      <c r="E20" s="44">
        <f t="shared" ref="E20:E24" si="13">IF(ISNUMBER(D20/D$9*100),D20/D$9*100,0)</f>
        <v>47.989859934170582</v>
      </c>
      <c r="F20" s="225">
        <v>24047.480303934826</v>
      </c>
      <c r="G20" s="44">
        <f t="shared" ref="G20:G24" si="14">IF(ISNUMBER(F20/F$9*100),F20/F$9*100,0)</f>
        <v>21.043120441869885</v>
      </c>
      <c r="H20" s="225">
        <v>748107.50144215103</v>
      </c>
      <c r="I20" s="44">
        <f t="shared" ref="I20:I24" si="15">IF(ISNUMBER(H20/H$9*100),H20/H$9*100,0)</f>
        <v>49.899095070194832</v>
      </c>
      <c r="J20" s="225">
        <v>8719.2441201285874</v>
      </c>
      <c r="K20" s="44">
        <f t="shared" ref="K20:K24" si="16">IF(ISNUMBER(J20/J$9*100),J20/J$9*100,0)</f>
        <v>63.890038359333445</v>
      </c>
      <c r="L20" s="225">
        <v>325477.89841707156</v>
      </c>
      <c r="M20" s="44">
        <f t="shared" ref="M20:M24" si="17">IF(ISNUMBER(L20/L$9*100),L20/L$9*100,0)</f>
        <v>54.064010606590948</v>
      </c>
      <c r="N20" s="225">
        <v>0</v>
      </c>
      <c r="O20" s="44">
        <f t="shared" ref="O20:O24" si="18">IF(ISNUMBER(N20/N$9*100),N20/N$9*100,0)</f>
        <v>0</v>
      </c>
      <c r="P20" s="225">
        <v>36857.62643116789</v>
      </c>
      <c r="Q20" s="44">
        <f t="shared" ref="Q20:Q24" si="19">IF(ISNUMBER(P20/P$9*100),P20/P$9*100,0)</f>
        <v>51.367812194377073</v>
      </c>
      <c r="R20" s="225">
        <v>69620.599881099246</v>
      </c>
      <c r="S20" s="44">
        <f t="shared" ref="S20:S24" si="20">IF(ISNUMBER(R20/R$9*100),R20/R$9*100,0)</f>
        <v>58.622781557312194</v>
      </c>
    </row>
    <row r="21" spans="1:19" x14ac:dyDescent="0.2">
      <c r="A21" s="186" t="s">
        <v>142</v>
      </c>
      <c r="B21" s="225">
        <v>279702.35544335784</v>
      </c>
      <c r="C21" s="44">
        <f t="shared" si="11"/>
        <v>11.559376974460937</v>
      </c>
      <c r="D21" s="43">
        <f t="shared" si="12"/>
        <v>196931.23580098405</v>
      </c>
      <c r="E21" s="44">
        <f t="shared" si="13"/>
        <v>12.102720399394402</v>
      </c>
      <c r="F21" s="225">
        <v>7245.8749085608697</v>
      </c>
      <c r="G21" s="44">
        <f t="shared" si="14"/>
        <v>6.3406151696741437</v>
      </c>
      <c r="H21" s="225">
        <v>188387.11504145424</v>
      </c>
      <c r="I21" s="44">
        <f t="shared" si="15"/>
        <v>12.565502344692311</v>
      </c>
      <c r="J21" s="225">
        <v>1298.2458509689577</v>
      </c>
      <c r="K21" s="44">
        <f t="shared" si="16"/>
        <v>9.5128632798308388</v>
      </c>
      <c r="L21" s="225">
        <v>54060.837858536819</v>
      </c>
      <c r="M21" s="44">
        <f t="shared" si="17"/>
        <v>8.9798592334521103</v>
      </c>
      <c r="N21" s="225">
        <v>0</v>
      </c>
      <c r="O21" s="44">
        <f t="shared" si="18"/>
        <v>0</v>
      </c>
      <c r="P21" s="225">
        <v>13968.489738424511</v>
      </c>
      <c r="Q21" s="44">
        <f t="shared" si="19"/>
        <v>19.467633350250367</v>
      </c>
      <c r="R21" s="225">
        <v>14741.792045411292</v>
      </c>
      <c r="S21" s="44">
        <f t="shared" si="20"/>
        <v>12.413062460211362</v>
      </c>
    </row>
    <row r="22" spans="1:19" x14ac:dyDescent="0.2">
      <c r="A22" s="186" t="s">
        <v>143</v>
      </c>
      <c r="B22" s="225">
        <v>445459.4923051162</v>
      </c>
      <c r="C22" s="44">
        <f t="shared" si="11"/>
        <v>18.409691939292887</v>
      </c>
      <c r="D22" s="43">
        <f t="shared" si="12"/>
        <v>318262.97796774958</v>
      </c>
      <c r="E22" s="44">
        <f t="shared" si="13"/>
        <v>19.559354411988341</v>
      </c>
      <c r="F22" s="225">
        <v>33754.133817186288</v>
      </c>
      <c r="G22" s="44">
        <f t="shared" si="14"/>
        <v>29.537078078397311</v>
      </c>
      <c r="H22" s="225">
        <v>283409.54971087544</v>
      </c>
      <c r="I22" s="44">
        <f t="shared" si="15"/>
        <v>18.903539982639288</v>
      </c>
      <c r="J22" s="225">
        <v>1099.2944396878311</v>
      </c>
      <c r="K22" s="44">
        <f t="shared" si="16"/>
        <v>8.0550519003958936</v>
      </c>
      <c r="L22" s="225">
        <v>101549.93484029973</v>
      </c>
      <c r="M22" s="44">
        <f t="shared" si="17"/>
        <v>16.868109266422064</v>
      </c>
      <c r="N22" s="225">
        <v>0</v>
      </c>
      <c r="O22" s="44">
        <f t="shared" si="18"/>
        <v>0</v>
      </c>
      <c r="P22" s="225">
        <v>11553.252960460652</v>
      </c>
      <c r="Q22" s="44">
        <f t="shared" si="19"/>
        <v>16.101561217333895</v>
      </c>
      <c r="R22" s="225">
        <v>14093.326536605535</v>
      </c>
      <c r="S22" s="44">
        <f t="shared" si="20"/>
        <v>11.867033670814338</v>
      </c>
    </row>
    <row r="23" spans="1:19" x14ac:dyDescent="0.2">
      <c r="A23" s="186" t="s">
        <v>33</v>
      </c>
      <c r="B23" s="225">
        <v>239209.05323369362</v>
      </c>
      <c r="C23" s="44">
        <f t="shared" si="11"/>
        <v>9.8858932297841058</v>
      </c>
      <c r="D23" s="43">
        <f t="shared" si="12"/>
        <v>179891.98006215517</v>
      </c>
      <c r="E23" s="44">
        <f t="shared" si="13"/>
        <v>11.055546002798287</v>
      </c>
      <c r="F23" s="225">
        <v>47178.676214031868</v>
      </c>
      <c r="G23" s="44">
        <f t="shared" si="14"/>
        <v>41.284432019990369</v>
      </c>
      <c r="H23" s="225">
        <v>131987.58641050724</v>
      </c>
      <c r="I23" s="44">
        <f t="shared" si="15"/>
        <v>8.8036293041939739</v>
      </c>
      <c r="J23" s="225">
        <v>725.71743761605421</v>
      </c>
      <c r="K23" s="44">
        <f t="shared" si="16"/>
        <v>5.3176759692149886</v>
      </c>
      <c r="L23" s="225">
        <v>50687.723431773724</v>
      </c>
      <c r="M23" s="44">
        <f t="shared" si="17"/>
        <v>8.4195628353474348</v>
      </c>
      <c r="N23" s="225">
        <v>0</v>
      </c>
      <c r="O23" s="44">
        <f t="shared" si="18"/>
        <v>0</v>
      </c>
      <c r="P23" s="225">
        <v>4285.4964882407949</v>
      </c>
      <c r="Q23" s="44">
        <f t="shared" si="19"/>
        <v>5.9726195114252301</v>
      </c>
      <c r="R23" s="225">
        <v>4343.8532515226707</v>
      </c>
      <c r="S23" s="44">
        <f t="shared" si="20"/>
        <v>3.6576639775574016</v>
      </c>
    </row>
    <row r="24" spans="1:19" x14ac:dyDescent="0.2">
      <c r="A24" s="186" t="s">
        <v>125</v>
      </c>
      <c r="B24" s="225">
        <v>30952.575611283628</v>
      </c>
      <c r="C24" s="44">
        <f t="shared" si="11"/>
        <v>1.2791901207059704</v>
      </c>
      <c r="D24" s="43">
        <f t="shared" si="12"/>
        <v>21770.435987398811</v>
      </c>
      <c r="E24" s="44">
        <f t="shared" si="13"/>
        <v>1.3379365576859137</v>
      </c>
      <c r="F24" s="225">
        <v>555.65466371030129</v>
      </c>
      <c r="G24" s="44">
        <f t="shared" si="14"/>
        <v>0.48623422765125757</v>
      </c>
      <c r="H24" s="225">
        <v>21112.097151274877</v>
      </c>
      <c r="I24" s="44">
        <f t="shared" si="15"/>
        <v>1.4081860439199414</v>
      </c>
      <c r="J24" s="225">
        <v>102.6841724136311</v>
      </c>
      <c r="K24" s="44">
        <f t="shared" si="16"/>
        <v>0.75241564796405191</v>
      </c>
      <c r="L24" s="225">
        <v>6905.8793497877286</v>
      </c>
      <c r="M24" s="44">
        <f t="shared" si="17"/>
        <v>1.1471117892506897</v>
      </c>
      <c r="N24" s="225">
        <v>0</v>
      </c>
      <c r="O24" s="44">
        <f t="shared" si="18"/>
        <v>0</v>
      </c>
      <c r="P24" s="225">
        <v>0</v>
      </c>
      <c r="Q24" s="44">
        <f t="shared" si="19"/>
        <v>0</v>
      </c>
      <c r="R24" s="225">
        <v>2276.260274097076</v>
      </c>
      <c r="S24" s="44">
        <f t="shared" si="20"/>
        <v>1.9166842722394761</v>
      </c>
    </row>
    <row r="25" spans="1:19" x14ac:dyDescent="0.2">
      <c r="A25"/>
      <c r="B25" s="71"/>
      <c r="C25" s="72"/>
      <c r="D25" s="71">
        <f t="shared" si="0"/>
        <v>0</v>
      </c>
      <c r="E25" s="72"/>
      <c r="F25" s="71"/>
      <c r="G25" s="72"/>
      <c r="H25" s="71"/>
      <c r="I25" s="72"/>
      <c r="J25" s="71"/>
      <c r="K25" s="72"/>
      <c r="L25" s="71"/>
      <c r="M25" s="72"/>
      <c r="N25" s="71"/>
      <c r="O25" s="72"/>
      <c r="P25" s="71"/>
      <c r="Q25" s="72"/>
      <c r="R25" s="71"/>
      <c r="S25" s="72"/>
    </row>
    <row r="26" spans="1:19" x14ac:dyDescent="0.2">
      <c r="A26" s="203" t="s">
        <v>15</v>
      </c>
      <c r="B26" s="69"/>
      <c r="C26" s="42"/>
      <c r="D26" s="69"/>
      <c r="E26" s="42"/>
      <c r="F26" s="69"/>
      <c r="G26" s="42"/>
      <c r="H26" s="69"/>
      <c r="I26" s="42"/>
      <c r="J26" s="69"/>
      <c r="K26" s="42"/>
      <c r="L26" s="69"/>
      <c r="M26" s="42"/>
      <c r="N26" s="69"/>
      <c r="O26" s="42"/>
      <c r="P26" s="69"/>
      <c r="Q26" s="42"/>
      <c r="R26" s="69"/>
      <c r="S26" s="42"/>
    </row>
    <row r="27" spans="1:19" x14ac:dyDescent="0.2">
      <c r="A27" s="186" t="s">
        <v>34</v>
      </c>
      <c r="B27" s="225">
        <v>150931.93486403127</v>
      </c>
      <c r="C27" s="44">
        <f>IF(ISNUMBER(B27/B$9*100),B27/B$9*100,0)</f>
        <v>6.2376276017147587</v>
      </c>
      <c r="D27" s="70">
        <f>F27+H27+J27</f>
        <v>110998.68474801235</v>
      </c>
      <c r="E27" s="44">
        <f>IF(ISNUMBER(D27/D$9*100),D27/D$9*100,0)</f>
        <v>6.8215996347238903</v>
      </c>
      <c r="F27" s="225">
        <v>419.35723978172518</v>
      </c>
      <c r="G27" s="44">
        <f>IF(ISNUMBER(F27/F$9*100),F27/F$9*100,0)</f>
        <v>0.36696505385859529</v>
      </c>
      <c r="H27" s="225">
        <v>110444.78820878205</v>
      </c>
      <c r="I27" s="44">
        <f>IF(ISNUMBER(H27/H$9*100),H27/H$9*100,0)</f>
        <v>7.3667153132586334</v>
      </c>
      <c r="J27" s="225">
        <v>134.53929944859081</v>
      </c>
      <c r="K27" s="44">
        <f>IF(ISNUMBER(J27/J$9*100),J27/J$9*100,0)</f>
        <v>0.98583327685078626</v>
      </c>
      <c r="L27" s="225">
        <v>8171.2991758857424</v>
      </c>
      <c r="M27" s="44">
        <f>IF(ISNUMBER(L27/L$9*100),L27/L$9*100,0)</f>
        <v>1.3573063100850578</v>
      </c>
      <c r="N27" s="225">
        <v>0</v>
      </c>
      <c r="O27" s="44">
        <f>IF(ISNUMBER(N27/N$9*100),N27/N$9*100,0)</f>
        <v>0</v>
      </c>
      <c r="P27" s="225">
        <v>20609.112922141558</v>
      </c>
      <c r="Q27" s="44">
        <f>IF(ISNUMBER(P27/P$9*100),P27/P$9*100,0)</f>
        <v>28.722550651879629</v>
      </c>
      <c r="R27" s="225">
        <v>11152.838017991284</v>
      </c>
      <c r="S27" s="44">
        <f>IF(ISNUMBER(R27/R$9*100),R27/R$9*100,0)</f>
        <v>9.3910478793545646</v>
      </c>
    </row>
    <row r="28" spans="1:19" x14ac:dyDescent="0.2">
      <c r="A28" s="186" t="s">
        <v>35</v>
      </c>
      <c r="B28" s="225">
        <v>306473.57119601389</v>
      </c>
      <c r="C28" s="44">
        <f t="shared" ref="C28:C33" si="21">IF(ISNUMBER(B28/B$9*100),B28/B$9*100,0)</f>
        <v>12.665762276290282</v>
      </c>
      <c r="D28" s="70">
        <f t="shared" ref="D28:D33" si="22">F28+H28+J28</f>
        <v>251793.30220872286</v>
      </c>
      <c r="E28" s="44">
        <f t="shared" ref="E28:E33" si="23">IF(ISNUMBER(D28/D$9*100),D28/D$9*100,0)</f>
        <v>15.474355414861829</v>
      </c>
      <c r="F28" s="225">
        <v>12220.251454592193</v>
      </c>
      <c r="G28" s="44">
        <f t="shared" ref="G28:G33" si="24">IF(ISNUMBER(F28/F$9*100),F28/F$9*100,0)</f>
        <v>10.693520482761018</v>
      </c>
      <c r="H28" s="225">
        <v>239247.91610185467</v>
      </c>
      <c r="I28" s="44">
        <f t="shared" ref="I28:I33" si="25">IF(ISNUMBER(H28/H$9*100),H28/H$9*100,0)</f>
        <v>15.957939852091691</v>
      </c>
      <c r="J28" s="225">
        <v>325.13465227601182</v>
      </c>
      <c r="K28" s="44">
        <f t="shared" ref="K28:K33" si="26">IF(ISNUMBER(J28/J$9*100),J28/J$9*100,0)</f>
        <v>2.3824158516112961</v>
      </c>
      <c r="L28" s="225">
        <v>21644.788305279937</v>
      </c>
      <c r="M28" s="44">
        <f t="shared" ref="M28:M33" si="27">IF(ISNUMBER(L28/L$9*100),L28/L$9*100,0)</f>
        <v>3.5953410975222524</v>
      </c>
      <c r="N28" s="225">
        <v>0</v>
      </c>
      <c r="O28" s="44">
        <f t="shared" ref="O28:O33" si="28">IF(ISNUMBER(N28/N$9*100),N28/N$9*100,0)</f>
        <v>0</v>
      </c>
      <c r="P28" s="225">
        <v>17717.511969674342</v>
      </c>
      <c r="Q28" s="44">
        <f t="shared" ref="Q28:Q33" si="29">IF(ISNUMBER(P28/P$9*100),P28/P$9*100,0)</f>
        <v>24.692578321870553</v>
      </c>
      <c r="R28" s="225">
        <v>15317.968712336264</v>
      </c>
      <c r="S28" s="44">
        <f t="shared" ref="S28:S33" si="30">IF(ISNUMBER(R28/R$9*100),R28/R$9*100,0)</f>
        <v>12.898221722574062</v>
      </c>
    </row>
    <row r="29" spans="1:19" x14ac:dyDescent="0.2">
      <c r="A29" s="186" t="s">
        <v>36</v>
      </c>
      <c r="B29" s="225">
        <v>306532.80957517913</v>
      </c>
      <c r="C29" s="44">
        <f t="shared" si="21"/>
        <v>12.668210445720396</v>
      </c>
      <c r="D29" s="70">
        <f t="shared" si="22"/>
        <v>239895.36682245595</v>
      </c>
      <c r="E29" s="44">
        <f t="shared" si="23"/>
        <v>14.743148987784052</v>
      </c>
      <c r="F29" s="225">
        <v>12198.785780645065</v>
      </c>
      <c r="G29" s="44">
        <f t="shared" si="24"/>
        <v>10.674736611996751</v>
      </c>
      <c r="H29" s="225">
        <v>225258.53836709025</v>
      </c>
      <c r="I29" s="44">
        <f t="shared" si="25"/>
        <v>15.024842284944977</v>
      </c>
      <c r="J29" s="225">
        <v>2438.0426747206429</v>
      </c>
      <c r="K29" s="44">
        <f t="shared" si="26"/>
        <v>17.864695363902328</v>
      </c>
      <c r="L29" s="225">
        <v>43105.51972436373</v>
      </c>
      <c r="M29" s="44">
        <f t="shared" si="27"/>
        <v>7.1601091407882258</v>
      </c>
      <c r="N29" s="225">
        <v>0</v>
      </c>
      <c r="O29" s="44">
        <f t="shared" si="28"/>
        <v>0</v>
      </c>
      <c r="P29" s="225">
        <v>8533.4303819376873</v>
      </c>
      <c r="Q29" s="44">
        <f t="shared" si="29"/>
        <v>11.892888709254763</v>
      </c>
      <c r="R29" s="225">
        <v>14998.492646422083</v>
      </c>
      <c r="S29" s="44">
        <f t="shared" si="30"/>
        <v>12.629212612384524</v>
      </c>
    </row>
    <row r="30" spans="1:19" x14ac:dyDescent="0.2">
      <c r="A30" s="186" t="s">
        <v>38</v>
      </c>
      <c r="B30" s="225">
        <v>344398.75126556022</v>
      </c>
      <c r="C30" s="44">
        <f t="shared" si="21"/>
        <v>14.233112156320079</v>
      </c>
      <c r="D30" s="70">
        <f t="shared" si="22"/>
        <v>255972.96734816668</v>
      </c>
      <c r="E30" s="44">
        <f t="shared" si="23"/>
        <v>15.73122334310103</v>
      </c>
      <c r="F30" s="225">
        <v>18282.011673111567</v>
      </c>
      <c r="G30" s="44">
        <f t="shared" si="24"/>
        <v>15.997957735888393</v>
      </c>
      <c r="H30" s="225">
        <v>236210.20006236224</v>
      </c>
      <c r="I30" s="44">
        <f t="shared" si="25"/>
        <v>15.75532287370465</v>
      </c>
      <c r="J30" s="225">
        <v>1480.7556126928719</v>
      </c>
      <c r="K30" s="44">
        <f t="shared" si="26"/>
        <v>10.850198892510269</v>
      </c>
      <c r="L30" s="225">
        <v>68908.36730182264</v>
      </c>
      <c r="M30" s="44">
        <f t="shared" si="27"/>
        <v>11.446131116143402</v>
      </c>
      <c r="N30" s="225">
        <v>0</v>
      </c>
      <c r="O30" s="44">
        <f t="shared" si="28"/>
        <v>0</v>
      </c>
      <c r="P30" s="225">
        <v>5647.0291452755382</v>
      </c>
      <c r="Q30" s="44">
        <f t="shared" si="29"/>
        <v>7.870163129804558</v>
      </c>
      <c r="R30" s="225">
        <v>13870.387470294887</v>
      </c>
      <c r="S30" s="44">
        <f t="shared" si="30"/>
        <v>11.679311815397401</v>
      </c>
    </row>
    <row r="31" spans="1:19" x14ac:dyDescent="0.2">
      <c r="A31" s="186" t="s">
        <v>39</v>
      </c>
      <c r="B31" s="225">
        <v>432499.75594841165</v>
      </c>
      <c r="C31" s="44">
        <f t="shared" si="21"/>
        <v>17.874099459925613</v>
      </c>
      <c r="D31" s="70">
        <f t="shared" si="22"/>
        <v>297217.33331378619</v>
      </c>
      <c r="E31" s="44">
        <f t="shared" si="23"/>
        <v>18.265961051428036</v>
      </c>
      <c r="F31" s="225">
        <v>23906.81201109886</v>
      </c>
      <c r="G31" s="44">
        <f t="shared" si="24"/>
        <v>20.920026471479357</v>
      </c>
      <c r="H31" s="225">
        <v>271187.05613286851</v>
      </c>
      <c r="I31" s="44">
        <f t="shared" si="25"/>
        <v>18.088294355683129</v>
      </c>
      <c r="J31" s="225">
        <v>2123.465169818819</v>
      </c>
      <c r="K31" s="44">
        <f t="shared" si="26"/>
        <v>15.559636739753547</v>
      </c>
      <c r="L31" s="225">
        <v>105834.72227448829</v>
      </c>
      <c r="M31" s="44">
        <f t="shared" si="27"/>
        <v>17.57984052195609</v>
      </c>
      <c r="N31" s="225">
        <v>0</v>
      </c>
      <c r="O31" s="44">
        <f t="shared" si="28"/>
        <v>0</v>
      </c>
      <c r="P31" s="225">
        <v>6517.124076478799</v>
      </c>
      <c r="Q31" s="44">
        <f t="shared" si="29"/>
        <v>9.08279881324437</v>
      </c>
      <c r="R31" s="225">
        <v>22930.576283658855</v>
      </c>
      <c r="S31" s="44">
        <f t="shared" si="30"/>
        <v>19.308281841236447</v>
      </c>
    </row>
    <row r="32" spans="1:19" x14ac:dyDescent="0.2">
      <c r="A32" s="186" t="s">
        <v>40</v>
      </c>
      <c r="B32" s="225">
        <v>567476.52851208171</v>
      </c>
      <c r="C32" s="44">
        <f t="shared" si="21"/>
        <v>23.452341353478428</v>
      </c>
      <c r="D32" s="70">
        <f t="shared" si="22"/>
        <v>335892.77617994911</v>
      </c>
      <c r="E32" s="44">
        <f t="shared" si="23"/>
        <v>20.642821529798038</v>
      </c>
      <c r="F32" s="225">
        <v>38588.414776097256</v>
      </c>
      <c r="G32" s="44">
        <f t="shared" si="24"/>
        <v>33.76739057610861</v>
      </c>
      <c r="H32" s="225">
        <v>295040.54986566858</v>
      </c>
      <c r="I32" s="44">
        <f t="shared" si="25"/>
        <v>19.679332741523091</v>
      </c>
      <c r="J32" s="225">
        <v>2263.8115381832858</v>
      </c>
      <c r="K32" s="44">
        <f t="shared" si="26"/>
        <v>16.588021165612091</v>
      </c>
      <c r="L32" s="225">
        <v>198145.28514459371</v>
      </c>
      <c r="M32" s="44">
        <f t="shared" si="27"/>
        <v>32.913229591940315</v>
      </c>
      <c r="N32" s="225">
        <v>0</v>
      </c>
      <c r="O32" s="44">
        <f t="shared" si="28"/>
        <v>0</v>
      </c>
      <c r="P32" s="225">
        <v>6890.6296585079872</v>
      </c>
      <c r="Q32" s="44">
        <f t="shared" si="29"/>
        <v>9.6033468367872654</v>
      </c>
      <c r="R32" s="225">
        <v>26547.837529032153</v>
      </c>
      <c r="S32" s="44">
        <f t="shared" si="30"/>
        <v>22.354132008936865</v>
      </c>
    </row>
    <row r="33" spans="1:19" x14ac:dyDescent="0.2">
      <c r="A33" s="186" t="s">
        <v>107</v>
      </c>
      <c r="B33" s="225">
        <v>311387.60710142844</v>
      </c>
      <c r="C33" s="44">
        <f t="shared" si="21"/>
        <v>12.868846706547169</v>
      </c>
      <c r="D33" s="70">
        <f t="shared" si="22"/>
        <v>135394.61411408964</v>
      </c>
      <c r="E33" s="44">
        <f t="shared" si="23"/>
        <v>8.3208900383010622</v>
      </c>
      <c r="F33" s="225">
        <v>8661.5265304678633</v>
      </c>
      <c r="G33" s="44">
        <f t="shared" si="24"/>
        <v>7.5794030679074114</v>
      </c>
      <c r="H33" s="225">
        <v>121851.56953259649</v>
      </c>
      <c r="I33" s="44">
        <f t="shared" si="25"/>
        <v>8.1275525787915921</v>
      </c>
      <c r="J33" s="225">
        <v>4881.5180510252776</v>
      </c>
      <c r="K33" s="44">
        <f t="shared" si="26"/>
        <v>35.769198709759735</v>
      </c>
      <c r="L33" s="225">
        <v>156213.23974220193</v>
      </c>
      <c r="M33" s="44">
        <f t="shared" si="27"/>
        <v>25.948042221564759</v>
      </c>
      <c r="N33" s="225">
        <v>0</v>
      </c>
      <c r="O33" s="44">
        <f t="shared" si="28"/>
        <v>0</v>
      </c>
      <c r="P33" s="225">
        <v>5837.539174607281</v>
      </c>
      <c r="Q33" s="44">
        <f t="shared" si="29"/>
        <v>8.1356735371590272</v>
      </c>
      <c r="R33" s="225">
        <v>13942.214070528697</v>
      </c>
      <c r="S33" s="44">
        <f t="shared" si="30"/>
        <v>11.739792120116151</v>
      </c>
    </row>
    <row r="34" spans="1:19" x14ac:dyDescent="0.2">
      <c r="A34" s="202"/>
      <c r="B34" s="71"/>
      <c r="C34" s="44"/>
      <c r="D34" s="71">
        <f t="shared" si="0"/>
        <v>0</v>
      </c>
      <c r="E34" s="44"/>
      <c r="F34" s="71"/>
      <c r="G34" s="44"/>
      <c r="H34" s="71"/>
      <c r="I34" s="44"/>
      <c r="J34" s="71"/>
      <c r="K34" s="44"/>
      <c r="L34" s="71"/>
      <c r="M34" s="44"/>
      <c r="N34" s="71"/>
      <c r="O34" s="44"/>
      <c r="P34" s="71"/>
      <c r="Q34" s="44"/>
    </row>
    <row r="35" spans="1:19" x14ac:dyDescent="0.2">
      <c r="A35" s="200" t="s">
        <v>67</v>
      </c>
      <c r="B35" s="69"/>
      <c r="C35" s="42"/>
      <c r="D35" s="69"/>
      <c r="E35" s="42"/>
      <c r="F35" s="69"/>
      <c r="G35" s="42"/>
      <c r="H35" s="69"/>
      <c r="I35" s="42"/>
      <c r="J35" s="69"/>
      <c r="K35" s="42"/>
      <c r="L35" s="69"/>
      <c r="M35" s="42"/>
      <c r="N35" s="69"/>
      <c r="O35" s="42"/>
      <c r="P35" s="69"/>
      <c r="Q35" s="42"/>
    </row>
    <row r="36" spans="1:19" x14ac:dyDescent="0.2">
      <c r="A36" s="230" t="s">
        <v>62</v>
      </c>
      <c r="B36" s="70">
        <f>SUM(B37:B39)</f>
        <v>1470451.4800269341</v>
      </c>
      <c r="C36" s="44">
        <f t="shared" ref="C36" si="31">IF(ISNUMBER(B36/B$9*100),B36/B$9*100,0)</f>
        <v>60.769967250874622</v>
      </c>
      <c r="D36" s="70">
        <f t="shared" si="0"/>
        <v>1082985.300699824</v>
      </c>
      <c r="E36" s="44">
        <f t="shared" ref="E36" si="32">IF(ISNUMBER(D36/D$9*100),D36/D$9*100,0)</f>
        <v>66.556573606585488</v>
      </c>
      <c r="F36" s="70">
        <f>SUM(F37:F39)</f>
        <v>46889.124902670803</v>
      </c>
      <c r="G36" s="44">
        <f t="shared" ref="G36" si="33">IF(ISNUMBER(F36/F$9*100),F36/F$9*100,0)</f>
        <v>41.031055656144247</v>
      </c>
      <c r="H36" s="70">
        <f>SUM(H37:H39)</f>
        <v>1024839.4847542259</v>
      </c>
      <c r="I36" s="44">
        <f t="shared" ref="I36" si="34">IF(ISNUMBER(H36/H$9*100),H36/H$9*100,0)</f>
        <v>68.357238475565538</v>
      </c>
      <c r="J36" s="70">
        <f>SUM(J37:J39)</f>
        <v>11256.691042927267</v>
      </c>
      <c r="K36" s="44">
        <f t="shared" ref="K36" si="35">IF(ISNUMBER(J36/J$9*100),J36/J$9*100,0)</f>
        <v>82.48311580949084</v>
      </c>
      <c r="L36" s="70">
        <f>SUM(L37:L39)</f>
        <v>289394.51984435809</v>
      </c>
      <c r="M36" s="44">
        <f t="shared" ref="M36" si="36">IF(ISNUMBER(L36/L$9*100),L36/L$9*100,0)</f>
        <v>48.070325101785883</v>
      </c>
      <c r="N36" s="70">
        <f>SUM(N37:N39)</f>
        <v>0</v>
      </c>
      <c r="O36" s="44">
        <f t="shared" ref="O36:Q36" si="37">IF(ISNUMBER(N36/N$9*100),N36/N$9*100,0)</f>
        <v>0</v>
      </c>
      <c r="P36" s="70">
        <f>SUM(P37:P39)</f>
        <v>0</v>
      </c>
      <c r="Q36" s="44">
        <f t="shared" si="37"/>
        <v>0</v>
      </c>
      <c r="R36" s="70">
        <f>SUM(R37:R39)</f>
        <v>98071.659482749659</v>
      </c>
      <c r="S36" s="44">
        <f t="shared" ref="S36" si="38">IF(ISNUMBER(R36/R$9*100),R36/R$9*100,0)</f>
        <v>82.579487689550248</v>
      </c>
    </row>
    <row r="37" spans="1:19" x14ac:dyDescent="0.2">
      <c r="A37" s="228" t="s">
        <v>127</v>
      </c>
      <c r="B37" s="225">
        <v>583345.60463418346</v>
      </c>
      <c r="C37" s="44">
        <f>IF(ISNUMBER(B37/B$9*100),B37/B$9*100,0)</f>
        <v>24.108169341916437</v>
      </c>
      <c r="D37" s="70">
        <f>F37+H37+J37</f>
        <v>423886.28113317833</v>
      </c>
      <c r="E37" s="44">
        <f>IF(ISNUMBER(D37/D$9*100),D37/D$9*100,0)</f>
        <v>26.05060147430564</v>
      </c>
      <c r="F37" s="225">
        <v>8697.1068385743201</v>
      </c>
      <c r="G37" s="44">
        <f>IF(ISNUMBER(F37/F$9*100),F37/F$9*100,0)</f>
        <v>7.610538168108345</v>
      </c>
      <c r="H37" s="225">
        <v>411195.32510123448</v>
      </c>
      <c r="I37" s="44">
        <f>IF(ISNUMBER(H37/H$9*100),H37/H$9*100,0)</f>
        <v>27.426906667948696</v>
      </c>
      <c r="J37" s="225">
        <v>3993.8491933695218</v>
      </c>
      <c r="K37" s="44">
        <f>IF(ISNUMBER(J37/J$9*100),J37/J$9*100,0)</f>
        <v>29.264827850927126</v>
      </c>
      <c r="L37" s="225">
        <v>118821.85448981484</v>
      </c>
      <c r="M37" s="44">
        <f>IF(ISNUMBER(L37/L$9*100),L37/L$9*100,0)</f>
        <v>19.737088240628793</v>
      </c>
      <c r="N37" s="225">
        <v>0</v>
      </c>
      <c r="O37" s="44">
        <f>IF(ISNUMBER(N37/N$9*100),N37/N$9*100,0)</f>
        <v>0</v>
      </c>
      <c r="P37" s="225">
        <v>0</v>
      </c>
      <c r="Q37" s="44">
        <f>IF(ISNUMBER(P37/P$9*100),P37/P$9*100,0)</f>
        <v>0</v>
      </c>
      <c r="R37" s="225">
        <v>40637.469011190595</v>
      </c>
      <c r="S37" s="44">
        <f>IF(ISNUMBER(R37/R$9*100),R37/R$9*100,0)</f>
        <v>34.218054325208669</v>
      </c>
    </row>
    <row r="38" spans="1:19" x14ac:dyDescent="0.2">
      <c r="A38" s="228" t="s">
        <v>128</v>
      </c>
      <c r="B38" s="225">
        <v>881574.70131676539</v>
      </c>
      <c r="C38" s="44">
        <f t="shared" ref="C38:C44" si="39">IF(ISNUMBER(B38/B$9*100),B38/B$9*100,0)</f>
        <v>36.433208749763111</v>
      </c>
      <c r="D38" s="70">
        <f t="shared" ref="D38:D44" si="40">F38+H38+J38</f>
        <v>655598.60802415712</v>
      </c>
      <c r="E38" s="44">
        <f t="shared" ref="E38:E44" si="41">IF(ISNUMBER(D38/D$9*100),D38/D$9*100,0)</f>
        <v>40.290848807586123</v>
      </c>
      <c r="F38" s="225">
        <v>38192.018064096483</v>
      </c>
      <c r="G38" s="44">
        <f t="shared" ref="G38:G44" si="42">IF(ISNUMBER(F38/F$9*100),F38/F$9*100,0)</f>
        <v>33.420517488035898</v>
      </c>
      <c r="H38" s="225">
        <v>610259.06751003023</v>
      </c>
      <c r="I38" s="44">
        <f t="shared" ref="I38:I44" si="43">IF(ISNUMBER(H38/H$9*100),H38/H$9*100,0)</f>
        <v>40.704544692346147</v>
      </c>
      <c r="J38" s="225">
        <v>7147.5224500303812</v>
      </c>
      <c r="K38" s="44">
        <f t="shared" ref="K38:K44" si="44">IF(ISNUMBER(J38/J$9*100),J38/J$9*100,0)</f>
        <v>52.373288006977312</v>
      </c>
      <c r="L38" s="225">
        <v>168642.80729563313</v>
      </c>
      <c r="M38" s="44">
        <f t="shared" ref="M38:M44" si="45">IF(ISNUMBER(L38/L$9*100),L38/L$9*100,0)</f>
        <v>28.012674798191956</v>
      </c>
      <c r="N38" s="225">
        <v>0</v>
      </c>
      <c r="O38" s="44">
        <f t="shared" ref="O38:O44" si="46">IF(ISNUMBER(N38/N$9*100),N38/N$9*100,0)</f>
        <v>0</v>
      </c>
      <c r="P38" s="225">
        <v>0</v>
      </c>
      <c r="Q38" s="44">
        <f t="shared" ref="Q38:Q44" si="47">IF(ISNUMBER(P38/P$9*100),P38/P$9*100,0)</f>
        <v>0</v>
      </c>
      <c r="R38" s="225">
        <v>57333.285996972627</v>
      </c>
      <c r="S38" s="44">
        <f t="shared" ref="S38:S44" si="48">IF(ISNUMBER(R38/R$9*100),R38/R$9*100,0)</f>
        <v>48.276468555334787</v>
      </c>
    </row>
    <row r="39" spans="1:19" x14ac:dyDescent="0.2">
      <c r="A39" s="228" t="s">
        <v>133</v>
      </c>
      <c r="B39" s="225">
        <v>5531.1740759851436</v>
      </c>
      <c r="C39" s="44">
        <f t="shared" si="39"/>
        <v>0.2285891591950705</v>
      </c>
      <c r="D39" s="70">
        <f t="shared" si="40"/>
        <v>3500.4115424885772</v>
      </c>
      <c r="E39" s="44">
        <f t="shared" si="41"/>
        <v>0.21512332469372761</v>
      </c>
      <c r="F39" s="225">
        <v>0</v>
      </c>
      <c r="G39" s="44">
        <f t="shared" si="42"/>
        <v>0</v>
      </c>
      <c r="H39" s="225">
        <v>3385.0921429612135</v>
      </c>
      <c r="I39" s="44">
        <f t="shared" si="43"/>
        <v>0.22578711527069575</v>
      </c>
      <c r="J39" s="225">
        <v>115.31939952736357</v>
      </c>
      <c r="K39" s="44">
        <f t="shared" si="44"/>
        <v>0.84499995158638841</v>
      </c>
      <c r="L39" s="225">
        <v>1929.8580589101225</v>
      </c>
      <c r="M39" s="44">
        <f t="shared" si="45"/>
        <v>0.32056206296513123</v>
      </c>
      <c r="N39" s="225">
        <v>0</v>
      </c>
      <c r="O39" s="44">
        <f t="shared" si="46"/>
        <v>0</v>
      </c>
      <c r="P39" s="225">
        <v>0</v>
      </c>
      <c r="Q39" s="44">
        <f t="shared" si="47"/>
        <v>0</v>
      </c>
      <c r="R39" s="225">
        <v>100.90447458644311</v>
      </c>
      <c r="S39" s="44">
        <f t="shared" si="48"/>
        <v>8.4964809006799646E-2</v>
      </c>
    </row>
    <row r="40" spans="1:19" x14ac:dyDescent="0.2">
      <c r="A40" s="230" t="s">
        <v>63</v>
      </c>
      <c r="B40" s="225">
        <v>495374.82448374102</v>
      </c>
      <c r="C40" s="44">
        <f t="shared" si="39"/>
        <v>20.472563882375294</v>
      </c>
      <c r="D40" s="70">
        <f t="shared" si="40"/>
        <v>372510.01451374887</v>
      </c>
      <c r="E40" s="44">
        <f t="shared" si="41"/>
        <v>22.893191795081016</v>
      </c>
      <c r="F40" s="225">
        <v>46861.002419747463</v>
      </c>
      <c r="G40" s="44">
        <f t="shared" si="42"/>
        <v>41.006446641486541</v>
      </c>
      <c r="H40" s="225">
        <v>324011.47977151221</v>
      </c>
      <c r="I40" s="44">
        <f t="shared" si="43"/>
        <v>21.611706341382561</v>
      </c>
      <c r="J40" s="225">
        <v>1637.5323224891806</v>
      </c>
      <c r="K40" s="44">
        <f t="shared" si="44"/>
        <v>11.998976225124801</v>
      </c>
      <c r="L40" s="225">
        <v>119167.44554956</v>
      </c>
      <c r="M40" s="44">
        <f t="shared" si="45"/>
        <v>19.794493179060783</v>
      </c>
      <c r="N40" s="225">
        <v>0</v>
      </c>
      <c r="O40" s="44">
        <f t="shared" si="46"/>
        <v>0</v>
      </c>
      <c r="P40" s="225">
        <v>0</v>
      </c>
      <c r="Q40" s="44">
        <f t="shared" si="47"/>
        <v>0</v>
      </c>
      <c r="R40" s="225">
        <v>3697.3644204331631</v>
      </c>
      <c r="S40" s="44">
        <f t="shared" si="48"/>
        <v>3.1132996142952689</v>
      </c>
    </row>
    <row r="41" spans="1:19" x14ac:dyDescent="0.2">
      <c r="A41" s="230" t="s">
        <v>64</v>
      </c>
      <c r="B41" s="225">
        <v>77226.568757609144</v>
      </c>
      <c r="C41" s="44">
        <f t="shared" si="39"/>
        <v>3.1915749129045476</v>
      </c>
      <c r="D41" s="70">
        <f t="shared" si="40"/>
        <v>30873.693670823297</v>
      </c>
      <c r="E41" s="44">
        <f t="shared" si="41"/>
        <v>1.8973916487892155</v>
      </c>
      <c r="F41" s="225">
        <v>4463.1941315067679</v>
      </c>
      <c r="G41" s="44">
        <f t="shared" si="42"/>
        <v>3.9055872165274619</v>
      </c>
      <c r="H41" s="225">
        <v>26410.49953931653</v>
      </c>
      <c r="I41" s="44">
        <f t="shared" si="43"/>
        <v>1.7615917830301273</v>
      </c>
      <c r="J41" s="225">
        <v>0</v>
      </c>
      <c r="K41" s="44">
        <f t="shared" si="44"/>
        <v>0</v>
      </c>
      <c r="L41" s="225">
        <v>44920.059352062955</v>
      </c>
      <c r="M41" s="44">
        <f t="shared" si="45"/>
        <v>7.4615160570646193</v>
      </c>
      <c r="N41" s="225">
        <v>0</v>
      </c>
      <c r="O41" s="44">
        <f t="shared" si="46"/>
        <v>0</v>
      </c>
      <c r="P41" s="225">
        <v>0</v>
      </c>
      <c r="Q41" s="44">
        <f t="shared" si="47"/>
        <v>0</v>
      </c>
      <c r="R41" s="225">
        <v>1432.8157347229471</v>
      </c>
      <c r="S41" s="44">
        <f t="shared" si="48"/>
        <v>1.206476875694753</v>
      </c>
    </row>
    <row r="42" spans="1:19" x14ac:dyDescent="0.2">
      <c r="A42" s="230" t="s">
        <v>65</v>
      </c>
      <c r="B42" s="225">
        <v>16234.036328292455</v>
      </c>
      <c r="C42" s="44">
        <f t="shared" si="39"/>
        <v>0.67091085249665705</v>
      </c>
      <c r="D42" s="70">
        <f t="shared" si="40"/>
        <v>4428.1170684441049</v>
      </c>
      <c r="E42" s="44">
        <f t="shared" si="41"/>
        <v>0.27213693428159152</v>
      </c>
      <c r="F42" s="225">
        <v>713.049524537911</v>
      </c>
      <c r="G42" s="44">
        <f t="shared" si="42"/>
        <v>0.62396504067056568</v>
      </c>
      <c r="H42" s="225">
        <v>3715.0675439061943</v>
      </c>
      <c r="I42" s="44">
        <f t="shared" si="43"/>
        <v>0.24779661774305198</v>
      </c>
      <c r="J42" s="225">
        <v>0</v>
      </c>
      <c r="K42" s="44">
        <f t="shared" si="44"/>
        <v>0</v>
      </c>
      <c r="L42" s="225">
        <v>11805.919259848357</v>
      </c>
      <c r="M42" s="44">
        <f t="shared" si="45"/>
        <v>1.9610405105513606</v>
      </c>
      <c r="N42" s="225">
        <v>0</v>
      </c>
      <c r="O42" s="44">
        <f t="shared" si="46"/>
        <v>0</v>
      </c>
      <c r="P42" s="225">
        <v>0</v>
      </c>
      <c r="Q42" s="44">
        <f t="shared" si="47"/>
        <v>0</v>
      </c>
      <c r="R42" s="225">
        <v>0</v>
      </c>
      <c r="S42" s="44">
        <f t="shared" si="48"/>
        <v>0</v>
      </c>
    </row>
    <row r="43" spans="1:19" x14ac:dyDescent="0.2">
      <c r="A43" s="230" t="s">
        <v>66</v>
      </c>
      <c r="B43" s="225">
        <v>7110.4344526664599</v>
      </c>
      <c r="C43" s="44">
        <f t="shared" si="39"/>
        <v>0.29385591751733059</v>
      </c>
      <c r="D43" s="70">
        <f t="shared" si="40"/>
        <v>2203.2799951288798</v>
      </c>
      <c r="E43" s="44">
        <f t="shared" si="41"/>
        <v>0.13540605498241962</v>
      </c>
      <c r="F43" s="225">
        <v>216.22387411380669</v>
      </c>
      <c r="G43" s="44">
        <f t="shared" si="42"/>
        <v>0.18921005310648026</v>
      </c>
      <c r="H43" s="225">
        <v>1987.0561210150734</v>
      </c>
      <c r="I43" s="44">
        <f t="shared" si="43"/>
        <v>0.13253750577451051</v>
      </c>
      <c r="J43" s="225">
        <v>0</v>
      </c>
      <c r="K43" s="44">
        <f t="shared" si="44"/>
        <v>0</v>
      </c>
      <c r="L43" s="225">
        <v>4666.0932758923664</v>
      </c>
      <c r="M43" s="44">
        <f t="shared" si="45"/>
        <v>0.77506865315914175</v>
      </c>
      <c r="N43" s="225">
        <v>0</v>
      </c>
      <c r="O43" s="44">
        <f t="shared" si="46"/>
        <v>0</v>
      </c>
      <c r="P43" s="225">
        <v>0</v>
      </c>
      <c r="Q43" s="44">
        <f t="shared" si="47"/>
        <v>0</v>
      </c>
      <c r="R43" s="225">
        <v>241.06118164521499</v>
      </c>
      <c r="S43" s="44">
        <f t="shared" si="48"/>
        <v>0.20298125867443859</v>
      </c>
    </row>
    <row r="44" spans="1:19" x14ac:dyDescent="0.2">
      <c r="A44" s="230" t="s">
        <v>134</v>
      </c>
      <c r="B44" s="225">
        <v>353303.61441346328</v>
      </c>
      <c r="C44" s="44">
        <f t="shared" si="39"/>
        <v>14.601127183828282</v>
      </c>
      <c r="D44" s="70">
        <f t="shared" si="40"/>
        <v>134164.63878721223</v>
      </c>
      <c r="E44" s="44">
        <f t="shared" si="41"/>
        <v>8.2452999602781176</v>
      </c>
      <c r="F44" s="225">
        <v>15134.564613217766</v>
      </c>
      <c r="G44" s="44">
        <f t="shared" si="42"/>
        <v>13.243735392064822</v>
      </c>
      <c r="H44" s="225">
        <v>118277.0305412454</v>
      </c>
      <c r="I44" s="44">
        <f t="shared" si="43"/>
        <v>7.8891292765018743</v>
      </c>
      <c r="J44" s="225">
        <v>753.04363274905427</v>
      </c>
      <c r="K44" s="44">
        <f t="shared" si="44"/>
        <v>5.5179079653844294</v>
      </c>
      <c r="L44" s="225">
        <v>132069.18438691288</v>
      </c>
      <c r="M44" s="44">
        <f t="shared" si="45"/>
        <v>21.937556498378093</v>
      </c>
      <c r="N44" s="225">
        <v>0</v>
      </c>
      <c r="O44" s="44">
        <f t="shared" si="46"/>
        <v>0</v>
      </c>
      <c r="P44" s="225">
        <v>71752.377328623072</v>
      </c>
      <c r="Q44" s="44">
        <f t="shared" si="47"/>
        <v>100</v>
      </c>
      <c r="R44" s="225">
        <v>15317.41391071316</v>
      </c>
      <c r="S44" s="44">
        <f t="shared" si="48"/>
        <v>12.897754561785241</v>
      </c>
    </row>
    <row r="45" spans="1:19" x14ac:dyDescent="0.2">
      <c r="A45" s="198"/>
      <c r="B45" s="71"/>
      <c r="C45" s="72"/>
      <c r="D45" s="71"/>
      <c r="E45" s="72"/>
      <c r="F45" s="71"/>
      <c r="G45" s="72"/>
      <c r="H45" s="71"/>
      <c r="I45" s="72"/>
      <c r="J45" s="71"/>
      <c r="K45" s="72"/>
      <c r="L45" s="71"/>
      <c r="M45" s="72"/>
      <c r="N45" s="71"/>
      <c r="O45" s="72"/>
    </row>
    <row r="46" spans="1:19" x14ac:dyDescent="0.2">
      <c r="A46" s="200" t="s">
        <v>12</v>
      </c>
      <c r="B46" s="69"/>
      <c r="C46" s="42"/>
      <c r="D46" s="69"/>
      <c r="E46" s="42"/>
      <c r="F46" s="69"/>
      <c r="G46" s="42"/>
      <c r="H46" s="69"/>
      <c r="I46" s="42"/>
      <c r="J46" s="69"/>
      <c r="K46" s="42"/>
      <c r="L46" s="69"/>
      <c r="M46" s="42"/>
      <c r="N46" s="69"/>
      <c r="O46" s="42"/>
    </row>
    <row r="47" spans="1:19" x14ac:dyDescent="0.2">
      <c r="A47" s="198" t="s">
        <v>31</v>
      </c>
      <c r="B47" s="262">
        <v>705329.10356239986</v>
      </c>
      <c r="C47" s="44">
        <f>IF(ISNUMBER(B47/B$9*100),B47/B$9*100,0)</f>
        <v>29.149432746866754</v>
      </c>
      <c r="D47" s="43">
        <f>F47+H47+J47</f>
        <v>447248.9821175909</v>
      </c>
      <c r="E47" s="44">
        <f>IF(ISNUMBER(D47/D$9*100),D47/D$9*100,0)</f>
        <v>27.486393194389841</v>
      </c>
      <c r="F47" s="262">
        <v>0</v>
      </c>
      <c r="G47" s="44">
        <f>IF(ISNUMBER(F47/F$9*100),F47/F$9*100,0)</f>
        <v>0</v>
      </c>
      <c r="H47" s="262">
        <v>447248.9821175909</v>
      </c>
      <c r="I47" s="44">
        <f>IF(ISNUMBER(H47/H$9*100),H47/H$9*100,0)</f>
        <v>29.831701240412269</v>
      </c>
      <c r="J47" s="262">
        <v>0</v>
      </c>
      <c r="K47" s="44">
        <f>IF(ISNUMBER(J47/J$9*100),J47/J$9*100,0)</f>
        <v>0</v>
      </c>
      <c r="L47" s="262">
        <v>217869.80669231442</v>
      </c>
      <c r="M47" s="44">
        <f>IF(ISNUMBER(L47/L$9*100),L47/L$9*100,0)</f>
        <v>36.189601804468921</v>
      </c>
      <c r="N47" s="262">
        <v>0</v>
      </c>
      <c r="O47" s="44">
        <f>IF(ISNUMBER(N47/N$9*100),N47/N$9*100,0)</f>
        <v>0</v>
      </c>
      <c r="P47" s="262">
        <v>0</v>
      </c>
      <c r="Q47" s="44">
        <f>IF(ISNUMBER(P47/P$9*100),P47/P$9*100,0)</f>
        <v>0</v>
      </c>
      <c r="R47" s="262">
        <v>40210.314752495469</v>
      </c>
      <c r="S47" s="44">
        <f>IF(ISNUMBER(R47/R$9*100),R47/R$9*100,0)</f>
        <v>33.858376717697013</v>
      </c>
    </row>
    <row r="48" spans="1:19" x14ac:dyDescent="0.2">
      <c r="A48" s="198" t="s">
        <v>32</v>
      </c>
      <c r="B48" s="262">
        <v>257560.80059396871</v>
      </c>
      <c r="C48" s="44">
        <f t="shared" ref="C48:C50" si="49">IF(ISNUMBER(B48/B$9*100),B48/B$9*100,0)</f>
        <v>10.64432361747688</v>
      </c>
      <c r="D48" s="43">
        <f t="shared" ref="D48:D50" si="50">F48+H48+J48</f>
        <v>191289.3517491325</v>
      </c>
      <c r="E48" s="44">
        <f t="shared" ref="E48:E50" si="51">IF(ISNUMBER(D48/D$9*100),D48/D$9*100,0)</f>
        <v>11.755989496459497</v>
      </c>
      <c r="F48" s="262">
        <v>0</v>
      </c>
      <c r="G48" s="44">
        <f t="shared" ref="G48:G50" si="52">IF(ISNUMBER(F48/F$9*100),F48/F$9*100,0)</f>
        <v>0</v>
      </c>
      <c r="H48" s="262">
        <v>191289.3517491325</v>
      </c>
      <c r="I48" s="44">
        <f t="shared" ref="I48:I50" si="53">IF(ISNUMBER(H48/H$9*100),H48/H$9*100,0)</f>
        <v>12.759082792841109</v>
      </c>
      <c r="J48" s="262">
        <v>0</v>
      </c>
      <c r="K48" s="44">
        <f t="shared" ref="K48:K50" si="54">IF(ISNUMBER(J48/J$9*100),J48/J$9*100,0)</f>
        <v>0</v>
      </c>
      <c r="L48" s="262">
        <v>57033.355869577805</v>
      </c>
      <c r="M48" s="44">
        <f t="shared" ref="M48:M50" si="55">IF(ISNUMBER(L48/L$9*100),L48/L$9*100,0)</f>
        <v>9.4736139432458657</v>
      </c>
      <c r="N48" s="262">
        <v>0</v>
      </c>
      <c r="O48" s="44">
        <f t="shared" ref="O48:O50" si="56">IF(ISNUMBER(N48/N$9*100),N48/N$9*100,0)</f>
        <v>0</v>
      </c>
      <c r="P48" s="262">
        <v>0</v>
      </c>
      <c r="Q48" s="44">
        <f t="shared" ref="Q48:Q50" si="57">IF(ISNUMBER(P48/P$9*100),P48/P$9*100,0)</f>
        <v>0</v>
      </c>
      <c r="R48" s="262">
        <v>9238.0929752573848</v>
      </c>
      <c r="S48" s="44">
        <f t="shared" ref="S48:S50" si="58">IF(ISNUMBER(R48/R$9*100),R48/R$9*100,0)</f>
        <v>7.7787710450578667</v>
      </c>
    </row>
    <row r="49" spans="1:19" x14ac:dyDescent="0.2">
      <c r="A49" s="198" t="s">
        <v>41</v>
      </c>
      <c r="B49" s="262">
        <v>1414182.8520158723</v>
      </c>
      <c r="C49" s="44">
        <f t="shared" si="49"/>
        <v>58.444529976724482</v>
      </c>
      <c r="D49" s="43">
        <f t="shared" si="50"/>
        <v>969518.12951893965</v>
      </c>
      <c r="E49" s="44">
        <f t="shared" si="51"/>
        <v>59.583269236016953</v>
      </c>
      <c r="F49" s="262">
        <v>114277.15946579438</v>
      </c>
      <c r="G49" s="44">
        <f t="shared" si="52"/>
        <v>100</v>
      </c>
      <c r="H49" s="262">
        <v>841593.70305497979</v>
      </c>
      <c r="I49" s="44">
        <f t="shared" si="53"/>
        <v>56.13466529644883</v>
      </c>
      <c r="J49" s="262">
        <v>13647.266998165493</v>
      </c>
      <c r="K49" s="44">
        <f t="shared" si="54"/>
        <v>100</v>
      </c>
      <c r="L49" s="262">
        <v>305047.24956809921</v>
      </c>
      <c r="M49" s="44">
        <f t="shared" si="55"/>
        <v>50.670346024626078</v>
      </c>
      <c r="N49" s="262">
        <v>0</v>
      </c>
      <c r="O49" s="44">
        <f t="shared" si="56"/>
        <v>0</v>
      </c>
      <c r="P49" s="262">
        <v>71752.377328623072</v>
      </c>
      <c r="Q49" s="44">
        <f t="shared" si="57"/>
        <v>100</v>
      </c>
      <c r="R49" s="262">
        <v>67865.095600202883</v>
      </c>
      <c r="S49" s="44">
        <f t="shared" si="58"/>
        <v>57.144590559853512</v>
      </c>
    </row>
    <row r="50" spans="1:19" x14ac:dyDescent="0.2">
      <c r="A50" s="226" t="s">
        <v>37</v>
      </c>
      <c r="B50" s="254">
        <v>42628.202290472225</v>
      </c>
      <c r="C50" s="255">
        <f t="shared" si="49"/>
        <v>1.7617136589288929</v>
      </c>
      <c r="D50" s="256">
        <f t="shared" si="50"/>
        <v>19108.5813495166</v>
      </c>
      <c r="E50" s="255">
        <f t="shared" si="51"/>
        <v>1.1743480731314557</v>
      </c>
      <c r="F50" s="254">
        <v>0</v>
      </c>
      <c r="G50" s="255">
        <f t="shared" si="52"/>
        <v>0</v>
      </c>
      <c r="H50" s="254">
        <v>19108.5813495166</v>
      </c>
      <c r="I50" s="255">
        <f t="shared" si="53"/>
        <v>1.2745506702953602</v>
      </c>
      <c r="J50" s="254">
        <v>0</v>
      </c>
      <c r="K50" s="255">
        <f t="shared" si="54"/>
        <v>0</v>
      </c>
      <c r="L50" s="254">
        <v>22072.809538647165</v>
      </c>
      <c r="M50" s="255">
        <f t="shared" si="55"/>
        <v>3.6664382276596705</v>
      </c>
      <c r="N50" s="254">
        <v>0</v>
      </c>
      <c r="O50" s="255">
        <f t="shared" si="56"/>
        <v>0</v>
      </c>
      <c r="P50" s="254">
        <v>0</v>
      </c>
      <c r="Q50" s="255">
        <f t="shared" si="57"/>
        <v>0</v>
      </c>
      <c r="R50" s="254">
        <v>1446.8114023084277</v>
      </c>
      <c r="S50" s="255">
        <f t="shared" si="58"/>
        <v>1.2182616773915727</v>
      </c>
    </row>
    <row r="51" spans="1:19" x14ac:dyDescent="0.2">
      <c r="A51" s="13" t="str">
        <f>'C01'!A42</f>
        <v>Fuente: Instituto Nacional de Estadística (INE).  LXXXIV Encuesta Permanente de Hogares de Propósitos Múltiples, junio 2026.</v>
      </c>
      <c r="B51" s="82"/>
      <c r="C51" s="81"/>
      <c r="D51" s="82"/>
      <c r="E51" s="81"/>
      <c r="F51" s="83"/>
      <c r="G51" s="81"/>
      <c r="H51" s="83"/>
      <c r="I51" s="81"/>
      <c r="J51" s="83"/>
      <c r="K51" s="81"/>
      <c r="L51" s="82"/>
      <c r="M51" s="81"/>
      <c r="N51" s="82"/>
      <c r="O51" s="81"/>
    </row>
    <row r="52" spans="1:19" x14ac:dyDescent="0.2">
      <c r="A52" s="13" t="str">
        <f>'C01'!A43</f>
        <v>(Promedio de salarios mínimos por rama)</v>
      </c>
      <c r="B52" s="84"/>
      <c r="C52" s="85"/>
      <c r="D52" s="84"/>
      <c r="E52" s="85"/>
      <c r="F52" s="86"/>
      <c r="G52" s="85"/>
      <c r="H52" s="84"/>
      <c r="I52" s="85"/>
      <c r="J52" s="86"/>
      <c r="K52" s="87"/>
      <c r="L52" s="84"/>
      <c r="M52" s="85"/>
      <c r="N52" s="86"/>
      <c r="O52" s="85"/>
    </row>
    <row r="53" spans="1:19" x14ac:dyDescent="0.2">
      <c r="A53" s="13" t="s">
        <v>58</v>
      </c>
      <c r="B53" s="84"/>
      <c r="C53" s="85"/>
      <c r="D53" s="84"/>
      <c r="E53" s="85"/>
      <c r="F53" s="86"/>
      <c r="G53" s="25"/>
      <c r="H53" s="80"/>
      <c r="I53" s="85"/>
      <c r="J53" s="86"/>
      <c r="K53" s="87"/>
      <c r="L53" s="84"/>
      <c r="M53" s="85"/>
      <c r="N53" s="86"/>
      <c r="O53" s="85"/>
    </row>
    <row r="54" spans="1:19" x14ac:dyDescent="0.2">
      <c r="A54" s="13" t="s">
        <v>59</v>
      </c>
      <c r="B54" s="84"/>
      <c r="C54" s="85"/>
      <c r="D54" s="84"/>
      <c r="E54" s="85"/>
      <c r="F54" s="86"/>
      <c r="G54" s="85"/>
      <c r="H54" s="56"/>
      <c r="I54" s="85"/>
      <c r="J54" s="86"/>
      <c r="K54" s="85"/>
      <c r="L54" s="84"/>
      <c r="M54" s="85"/>
      <c r="N54" s="86"/>
      <c r="O54" s="85"/>
    </row>
    <row r="55" spans="1:19" x14ac:dyDescent="0.2">
      <c r="A55" s="29" t="s">
        <v>136</v>
      </c>
      <c r="B55" s="84"/>
      <c r="C55" s="85"/>
      <c r="D55" s="84"/>
      <c r="E55" s="85"/>
      <c r="F55" s="86"/>
      <c r="G55" s="85"/>
      <c r="H55" s="56"/>
      <c r="I55" s="85"/>
      <c r="J55" s="86"/>
      <c r="K55" s="85"/>
      <c r="L55" s="84"/>
      <c r="M55" s="85"/>
      <c r="N55" s="86"/>
      <c r="O55" s="85"/>
    </row>
    <row r="56" spans="1:19" x14ac:dyDescent="0.2">
      <c r="A56" s="13"/>
      <c r="B56" s="84"/>
      <c r="C56" s="85"/>
      <c r="D56" s="84"/>
      <c r="E56" s="85"/>
      <c r="F56" s="86"/>
      <c r="G56" s="85"/>
      <c r="H56" s="56"/>
      <c r="I56" s="85"/>
      <c r="J56" s="86"/>
      <c r="K56" s="85"/>
      <c r="L56" s="84"/>
      <c r="M56" s="85"/>
      <c r="N56" s="86"/>
      <c r="O56" s="85"/>
    </row>
    <row r="57" spans="1:19" x14ac:dyDescent="0.2">
      <c r="A57" s="13"/>
      <c r="B57" s="84"/>
      <c r="C57" s="85"/>
      <c r="D57" s="84"/>
      <c r="E57" s="85"/>
      <c r="F57" s="86"/>
      <c r="G57" s="85"/>
      <c r="H57" s="56"/>
      <c r="I57" s="85"/>
      <c r="J57" s="86"/>
      <c r="K57" s="85"/>
      <c r="L57" s="84"/>
      <c r="M57" s="85"/>
      <c r="N57" s="86"/>
      <c r="O57" s="85"/>
    </row>
    <row r="58" spans="1:19" x14ac:dyDescent="0.2">
      <c r="A58" s="280" t="s">
        <v>78</v>
      </c>
      <c r="B58" s="280"/>
      <c r="C58" s="280"/>
      <c r="D58" s="280"/>
      <c r="E58" s="280"/>
      <c r="F58" s="280"/>
      <c r="G58" s="280"/>
      <c r="H58" s="280"/>
      <c r="I58" s="280"/>
      <c r="J58" s="280"/>
      <c r="K58" s="280"/>
      <c r="L58" s="280"/>
      <c r="M58" s="280"/>
      <c r="N58" s="280"/>
      <c r="O58" s="280"/>
      <c r="P58" s="280"/>
      <c r="Q58" s="280"/>
    </row>
    <row r="59" spans="1:19" x14ac:dyDescent="0.2">
      <c r="A59" s="280" t="s">
        <v>53</v>
      </c>
      <c r="B59" s="280"/>
      <c r="C59" s="280"/>
      <c r="D59" s="280"/>
      <c r="E59" s="280"/>
      <c r="F59" s="280"/>
      <c r="G59" s="280"/>
      <c r="H59" s="280"/>
      <c r="I59" s="280"/>
      <c r="J59" s="280"/>
      <c r="K59" s="280"/>
      <c r="L59" s="280"/>
      <c r="M59" s="280"/>
      <c r="N59" s="280"/>
      <c r="O59" s="280"/>
      <c r="P59" s="280"/>
      <c r="Q59" s="280"/>
    </row>
    <row r="60" spans="1:19" x14ac:dyDescent="0.2">
      <c r="A60" s="280" t="s">
        <v>28</v>
      </c>
      <c r="B60" s="280"/>
      <c r="C60" s="280"/>
      <c r="D60" s="280"/>
      <c r="E60" s="280"/>
      <c r="F60" s="280"/>
      <c r="G60" s="280"/>
      <c r="H60" s="280"/>
      <c r="I60" s="280"/>
      <c r="J60" s="280"/>
      <c r="K60" s="280"/>
      <c r="L60" s="280"/>
      <c r="M60" s="280"/>
      <c r="N60" s="280"/>
      <c r="O60" s="280"/>
      <c r="P60" s="280"/>
      <c r="Q60" s="280"/>
    </row>
    <row r="61" spans="1:19" ht="23.25" x14ac:dyDescent="0.35">
      <c r="A61" s="290" t="s">
        <v>72</v>
      </c>
      <c r="B61" s="290"/>
      <c r="C61" s="290"/>
      <c r="D61" s="290"/>
      <c r="E61" s="290"/>
      <c r="F61" s="290"/>
      <c r="G61" s="290"/>
      <c r="H61" s="290"/>
      <c r="I61" s="290"/>
      <c r="J61" s="290"/>
      <c r="K61" s="290"/>
      <c r="L61" s="290"/>
      <c r="M61" s="290"/>
      <c r="N61" s="290"/>
      <c r="O61" s="290"/>
      <c r="P61" s="290"/>
      <c r="Q61" s="290"/>
    </row>
    <row r="62" spans="1:19" x14ac:dyDescent="0.2">
      <c r="A62" t="s">
        <v>16</v>
      </c>
      <c r="B62" s="291"/>
      <c r="C62" s="291"/>
      <c r="D62" s="291"/>
      <c r="E62" s="291"/>
      <c r="F62" s="291"/>
      <c r="G62" s="291"/>
      <c r="H62" s="291"/>
      <c r="I62" s="291"/>
      <c r="J62" s="291"/>
      <c r="K62" s="291"/>
      <c r="L62" s="58"/>
      <c r="M62" s="58"/>
      <c r="N62" s="58"/>
      <c r="O62" s="58"/>
    </row>
    <row r="63" spans="1:19" ht="11.25" customHeight="1" x14ac:dyDescent="0.2">
      <c r="A63" s="283" t="s">
        <v>27</v>
      </c>
      <c r="B63" s="286" t="s">
        <v>5</v>
      </c>
      <c r="C63" s="286"/>
      <c r="D63" s="289" t="s">
        <v>6</v>
      </c>
      <c r="E63" s="289"/>
      <c r="F63" s="289"/>
      <c r="G63" s="289"/>
      <c r="H63" s="289"/>
      <c r="I63" s="289"/>
      <c r="J63" s="289"/>
      <c r="K63" s="289"/>
      <c r="L63" s="286" t="s">
        <v>1</v>
      </c>
      <c r="M63" s="286"/>
      <c r="N63" s="281" t="s">
        <v>138</v>
      </c>
      <c r="O63" s="281"/>
      <c r="P63" s="281" t="s">
        <v>2</v>
      </c>
      <c r="Q63" s="281"/>
      <c r="R63" s="281" t="s">
        <v>109</v>
      </c>
      <c r="S63" s="281"/>
    </row>
    <row r="64" spans="1:19" ht="13.5" x14ac:dyDescent="0.35">
      <c r="A64" s="284"/>
      <c r="B64" s="287"/>
      <c r="C64" s="287"/>
      <c r="D64" s="288" t="s">
        <v>3</v>
      </c>
      <c r="E64" s="288"/>
      <c r="F64" s="288" t="s">
        <v>70</v>
      </c>
      <c r="G64" s="288"/>
      <c r="H64" s="288" t="s">
        <v>9</v>
      </c>
      <c r="I64" s="288"/>
      <c r="J64" s="288" t="s">
        <v>71</v>
      </c>
      <c r="K64" s="288"/>
      <c r="L64" s="287"/>
      <c r="M64" s="287"/>
      <c r="N64" s="282"/>
      <c r="O64" s="282"/>
      <c r="P64" s="282"/>
      <c r="Q64" s="282"/>
      <c r="R64" s="282"/>
      <c r="S64" s="282"/>
    </row>
    <row r="65" spans="1:19" customFormat="1" x14ac:dyDescent="0.2">
      <c r="A65" s="285"/>
      <c r="B65" s="46" t="s">
        <v>7</v>
      </c>
      <c r="C65" s="47" t="s">
        <v>55</v>
      </c>
      <c r="D65" s="46" t="s">
        <v>7</v>
      </c>
      <c r="E65" s="47" t="s">
        <v>55</v>
      </c>
      <c r="F65" s="46" t="s">
        <v>7</v>
      </c>
      <c r="G65" s="47" t="s">
        <v>55</v>
      </c>
      <c r="H65" s="46" t="s">
        <v>7</v>
      </c>
      <c r="I65" s="47" t="s">
        <v>55</v>
      </c>
      <c r="J65" s="46" t="s">
        <v>7</v>
      </c>
      <c r="K65" s="47" t="s">
        <v>55</v>
      </c>
      <c r="L65" s="46" t="s">
        <v>7</v>
      </c>
      <c r="M65" s="47" t="s">
        <v>55</v>
      </c>
      <c r="N65" s="46" t="s">
        <v>7</v>
      </c>
      <c r="O65" s="47" t="s">
        <v>55</v>
      </c>
      <c r="P65" s="46" t="s">
        <v>7</v>
      </c>
      <c r="Q65" s="47" t="s">
        <v>55</v>
      </c>
      <c r="R65" s="46" t="s">
        <v>7</v>
      </c>
      <c r="S65" s="47" t="s">
        <v>55</v>
      </c>
    </row>
    <row r="66" spans="1:19" x14ac:dyDescent="0.2">
      <c r="A66" s="88"/>
      <c r="B66" s="88"/>
      <c r="C66" s="89"/>
      <c r="D66" s="76"/>
      <c r="E66" s="78"/>
      <c r="F66" s="76"/>
      <c r="G66" s="78"/>
      <c r="H66" s="76"/>
      <c r="I66" s="78"/>
      <c r="J66" s="76"/>
      <c r="K66" s="78"/>
      <c r="L66" s="76"/>
      <c r="M66" s="78"/>
      <c r="N66" s="76"/>
      <c r="O66" s="78"/>
    </row>
    <row r="67" spans="1:19" ht="11.25" customHeight="1" x14ac:dyDescent="0.2">
      <c r="A67" s="48" t="s">
        <v>68</v>
      </c>
      <c r="B67" s="21">
        <f t="shared" ref="B67:S67" si="59">B9</f>
        <v>2419700.9584627855</v>
      </c>
      <c r="C67" s="42">
        <f t="shared" si="59"/>
        <v>95.091942485084672</v>
      </c>
      <c r="D67" s="21">
        <f t="shared" si="59"/>
        <v>1627165.0447352163</v>
      </c>
      <c r="E67" s="42">
        <f t="shared" si="59"/>
        <v>67.246534702740277</v>
      </c>
      <c r="F67" s="21">
        <f t="shared" si="59"/>
        <v>114277.15946579438</v>
      </c>
      <c r="G67" s="42">
        <f t="shared" si="59"/>
        <v>4.7227802702691672</v>
      </c>
      <c r="H67" s="21">
        <f t="shared" si="59"/>
        <v>1499240.6182712563</v>
      </c>
      <c r="I67" s="42">
        <f t="shared" si="59"/>
        <v>61.959748084891885</v>
      </c>
      <c r="J67" s="21">
        <f t="shared" si="59"/>
        <v>13647.266998165493</v>
      </c>
      <c r="K67" s="42">
        <f t="shared" si="59"/>
        <v>0.56400634757922652</v>
      </c>
      <c r="L67" s="21">
        <f t="shared" si="59"/>
        <v>602023.22166863538</v>
      </c>
      <c r="M67" s="42">
        <f t="shared" si="59"/>
        <v>24.88006708279751</v>
      </c>
      <c r="N67" s="21">
        <f t="shared" si="59"/>
        <v>0</v>
      </c>
      <c r="O67" s="42">
        <f t="shared" si="59"/>
        <v>0</v>
      </c>
      <c r="P67" s="21">
        <f t="shared" si="59"/>
        <v>71752.377328623072</v>
      </c>
      <c r="Q67" s="42">
        <f t="shared" si="59"/>
        <v>2.9653406995468861</v>
      </c>
      <c r="R67" s="21">
        <f t="shared" si="59"/>
        <v>118760.3147302642</v>
      </c>
      <c r="S67" s="42">
        <f t="shared" si="59"/>
        <v>4.9080575149133958</v>
      </c>
    </row>
    <row r="68" spans="1:19" x14ac:dyDescent="0.2">
      <c r="A68" s="24"/>
      <c r="B68" s="21"/>
      <c r="C68" s="42"/>
      <c r="D68" s="21"/>
      <c r="E68" s="42"/>
      <c r="F68" s="21"/>
      <c r="G68" s="42"/>
      <c r="H68" s="21"/>
      <c r="I68" s="42"/>
      <c r="J68" s="21"/>
      <c r="K68" s="42"/>
      <c r="L68" s="21"/>
      <c r="M68" s="42"/>
      <c r="N68" s="21"/>
      <c r="O68" s="42"/>
      <c r="P68" s="21"/>
      <c r="Q68" s="42"/>
      <c r="R68" s="21"/>
      <c r="S68" s="42"/>
    </row>
    <row r="69" spans="1:19" x14ac:dyDescent="0.2">
      <c r="A69" s="49" t="s">
        <v>13</v>
      </c>
      <c r="B69" s="21"/>
      <c r="C69" s="42"/>
      <c r="D69" s="21"/>
      <c r="E69" s="42"/>
      <c r="F69" s="21"/>
      <c r="G69" s="42"/>
      <c r="H69" s="21"/>
      <c r="I69" s="42"/>
      <c r="J69" s="21"/>
      <c r="K69" s="42"/>
      <c r="L69" s="21"/>
      <c r="M69" s="42"/>
      <c r="N69" s="21"/>
      <c r="O69" s="42"/>
      <c r="P69" s="21"/>
      <c r="Q69" s="42"/>
      <c r="R69" s="21"/>
      <c r="S69" s="42"/>
    </row>
    <row r="70" spans="1:19" x14ac:dyDescent="0.2">
      <c r="A70" s="223" t="s">
        <v>110</v>
      </c>
      <c r="B70" s="225">
        <v>694267.64107973268</v>
      </c>
      <c r="C70" s="44">
        <f>IF(ISNUMBER(B70/B$67*100),B70/B$67*100,0)</f>
        <v>28.692291030904691</v>
      </c>
      <c r="D70" s="70">
        <f>F70+H70+J70</f>
        <v>438807.7925713039</v>
      </c>
      <c r="E70" s="44">
        <f>IF(ISNUMBER(D70/D$67*100),D70/D$67*100,0)</f>
        <v>26.96762654723263</v>
      </c>
      <c r="F70" s="225">
        <v>0</v>
      </c>
      <c r="G70" s="44">
        <f>IF(ISNUMBER(F70/F$67*100),F70/F$67*100,0)</f>
        <v>0</v>
      </c>
      <c r="H70" s="225">
        <v>438807.7925713039</v>
      </c>
      <c r="I70" s="44">
        <f>IF(ISNUMBER(H70/H$67*100),H70/H$67*100,0)</f>
        <v>29.268670233686983</v>
      </c>
      <c r="J70" s="225">
        <v>0</v>
      </c>
      <c r="K70" s="44">
        <f>IF(ISNUMBER(J70/J$67*100),J70/J$67*100,0)</f>
        <v>0</v>
      </c>
      <c r="L70" s="225">
        <v>215249.53375593512</v>
      </c>
      <c r="M70" s="44">
        <f>IF(ISNUMBER(L70/L$67*100),L70/L$67*100,0)</f>
        <v>35.754357308564487</v>
      </c>
      <c r="N70" s="225">
        <v>0</v>
      </c>
      <c r="O70" s="44">
        <f>IF(ISNUMBER(N70/N$67*100),N70/N$67*100,0)</f>
        <v>0</v>
      </c>
      <c r="P70" s="225">
        <v>0</v>
      </c>
      <c r="Q70" s="44">
        <f>IF(ISNUMBER(P70/P$67*100),P70/P$67*100,0)</f>
        <v>0</v>
      </c>
      <c r="R70" s="225">
        <v>40210.314752495469</v>
      </c>
      <c r="S70" s="44">
        <f>IF(ISNUMBER(R70/R$67*100),R70/R$67*100,0)</f>
        <v>33.858376717697013</v>
      </c>
    </row>
    <row r="71" spans="1:19" x14ac:dyDescent="0.2">
      <c r="A71" s="223" t="s">
        <v>87</v>
      </c>
      <c r="B71" s="225">
        <v>11061.462482666617</v>
      </c>
      <c r="C71" s="44">
        <f t="shared" ref="C71:C93" si="60">IF(ISNUMBER(B71/B$67*100),B71/B$67*100,0)</f>
        <v>0.45714171596203634</v>
      </c>
      <c r="D71" s="70">
        <f t="shared" ref="D71:D93" si="61">F71+H71+J71</f>
        <v>8441.1895462874418</v>
      </c>
      <c r="E71" s="44">
        <f t="shared" ref="E71:E93" si="62">IF(ISNUMBER(D71/D$67*100),D71/D$67*100,0)</f>
        <v>0.5187666471572373</v>
      </c>
      <c r="F71" s="225">
        <v>0</v>
      </c>
      <c r="G71" s="44">
        <f t="shared" ref="G71:G93" si="63">IF(ISNUMBER(F71/F$67*100),F71/F$67*100,0)</f>
        <v>0</v>
      </c>
      <c r="H71" s="225">
        <v>8441.1895462874418</v>
      </c>
      <c r="I71" s="44">
        <f t="shared" ref="I71:I93" si="64">IF(ISNUMBER(H71/H$67*100),H71/H$67*100,0)</f>
        <v>0.5630310067253117</v>
      </c>
      <c r="J71" s="225">
        <v>0</v>
      </c>
      <c r="K71" s="44">
        <f t="shared" ref="K71:K93" si="65">IF(ISNUMBER(J71/J$67*100),J71/J$67*100,0)</f>
        <v>0</v>
      </c>
      <c r="L71" s="225">
        <v>2620.2729363791809</v>
      </c>
      <c r="M71" s="44">
        <f t="shared" ref="M71:M93" si="66">IF(ISNUMBER(L71/L$67*100),L71/L$67*100,0)</f>
        <v>0.43524449590441666</v>
      </c>
      <c r="N71" s="225">
        <v>0</v>
      </c>
      <c r="O71" s="44">
        <f t="shared" ref="O71:O93" si="67">IF(ISNUMBER(N71/N$67*100),N71/N$67*100,0)</f>
        <v>0</v>
      </c>
      <c r="P71" s="225">
        <v>0</v>
      </c>
      <c r="Q71" s="44">
        <f t="shared" ref="Q71:Q93" si="68">IF(ISNUMBER(P71/P$67*100),P71/P$67*100,0)</f>
        <v>0</v>
      </c>
      <c r="R71" s="225">
        <v>0</v>
      </c>
      <c r="S71" s="44">
        <f t="shared" ref="S71:S93" si="69">IF(ISNUMBER(R71/R$67*100),R71/R$67*100,0)</f>
        <v>0</v>
      </c>
    </row>
    <row r="72" spans="1:19" x14ac:dyDescent="0.2">
      <c r="A72" s="223" t="s">
        <v>111</v>
      </c>
      <c r="B72" s="225">
        <v>257560.80059396871</v>
      </c>
      <c r="C72" s="44">
        <f t="shared" si="60"/>
        <v>10.64432361747688</v>
      </c>
      <c r="D72" s="70">
        <f t="shared" si="61"/>
        <v>191289.3517491325</v>
      </c>
      <c r="E72" s="44">
        <f t="shared" si="62"/>
        <v>11.755989496459497</v>
      </c>
      <c r="F72" s="225">
        <v>0</v>
      </c>
      <c r="G72" s="44">
        <f t="shared" si="63"/>
        <v>0</v>
      </c>
      <c r="H72" s="225">
        <v>191289.3517491325</v>
      </c>
      <c r="I72" s="44">
        <f t="shared" si="64"/>
        <v>12.759082792841109</v>
      </c>
      <c r="J72" s="225">
        <v>0</v>
      </c>
      <c r="K72" s="44">
        <f t="shared" si="65"/>
        <v>0</v>
      </c>
      <c r="L72" s="225">
        <v>57033.355869577805</v>
      </c>
      <c r="M72" s="44">
        <f t="shared" si="66"/>
        <v>9.4736139432458657</v>
      </c>
      <c r="N72" s="225">
        <v>0</v>
      </c>
      <c r="O72" s="44">
        <f t="shared" si="67"/>
        <v>0</v>
      </c>
      <c r="P72" s="225">
        <v>0</v>
      </c>
      <c r="Q72" s="44">
        <f t="shared" si="68"/>
        <v>0</v>
      </c>
      <c r="R72" s="225">
        <v>9238.0929752573848</v>
      </c>
      <c r="S72" s="44">
        <f t="shared" si="69"/>
        <v>7.7787710450578667</v>
      </c>
    </row>
    <row r="73" spans="1:19" x14ac:dyDescent="0.2">
      <c r="A73" s="223" t="s">
        <v>88</v>
      </c>
      <c r="B73" s="225">
        <v>7010.9880980788175</v>
      </c>
      <c r="C73" s="44">
        <f t="shared" si="60"/>
        <v>0.28974605616277627</v>
      </c>
      <c r="D73" s="70">
        <f t="shared" si="61"/>
        <v>7010.9880980788175</v>
      </c>
      <c r="E73" s="44">
        <f t="shared" si="62"/>
        <v>0.43087135633617885</v>
      </c>
      <c r="F73" s="225">
        <v>0</v>
      </c>
      <c r="G73" s="44">
        <f t="shared" si="63"/>
        <v>0</v>
      </c>
      <c r="H73" s="225">
        <v>7010.9880980788175</v>
      </c>
      <c r="I73" s="44">
        <f t="shared" si="64"/>
        <v>0.46763594933567398</v>
      </c>
      <c r="J73" s="225">
        <v>0</v>
      </c>
      <c r="K73" s="44">
        <f t="shared" si="65"/>
        <v>0</v>
      </c>
      <c r="L73" s="225">
        <v>0</v>
      </c>
      <c r="M73" s="44">
        <f t="shared" si="66"/>
        <v>0</v>
      </c>
      <c r="N73" s="225">
        <v>0</v>
      </c>
      <c r="O73" s="44">
        <f t="shared" si="67"/>
        <v>0</v>
      </c>
      <c r="P73" s="225">
        <v>0</v>
      </c>
      <c r="Q73" s="44">
        <f t="shared" si="68"/>
        <v>0</v>
      </c>
      <c r="R73" s="225">
        <v>0</v>
      </c>
      <c r="S73" s="44">
        <f t="shared" si="69"/>
        <v>0</v>
      </c>
    </row>
    <row r="74" spans="1:19" x14ac:dyDescent="0.2">
      <c r="A74" s="223" t="s">
        <v>112</v>
      </c>
      <c r="B74" s="225">
        <v>9631.26101526821</v>
      </c>
      <c r="C74" s="44">
        <f t="shared" si="60"/>
        <v>0.39803517792491455</v>
      </c>
      <c r="D74" s="70">
        <f t="shared" si="61"/>
        <v>5689.2038521005943</v>
      </c>
      <c r="E74" s="44">
        <f t="shared" si="62"/>
        <v>0.34963901606099101</v>
      </c>
      <c r="F74" s="225">
        <v>0</v>
      </c>
      <c r="G74" s="44">
        <f t="shared" si="63"/>
        <v>0</v>
      </c>
      <c r="H74" s="225">
        <v>5689.2038521005943</v>
      </c>
      <c r="I74" s="44">
        <f t="shared" si="64"/>
        <v>0.37947236639444165</v>
      </c>
      <c r="J74" s="225">
        <v>0</v>
      </c>
      <c r="K74" s="44">
        <f t="shared" si="65"/>
        <v>0</v>
      </c>
      <c r="L74" s="225">
        <v>3942.0571631676171</v>
      </c>
      <c r="M74" s="44">
        <f t="shared" si="66"/>
        <v>0.65480151284552901</v>
      </c>
      <c r="N74" s="225">
        <v>0</v>
      </c>
      <c r="O74" s="44">
        <f t="shared" si="67"/>
        <v>0</v>
      </c>
      <c r="P74" s="225">
        <v>0</v>
      </c>
      <c r="Q74" s="44">
        <f t="shared" si="68"/>
        <v>0</v>
      </c>
      <c r="R74" s="225">
        <v>0</v>
      </c>
      <c r="S74" s="44">
        <f t="shared" si="69"/>
        <v>0</v>
      </c>
    </row>
    <row r="75" spans="1:19" x14ac:dyDescent="0.2">
      <c r="A75" s="223" t="s">
        <v>113</v>
      </c>
      <c r="B75" s="225">
        <v>395140.48023443489</v>
      </c>
      <c r="C75" s="44">
        <f t="shared" si="60"/>
        <v>16.330136947396348</v>
      </c>
      <c r="D75" s="70">
        <f t="shared" si="61"/>
        <v>300116.40722591459</v>
      </c>
      <c r="E75" s="44">
        <f t="shared" si="62"/>
        <v>18.444128221470713</v>
      </c>
      <c r="F75" s="225">
        <v>201.80894917288623</v>
      </c>
      <c r="G75" s="44">
        <f t="shared" si="63"/>
        <v>0.17659604956604824</v>
      </c>
      <c r="H75" s="225">
        <v>299914.59827674169</v>
      </c>
      <c r="I75" s="44">
        <f t="shared" si="64"/>
        <v>20.004433886174127</v>
      </c>
      <c r="J75" s="225">
        <v>0</v>
      </c>
      <c r="K75" s="44">
        <f t="shared" si="65"/>
        <v>0</v>
      </c>
      <c r="L75" s="225">
        <v>72757.69410317282</v>
      </c>
      <c r="M75" s="44">
        <f t="shared" si="66"/>
        <v>12.08552950856437</v>
      </c>
      <c r="N75" s="225">
        <v>0</v>
      </c>
      <c r="O75" s="44">
        <f t="shared" si="67"/>
        <v>0</v>
      </c>
      <c r="P75" s="225">
        <v>0</v>
      </c>
      <c r="Q75" s="44">
        <f t="shared" si="68"/>
        <v>0</v>
      </c>
      <c r="R75" s="225">
        <v>22266.37890534514</v>
      </c>
      <c r="S75" s="44">
        <f t="shared" si="69"/>
        <v>18.749006312350993</v>
      </c>
    </row>
    <row r="76" spans="1:19" x14ac:dyDescent="0.2">
      <c r="A76" s="223" t="s">
        <v>114</v>
      </c>
      <c r="B76" s="225">
        <v>441395.08481424273</v>
      </c>
      <c r="C76" s="44">
        <f t="shared" si="60"/>
        <v>18.241720460145501</v>
      </c>
      <c r="D76" s="70">
        <f t="shared" si="61"/>
        <v>225679.78308967408</v>
      </c>
      <c r="E76" s="44">
        <f t="shared" si="62"/>
        <v>13.869507817899215</v>
      </c>
      <c r="F76" s="225">
        <v>0</v>
      </c>
      <c r="G76" s="44">
        <f t="shared" si="63"/>
        <v>0</v>
      </c>
      <c r="H76" s="225">
        <v>225679.78308967408</v>
      </c>
      <c r="I76" s="44">
        <f t="shared" si="64"/>
        <v>15.052939490787065</v>
      </c>
      <c r="J76" s="225">
        <v>0</v>
      </c>
      <c r="K76" s="44">
        <f t="shared" si="65"/>
        <v>0</v>
      </c>
      <c r="L76" s="225">
        <v>128701.29383632251</v>
      </c>
      <c r="M76" s="44">
        <f t="shared" si="66"/>
        <v>21.378127820318877</v>
      </c>
      <c r="N76" s="225">
        <v>0</v>
      </c>
      <c r="O76" s="44">
        <f t="shared" si="67"/>
        <v>0</v>
      </c>
      <c r="P76" s="225">
        <v>71752.377328623072</v>
      </c>
      <c r="Q76" s="44">
        <f t="shared" si="68"/>
        <v>100</v>
      </c>
      <c r="R76" s="225">
        <v>15261.630559621304</v>
      </c>
      <c r="S76" s="44">
        <f t="shared" si="69"/>
        <v>12.85078318820935</v>
      </c>
    </row>
    <row r="77" spans="1:19" x14ac:dyDescent="0.2">
      <c r="A77" s="223" t="s">
        <v>89</v>
      </c>
      <c r="B77" s="225">
        <v>143073.26936677465</v>
      </c>
      <c r="C77" s="44">
        <f t="shared" si="60"/>
        <v>5.9128492248756155</v>
      </c>
      <c r="D77" s="70">
        <f t="shared" si="61"/>
        <v>77274.108814084961</v>
      </c>
      <c r="E77" s="44">
        <f t="shared" si="62"/>
        <v>4.7490025098627626</v>
      </c>
      <c r="F77" s="225">
        <v>4049.1560358149727</v>
      </c>
      <c r="G77" s="44">
        <f t="shared" si="63"/>
        <v>3.543276762166085</v>
      </c>
      <c r="H77" s="225">
        <v>73224.952778269988</v>
      </c>
      <c r="I77" s="44">
        <f t="shared" si="64"/>
        <v>4.8841361343787613</v>
      </c>
      <c r="J77" s="225">
        <v>0</v>
      </c>
      <c r="K77" s="44">
        <f t="shared" si="65"/>
        <v>0</v>
      </c>
      <c r="L77" s="225">
        <v>41826.886621503516</v>
      </c>
      <c r="M77" s="44">
        <f t="shared" si="66"/>
        <v>6.9477198081448437</v>
      </c>
      <c r="N77" s="225">
        <v>0</v>
      </c>
      <c r="O77" s="44">
        <f t="shared" si="67"/>
        <v>0</v>
      </c>
      <c r="P77" s="225">
        <v>0</v>
      </c>
      <c r="Q77" s="44">
        <f t="shared" si="68"/>
        <v>0</v>
      </c>
      <c r="R77" s="225">
        <v>23972.273931186217</v>
      </c>
      <c r="S77" s="44">
        <f t="shared" si="69"/>
        <v>20.185424723430156</v>
      </c>
    </row>
    <row r="78" spans="1:19" x14ac:dyDescent="0.2">
      <c r="A78" s="223" t="s">
        <v>115</v>
      </c>
      <c r="B78" s="225">
        <v>47234.882792169832</v>
      </c>
      <c r="C78" s="44">
        <f t="shared" si="60"/>
        <v>1.9520958830457187</v>
      </c>
      <c r="D78" s="70">
        <f t="shared" si="61"/>
        <v>28731.305865488455</v>
      </c>
      <c r="E78" s="44">
        <f t="shared" si="62"/>
        <v>1.7657278195872144</v>
      </c>
      <c r="F78" s="225">
        <v>0</v>
      </c>
      <c r="G78" s="44">
        <f t="shared" si="63"/>
        <v>0</v>
      </c>
      <c r="H78" s="225">
        <v>28731.305865488455</v>
      </c>
      <c r="I78" s="44">
        <f t="shared" si="64"/>
        <v>1.9163905723564196</v>
      </c>
      <c r="J78" s="225">
        <v>0</v>
      </c>
      <c r="K78" s="44">
        <f t="shared" si="65"/>
        <v>0</v>
      </c>
      <c r="L78" s="225">
        <v>16704.882728521399</v>
      </c>
      <c r="M78" s="44">
        <f t="shared" si="66"/>
        <v>2.7747904278875262</v>
      </c>
      <c r="N78" s="225">
        <v>0</v>
      </c>
      <c r="O78" s="44">
        <f t="shared" si="67"/>
        <v>0</v>
      </c>
      <c r="P78" s="225">
        <v>0</v>
      </c>
      <c r="Q78" s="44">
        <f t="shared" si="68"/>
        <v>0</v>
      </c>
      <c r="R78" s="225">
        <v>1798.6941981599509</v>
      </c>
      <c r="S78" s="44">
        <f t="shared" si="69"/>
        <v>1.5145582952059842</v>
      </c>
    </row>
    <row r="79" spans="1:19" x14ac:dyDescent="0.2">
      <c r="A79" s="223" t="s">
        <v>116</v>
      </c>
      <c r="B79" s="225">
        <v>18152.814604763811</v>
      </c>
      <c r="C79" s="44">
        <f t="shared" si="60"/>
        <v>0.75020900997188233</v>
      </c>
      <c r="D79" s="70">
        <f t="shared" si="61"/>
        <v>18152.814604763811</v>
      </c>
      <c r="E79" s="44">
        <f t="shared" si="62"/>
        <v>1.1156099169840368</v>
      </c>
      <c r="F79" s="225">
        <v>0</v>
      </c>
      <c r="G79" s="44">
        <f t="shared" si="63"/>
        <v>0</v>
      </c>
      <c r="H79" s="225">
        <v>18152.814604763811</v>
      </c>
      <c r="I79" s="44">
        <f t="shared" si="64"/>
        <v>1.2108006135596465</v>
      </c>
      <c r="J79" s="225">
        <v>0</v>
      </c>
      <c r="K79" s="44">
        <f t="shared" si="65"/>
        <v>0</v>
      </c>
      <c r="L79" s="225">
        <v>0</v>
      </c>
      <c r="M79" s="44">
        <f t="shared" si="66"/>
        <v>0</v>
      </c>
      <c r="N79" s="225">
        <v>0</v>
      </c>
      <c r="O79" s="44">
        <f t="shared" si="67"/>
        <v>0</v>
      </c>
      <c r="P79" s="225">
        <v>0</v>
      </c>
      <c r="Q79" s="44">
        <f t="shared" si="68"/>
        <v>0</v>
      </c>
      <c r="R79" s="225">
        <v>0</v>
      </c>
      <c r="S79" s="44">
        <f t="shared" si="69"/>
        <v>0</v>
      </c>
    </row>
    <row r="80" spans="1:19" x14ac:dyDescent="0.2">
      <c r="A80" s="223" t="s">
        <v>117</v>
      </c>
      <c r="B80" s="225">
        <v>29808.892917281853</v>
      </c>
      <c r="C80" s="44">
        <f t="shared" si="60"/>
        <v>1.2319246646172004</v>
      </c>
      <c r="D80" s="70">
        <f t="shared" si="61"/>
        <v>29808.892917281853</v>
      </c>
      <c r="E80" s="44">
        <f t="shared" si="62"/>
        <v>1.8319526352738584</v>
      </c>
      <c r="F80" s="225">
        <v>0</v>
      </c>
      <c r="G80" s="44">
        <f t="shared" si="63"/>
        <v>0</v>
      </c>
      <c r="H80" s="225">
        <v>29808.892917281853</v>
      </c>
      <c r="I80" s="44">
        <f t="shared" si="64"/>
        <v>1.9882660964491397</v>
      </c>
      <c r="J80" s="225">
        <v>0</v>
      </c>
      <c r="K80" s="44">
        <f t="shared" si="65"/>
        <v>0</v>
      </c>
      <c r="L80" s="225">
        <v>0</v>
      </c>
      <c r="M80" s="44">
        <f t="shared" si="66"/>
        <v>0</v>
      </c>
      <c r="N80" s="225">
        <v>0</v>
      </c>
      <c r="O80" s="44">
        <f t="shared" si="67"/>
        <v>0</v>
      </c>
      <c r="P80" s="225">
        <v>0</v>
      </c>
      <c r="Q80" s="44">
        <f t="shared" si="68"/>
        <v>0</v>
      </c>
      <c r="R80" s="225">
        <v>0</v>
      </c>
      <c r="S80" s="44">
        <f t="shared" si="69"/>
        <v>0</v>
      </c>
    </row>
    <row r="81" spans="1:19" x14ac:dyDescent="0.2">
      <c r="A81" s="223" t="s">
        <v>90</v>
      </c>
      <c r="B81" s="225">
        <v>6622.8428467054164</v>
      </c>
      <c r="C81" s="44">
        <f t="shared" si="60"/>
        <v>0.27370501398291996</v>
      </c>
      <c r="D81" s="70">
        <f t="shared" si="61"/>
        <v>6622.8428467054164</v>
      </c>
      <c r="E81" s="44">
        <f t="shared" si="62"/>
        <v>0.40701727634415419</v>
      </c>
      <c r="F81" s="225">
        <v>0</v>
      </c>
      <c r="G81" s="44">
        <f t="shared" si="63"/>
        <v>0</v>
      </c>
      <c r="H81" s="225">
        <v>6622.8428467054164</v>
      </c>
      <c r="I81" s="44">
        <f t="shared" si="64"/>
        <v>0.44174649259050103</v>
      </c>
      <c r="J81" s="225">
        <v>0</v>
      </c>
      <c r="K81" s="44">
        <f t="shared" si="65"/>
        <v>0</v>
      </c>
      <c r="L81" s="225">
        <v>0</v>
      </c>
      <c r="M81" s="44">
        <f t="shared" si="66"/>
        <v>0</v>
      </c>
      <c r="N81" s="225">
        <v>0</v>
      </c>
      <c r="O81" s="44">
        <f t="shared" si="67"/>
        <v>0</v>
      </c>
      <c r="P81" s="225">
        <v>0</v>
      </c>
      <c r="Q81" s="44">
        <f t="shared" si="68"/>
        <v>0</v>
      </c>
      <c r="R81" s="225">
        <v>0</v>
      </c>
      <c r="S81" s="44">
        <f t="shared" si="69"/>
        <v>0</v>
      </c>
    </row>
    <row r="82" spans="1:19" x14ac:dyDescent="0.2">
      <c r="A82" s="223" t="s">
        <v>118</v>
      </c>
      <c r="B82" s="225">
        <v>24931.616287817698</v>
      </c>
      <c r="C82" s="44">
        <f t="shared" si="60"/>
        <v>1.0303594004300654</v>
      </c>
      <c r="D82" s="70">
        <f t="shared" si="61"/>
        <v>16309.00251349282</v>
      </c>
      <c r="E82" s="44">
        <f t="shared" si="62"/>
        <v>1.0022955302697483</v>
      </c>
      <c r="F82" s="225">
        <v>0</v>
      </c>
      <c r="G82" s="44">
        <f t="shared" si="63"/>
        <v>0</v>
      </c>
      <c r="H82" s="225">
        <v>16309.00251349282</v>
      </c>
      <c r="I82" s="44">
        <f t="shared" si="64"/>
        <v>1.0878175467456583</v>
      </c>
      <c r="J82" s="225">
        <v>0</v>
      </c>
      <c r="K82" s="44">
        <f t="shared" si="65"/>
        <v>0</v>
      </c>
      <c r="L82" s="225">
        <v>8622.6137743248564</v>
      </c>
      <c r="M82" s="44">
        <f t="shared" si="66"/>
        <v>1.4322726207180927</v>
      </c>
      <c r="N82" s="225">
        <v>0</v>
      </c>
      <c r="O82" s="44">
        <f t="shared" si="67"/>
        <v>0</v>
      </c>
      <c r="P82" s="225">
        <v>0</v>
      </c>
      <c r="Q82" s="44">
        <f t="shared" si="68"/>
        <v>0</v>
      </c>
      <c r="R82" s="225">
        <v>0</v>
      </c>
      <c r="S82" s="44">
        <f t="shared" si="69"/>
        <v>0</v>
      </c>
    </row>
    <row r="83" spans="1:19" x14ac:dyDescent="0.2">
      <c r="A83" s="223" t="s">
        <v>91</v>
      </c>
      <c r="B83" s="225">
        <v>79326.751328939921</v>
      </c>
      <c r="C83" s="44">
        <f t="shared" si="60"/>
        <v>3.2783700420293052</v>
      </c>
      <c r="D83" s="70">
        <f t="shared" si="61"/>
        <v>76390.85447114722</v>
      </c>
      <c r="E83" s="44">
        <f t="shared" si="62"/>
        <v>4.6947207179944108</v>
      </c>
      <c r="F83" s="225">
        <v>0</v>
      </c>
      <c r="G83" s="44">
        <f t="shared" si="63"/>
        <v>0</v>
      </c>
      <c r="H83" s="225">
        <v>76390.85447114722</v>
      </c>
      <c r="I83" s="44">
        <f t="shared" si="64"/>
        <v>5.095303151486914</v>
      </c>
      <c r="J83" s="225">
        <v>0</v>
      </c>
      <c r="K83" s="44">
        <f t="shared" si="65"/>
        <v>0</v>
      </c>
      <c r="L83" s="225">
        <v>2935.8968577927053</v>
      </c>
      <c r="M83" s="44">
        <f t="shared" si="66"/>
        <v>0.48767169639324587</v>
      </c>
      <c r="N83" s="225">
        <v>0</v>
      </c>
      <c r="O83" s="44">
        <f t="shared" si="67"/>
        <v>0</v>
      </c>
      <c r="P83" s="225">
        <v>0</v>
      </c>
      <c r="Q83" s="44">
        <f t="shared" si="68"/>
        <v>0</v>
      </c>
      <c r="R83" s="225">
        <v>0</v>
      </c>
      <c r="S83" s="44">
        <f t="shared" si="69"/>
        <v>0</v>
      </c>
    </row>
    <row r="84" spans="1:19" x14ac:dyDescent="0.2">
      <c r="A84" s="223" t="s">
        <v>119</v>
      </c>
      <c r="B84" s="225">
        <v>71578.200097018445</v>
      </c>
      <c r="C84" s="44">
        <f t="shared" si="60"/>
        <v>2.9581424037824671</v>
      </c>
      <c r="D84" s="70">
        <f t="shared" si="61"/>
        <v>71578.200097018445</v>
      </c>
      <c r="E84" s="44">
        <f t="shared" si="62"/>
        <v>4.3989514357264321</v>
      </c>
      <c r="F84" s="225">
        <v>71578.200097018445</v>
      </c>
      <c r="G84" s="44">
        <f t="shared" si="63"/>
        <v>62.635613653350688</v>
      </c>
      <c r="H84" s="225">
        <v>0</v>
      </c>
      <c r="I84" s="44">
        <f t="shared" si="64"/>
        <v>0</v>
      </c>
      <c r="J84" s="225">
        <v>0</v>
      </c>
      <c r="K84" s="44">
        <f t="shared" si="65"/>
        <v>0</v>
      </c>
      <c r="L84" s="225">
        <v>0</v>
      </c>
      <c r="M84" s="44">
        <f t="shared" si="66"/>
        <v>0</v>
      </c>
      <c r="N84" s="225">
        <v>0</v>
      </c>
      <c r="O84" s="44">
        <f t="shared" si="67"/>
        <v>0</v>
      </c>
      <c r="P84" s="225">
        <v>0</v>
      </c>
      <c r="Q84" s="44">
        <f t="shared" si="68"/>
        <v>0</v>
      </c>
      <c r="R84" s="225">
        <v>0</v>
      </c>
      <c r="S84" s="44">
        <f t="shared" si="69"/>
        <v>0</v>
      </c>
    </row>
    <row r="85" spans="1:19" x14ac:dyDescent="0.2">
      <c r="A85" s="223" t="s">
        <v>92</v>
      </c>
      <c r="B85" s="225">
        <v>36384.361569312445</v>
      </c>
      <c r="C85" s="44">
        <f t="shared" si="60"/>
        <v>1.5036718253162618</v>
      </c>
      <c r="D85" s="70">
        <f t="shared" si="61"/>
        <v>35035.781310420309</v>
      </c>
      <c r="E85" s="44">
        <f t="shared" si="62"/>
        <v>2.153179323989324</v>
      </c>
      <c r="F85" s="225">
        <v>23816.062660179432</v>
      </c>
      <c r="G85" s="44">
        <f t="shared" si="63"/>
        <v>20.840614845093427</v>
      </c>
      <c r="H85" s="225">
        <v>11219.718650240875</v>
      </c>
      <c r="I85" s="44">
        <f t="shared" si="64"/>
        <v>0.74836010400906172</v>
      </c>
      <c r="J85" s="225">
        <v>0</v>
      </c>
      <c r="K85" s="44">
        <f t="shared" si="65"/>
        <v>0</v>
      </c>
      <c r="L85" s="225">
        <v>1348.5802588921224</v>
      </c>
      <c r="M85" s="44">
        <f t="shared" si="66"/>
        <v>0.22400801337102005</v>
      </c>
      <c r="N85" s="225">
        <v>0</v>
      </c>
      <c r="O85" s="44">
        <f t="shared" si="67"/>
        <v>0</v>
      </c>
      <c r="P85" s="225">
        <v>0</v>
      </c>
      <c r="Q85" s="44">
        <f t="shared" si="68"/>
        <v>0</v>
      </c>
      <c r="R85" s="225">
        <v>0</v>
      </c>
      <c r="S85" s="44">
        <f t="shared" si="69"/>
        <v>0</v>
      </c>
    </row>
    <row r="86" spans="1:19" x14ac:dyDescent="0.2">
      <c r="A86" s="223" t="s">
        <v>120</v>
      </c>
      <c r="B86" s="225">
        <v>25740.485664977241</v>
      </c>
      <c r="C86" s="44">
        <f t="shared" si="60"/>
        <v>1.063787885645586</v>
      </c>
      <c r="D86" s="70">
        <f t="shared" si="61"/>
        <v>22571.768809904272</v>
      </c>
      <c r="E86" s="44">
        <f t="shared" si="62"/>
        <v>1.3871837330169117</v>
      </c>
      <c r="F86" s="225">
        <v>14631.931723608741</v>
      </c>
      <c r="G86" s="44">
        <f t="shared" si="63"/>
        <v>12.803898689823834</v>
      </c>
      <c r="H86" s="225">
        <v>7939.8370862955326</v>
      </c>
      <c r="I86" s="44">
        <f t="shared" si="64"/>
        <v>0.5295905800264934</v>
      </c>
      <c r="J86" s="225">
        <v>0</v>
      </c>
      <c r="K86" s="44">
        <f t="shared" si="65"/>
        <v>0</v>
      </c>
      <c r="L86" s="225">
        <v>3168.7168550729548</v>
      </c>
      <c r="M86" s="44">
        <f t="shared" si="66"/>
        <v>0.52634462276889959</v>
      </c>
      <c r="N86" s="225">
        <v>0</v>
      </c>
      <c r="O86" s="44">
        <f t="shared" si="67"/>
        <v>0</v>
      </c>
      <c r="P86" s="225">
        <v>0</v>
      </c>
      <c r="Q86" s="44">
        <f t="shared" si="68"/>
        <v>0</v>
      </c>
      <c r="R86" s="225">
        <v>0</v>
      </c>
      <c r="S86" s="44">
        <f t="shared" si="69"/>
        <v>0</v>
      </c>
    </row>
    <row r="87" spans="1:19" x14ac:dyDescent="0.2">
      <c r="A87" s="223" t="s">
        <v>121</v>
      </c>
      <c r="B87" s="225">
        <v>10356.833883041381</v>
      </c>
      <c r="C87" s="44">
        <f t="shared" si="60"/>
        <v>0.42802123323623364</v>
      </c>
      <c r="D87" s="70">
        <f t="shared" si="61"/>
        <v>8335.5116005058007</v>
      </c>
      <c r="E87" s="44">
        <f t="shared" si="62"/>
        <v>0.51227204194656317</v>
      </c>
      <c r="F87" s="225">
        <v>0</v>
      </c>
      <c r="G87" s="44">
        <f t="shared" si="63"/>
        <v>0</v>
      </c>
      <c r="H87" s="225">
        <v>8335.5116005058007</v>
      </c>
      <c r="I87" s="44">
        <f t="shared" si="64"/>
        <v>0.55598224187104195</v>
      </c>
      <c r="J87" s="225">
        <v>0</v>
      </c>
      <c r="K87" s="44">
        <f t="shared" si="65"/>
        <v>0</v>
      </c>
      <c r="L87" s="225">
        <v>2021.3222825355847</v>
      </c>
      <c r="M87" s="44">
        <f t="shared" si="66"/>
        <v>0.33575486954358014</v>
      </c>
      <c r="N87" s="225">
        <v>0</v>
      </c>
      <c r="O87" s="44">
        <f t="shared" si="67"/>
        <v>0</v>
      </c>
      <c r="P87" s="225">
        <v>0</v>
      </c>
      <c r="Q87" s="44">
        <f t="shared" si="68"/>
        <v>0</v>
      </c>
      <c r="R87" s="225">
        <v>0</v>
      </c>
      <c r="S87" s="44">
        <f t="shared" si="69"/>
        <v>0</v>
      </c>
    </row>
    <row r="88" spans="1:19" x14ac:dyDescent="0.2">
      <c r="A88" s="223" t="s">
        <v>93</v>
      </c>
      <c r="B88" s="225">
        <v>51780.7722981322</v>
      </c>
      <c r="C88" s="44">
        <f t="shared" si="60"/>
        <v>2.1399657720939231</v>
      </c>
      <c r="D88" s="70">
        <f t="shared" si="61"/>
        <v>24952.935673780001</v>
      </c>
      <c r="E88" s="44">
        <f t="shared" si="62"/>
        <v>1.5335221067166249</v>
      </c>
      <c r="F88" s="225">
        <v>0</v>
      </c>
      <c r="G88" s="44">
        <f t="shared" si="63"/>
        <v>0</v>
      </c>
      <c r="H88" s="225">
        <v>24952.935673780001</v>
      </c>
      <c r="I88" s="44">
        <f t="shared" si="64"/>
        <v>1.6643716405277706</v>
      </c>
      <c r="J88" s="225">
        <v>0</v>
      </c>
      <c r="K88" s="44">
        <f t="shared" si="65"/>
        <v>0</v>
      </c>
      <c r="L88" s="225">
        <v>22411.206728960322</v>
      </c>
      <c r="M88" s="44">
        <f t="shared" si="66"/>
        <v>3.722648217263596</v>
      </c>
      <c r="N88" s="225">
        <v>0</v>
      </c>
      <c r="O88" s="44">
        <f t="shared" si="67"/>
        <v>0</v>
      </c>
      <c r="P88" s="225">
        <v>0</v>
      </c>
      <c r="Q88" s="44">
        <f t="shared" si="68"/>
        <v>0</v>
      </c>
      <c r="R88" s="225">
        <v>4416.6298953918831</v>
      </c>
      <c r="S88" s="44">
        <f t="shared" si="69"/>
        <v>3.7189442495358884</v>
      </c>
    </row>
    <row r="89" spans="1:19" x14ac:dyDescent="0.2">
      <c r="A89" s="223" t="s">
        <v>122</v>
      </c>
      <c r="B89" s="225">
        <v>14402.853466494258</v>
      </c>
      <c r="C89" s="44">
        <f t="shared" si="60"/>
        <v>0.59523278759389608</v>
      </c>
      <c r="D89" s="70">
        <f t="shared" si="61"/>
        <v>13647.266998165493</v>
      </c>
      <c r="E89" s="44">
        <f t="shared" si="62"/>
        <v>0.83871436658020593</v>
      </c>
      <c r="F89" s="225">
        <v>0</v>
      </c>
      <c r="G89" s="44">
        <f t="shared" si="63"/>
        <v>0</v>
      </c>
      <c r="H89" s="225">
        <v>0</v>
      </c>
      <c r="I89" s="44">
        <f t="shared" si="64"/>
        <v>0</v>
      </c>
      <c r="J89" s="225">
        <v>13647.266998165493</v>
      </c>
      <c r="K89" s="44">
        <f t="shared" si="65"/>
        <v>100</v>
      </c>
      <c r="L89" s="225">
        <v>606.09835783033009</v>
      </c>
      <c r="M89" s="44">
        <f t="shared" si="66"/>
        <v>0.10067690680608625</v>
      </c>
      <c r="N89" s="225">
        <v>0</v>
      </c>
      <c r="O89" s="44">
        <f t="shared" si="67"/>
        <v>0</v>
      </c>
      <c r="P89" s="225">
        <v>0</v>
      </c>
      <c r="Q89" s="44">
        <f t="shared" si="68"/>
        <v>0</v>
      </c>
      <c r="R89" s="225">
        <v>149.48811049843422</v>
      </c>
      <c r="S89" s="44">
        <f t="shared" si="69"/>
        <v>0.12587379112118463</v>
      </c>
    </row>
    <row r="90" spans="1:19" x14ac:dyDescent="0.2">
      <c r="A90" s="223" t="s">
        <v>123</v>
      </c>
      <c r="B90" s="225">
        <v>1610.4607304096689</v>
      </c>
      <c r="C90" s="44">
        <f t="shared" si="60"/>
        <v>6.655618847350378E-2</v>
      </c>
      <c r="D90" s="70">
        <f t="shared" si="61"/>
        <v>1610.4607304096689</v>
      </c>
      <c r="E90" s="44">
        <f t="shared" si="62"/>
        <v>9.8973409957422875E-2</v>
      </c>
      <c r="F90" s="225">
        <v>0</v>
      </c>
      <c r="G90" s="44">
        <f t="shared" si="63"/>
        <v>0</v>
      </c>
      <c r="H90" s="225">
        <v>1610.4607304096689</v>
      </c>
      <c r="I90" s="44">
        <f t="shared" si="64"/>
        <v>0.10741842975590257</v>
      </c>
      <c r="J90" s="225">
        <v>0</v>
      </c>
      <c r="K90" s="44">
        <f t="shared" si="65"/>
        <v>0</v>
      </c>
      <c r="L90" s="225">
        <v>0</v>
      </c>
      <c r="M90" s="44">
        <f t="shared" si="66"/>
        <v>0</v>
      </c>
      <c r="N90" s="225">
        <v>0</v>
      </c>
      <c r="O90" s="44">
        <f t="shared" si="67"/>
        <v>0</v>
      </c>
      <c r="P90" s="225">
        <v>0</v>
      </c>
      <c r="Q90" s="44">
        <f t="shared" si="68"/>
        <v>0</v>
      </c>
      <c r="R90" s="225">
        <v>0</v>
      </c>
      <c r="S90" s="44">
        <f t="shared" si="69"/>
        <v>0</v>
      </c>
    </row>
    <row r="91" spans="1:19" x14ac:dyDescent="0.2">
      <c r="A91" s="73" t="s">
        <v>124</v>
      </c>
      <c r="B91" s="225">
        <v>0</v>
      </c>
      <c r="C91" s="44">
        <f t="shared" si="60"/>
        <v>0</v>
      </c>
      <c r="D91" s="70">
        <f t="shared" si="61"/>
        <v>0</v>
      </c>
      <c r="E91" s="44">
        <f t="shared" si="62"/>
        <v>0</v>
      </c>
      <c r="F91" s="225">
        <v>0</v>
      </c>
      <c r="G91" s="44">
        <f t="shared" si="63"/>
        <v>0</v>
      </c>
      <c r="H91" s="225">
        <v>0</v>
      </c>
      <c r="I91" s="44">
        <f t="shared" si="64"/>
        <v>0</v>
      </c>
      <c r="J91" s="225">
        <v>0</v>
      </c>
      <c r="K91" s="44">
        <f t="shared" si="65"/>
        <v>0</v>
      </c>
      <c r="L91" s="225">
        <v>0</v>
      </c>
      <c r="M91" s="44">
        <f t="shared" si="66"/>
        <v>0</v>
      </c>
      <c r="N91" s="225">
        <v>0</v>
      </c>
      <c r="O91" s="44">
        <f t="shared" si="67"/>
        <v>0</v>
      </c>
      <c r="P91" s="225">
        <v>0</v>
      </c>
      <c r="Q91" s="44">
        <f t="shared" si="68"/>
        <v>0</v>
      </c>
      <c r="R91" s="225">
        <v>0</v>
      </c>
      <c r="S91" s="44">
        <f t="shared" si="69"/>
        <v>0</v>
      </c>
    </row>
    <row r="92" spans="1:19" x14ac:dyDescent="0.2">
      <c r="A92" s="223" t="s">
        <v>61</v>
      </c>
      <c r="B92" s="225">
        <v>0</v>
      </c>
      <c r="C92" s="44">
        <f t="shared" si="60"/>
        <v>0</v>
      </c>
      <c r="D92" s="70">
        <f t="shared" si="61"/>
        <v>0</v>
      </c>
      <c r="E92" s="44">
        <f t="shared" si="62"/>
        <v>0</v>
      </c>
      <c r="F92" s="225">
        <v>0</v>
      </c>
      <c r="G92" s="44">
        <f t="shared" si="63"/>
        <v>0</v>
      </c>
      <c r="H92" s="225">
        <v>0</v>
      </c>
      <c r="I92" s="44">
        <f t="shared" si="64"/>
        <v>0</v>
      </c>
      <c r="J92" s="225">
        <v>0</v>
      </c>
      <c r="K92" s="44">
        <f t="shared" si="65"/>
        <v>0</v>
      </c>
      <c r="L92" s="225">
        <v>0</v>
      </c>
      <c r="M92" s="44">
        <f t="shared" si="66"/>
        <v>0</v>
      </c>
      <c r="N92" s="225">
        <v>0</v>
      </c>
      <c r="O92" s="44">
        <f t="shared" si="67"/>
        <v>0</v>
      </c>
      <c r="P92" s="225">
        <v>0</v>
      </c>
      <c r="Q92" s="44">
        <f t="shared" si="68"/>
        <v>0</v>
      </c>
      <c r="R92" s="225">
        <v>0</v>
      </c>
      <c r="S92" s="44">
        <f t="shared" si="69"/>
        <v>0</v>
      </c>
    </row>
    <row r="93" spans="1:19" x14ac:dyDescent="0.2">
      <c r="A93" s="223" t="s">
        <v>125</v>
      </c>
      <c r="B93" s="225">
        <v>42628.202290472225</v>
      </c>
      <c r="C93" s="44">
        <f t="shared" si="60"/>
        <v>1.7617136589288929</v>
      </c>
      <c r="D93" s="70">
        <f t="shared" si="61"/>
        <v>19108.5813495166</v>
      </c>
      <c r="E93" s="44">
        <f t="shared" si="62"/>
        <v>1.1743480731314557</v>
      </c>
      <c r="F93" s="225">
        <v>0</v>
      </c>
      <c r="G93" s="44">
        <f t="shared" si="63"/>
        <v>0</v>
      </c>
      <c r="H93" s="225">
        <v>19108.5813495166</v>
      </c>
      <c r="I93" s="44">
        <f t="shared" si="64"/>
        <v>1.2745506702953602</v>
      </c>
      <c r="J93" s="225">
        <v>0</v>
      </c>
      <c r="K93" s="44">
        <f t="shared" si="65"/>
        <v>0</v>
      </c>
      <c r="L93" s="225">
        <v>22072.809538647165</v>
      </c>
      <c r="M93" s="44">
        <f t="shared" si="66"/>
        <v>3.6664382276596705</v>
      </c>
      <c r="N93" s="225">
        <v>0</v>
      </c>
      <c r="O93" s="44">
        <f t="shared" si="67"/>
        <v>0</v>
      </c>
      <c r="P93" s="225">
        <v>0</v>
      </c>
      <c r="Q93" s="44">
        <f t="shared" si="68"/>
        <v>0</v>
      </c>
      <c r="R93" s="225">
        <v>1446.8114023084277</v>
      </c>
      <c r="S93" s="44">
        <f t="shared" si="69"/>
        <v>1.2182616773915727</v>
      </c>
    </row>
    <row r="94" spans="1:19" x14ac:dyDescent="0.2">
      <c r="A94" s="80"/>
      <c r="B94" s="71"/>
      <c r="C94" s="44"/>
      <c r="D94" s="71"/>
      <c r="E94" s="72"/>
      <c r="F94" s="71"/>
      <c r="G94" s="44"/>
      <c r="H94" s="71"/>
      <c r="I94" s="72"/>
      <c r="J94" s="71"/>
      <c r="K94" s="72"/>
      <c r="L94" s="71"/>
      <c r="M94" s="72"/>
      <c r="N94" s="71"/>
      <c r="O94" s="72"/>
      <c r="P94" s="71"/>
      <c r="Q94" s="72"/>
      <c r="R94" s="71"/>
      <c r="S94" s="72"/>
    </row>
    <row r="95" spans="1:19" x14ac:dyDescent="0.2">
      <c r="A95" s="49" t="s">
        <v>14</v>
      </c>
      <c r="B95" s="69"/>
      <c r="C95" s="44"/>
      <c r="D95" s="69"/>
      <c r="E95" s="42"/>
      <c r="F95" s="69"/>
      <c r="G95" s="44"/>
      <c r="H95" s="69"/>
      <c r="I95" s="42"/>
      <c r="J95" s="69"/>
      <c r="K95" s="42"/>
      <c r="L95" s="69"/>
      <c r="M95" s="42"/>
      <c r="N95" s="69"/>
      <c r="O95" s="42"/>
      <c r="P95" s="69"/>
      <c r="Q95" s="42"/>
      <c r="R95" s="69"/>
      <c r="S95" s="42"/>
    </row>
    <row r="96" spans="1:19" x14ac:dyDescent="0.2">
      <c r="A96" s="73" t="s">
        <v>96</v>
      </c>
      <c r="B96" s="262">
        <v>54932.395635634653</v>
      </c>
      <c r="C96" s="44">
        <f>IF(ISNUMBER(B96/B$67*100),B96/B$67*100,0)</f>
        <v>2.2702142363299602</v>
      </c>
      <c r="D96" s="43">
        <f>F96+H96+J96</f>
        <v>33880.328612852005</v>
      </c>
      <c r="E96" s="44">
        <f>IF(ISNUMBER(D96/D$67*100),D96/D$67*100,0)</f>
        <v>2.082169151953805</v>
      </c>
      <c r="F96" s="262">
        <v>4892.5023276882912</v>
      </c>
      <c r="G96" s="44">
        <f>IF(ISNUMBER(F96/F$67*100),F96/F$67*100,0)</f>
        <v>4.2812600090508228</v>
      </c>
      <c r="H96" s="262">
        <v>28987.826285163712</v>
      </c>
      <c r="I96" s="44">
        <f>IF(ISNUMBER(H96/H$67*100),H96/H$67*100,0)</f>
        <v>1.9335005956941709</v>
      </c>
      <c r="J96" s="262">
        <v>0</v>
      </c>
      <c r="K96" s="44">
        <f>IF(ISNUMBER(J96/J$67*100),J96/J$67*100,0)</f>
        <v>0</v>
      </c>
      <c r="L96" s="262">
        <v>21052.06702278267</v>
      </c>
      <c r="M96" s="44">
        <f>IF(ISNUMBER(L96/L$67*100),L96/L$67*100,0)</f>
        <v>3.4968862105405818</v>
      </c>
      <c r="N96" s="262">
        <v>0</v>
      </c>
      <c r="O96" s="44">
        <f>IF(ISNUMBER(N96/N$67*100),N96/N$67*100,0)</f>
        <v>0</v>
      </c>
      <c r="P96" s="262">
        <v>0</v>
      </c>
      <c r="Q96" s="44">
        <f>IF(ISNUMBER(P96/P$67*100),P96/P$67*100,0)</f>
        <v>0</v>
      </c>
      <c r="R96" s="262">
        <v>0</v>
      </c>
      <c r="S96" s="44">
        <f>IF(ISNUMBER(R96/R$67*100),R96/R$67*100,0)</f>
        <v>0</v>
      </c>
    </row>
    <row r="97" spans="1:19" x14ac:dyDescent="0.2">
      <c r="A97" s="73" t="s">
        <v>97</v>
      </c>
      <c r="B97" s="262">
        <v>78790.541006193307</v>
      </c>
      <c r="C97" s="44">
        <f t="shared" ref="C97:C108" si="70">IF(ISNUMBER(B97/B$67*100),B97/B$67*100,0)</f>
        <v>3.2562098523219265</v>
      </c>
      <c r="D97" s="43">
        <f t="shared" ref="D97:D108" si="71">F97+H97+J97</f>
        <v>65403.596669264443</v>
      </c>
      <c r="E97" s="44">
        <f t="shared" ref="E97:E108" si="72">IF(ISNUMBER(D97/D$67*100),D97/D$67*100,0)</f>
        <v>4.0194814214379448</v>
      </c>
      <c r="F97" s="262">
        <v>26336.832936381918</v>
      </c>
      <c r="G97" s="44">
        <f t="shared" ref="G97:G108" si="73">IF(ISNUMBER(F97/F$67*100),F97/F$67*100,0)</f>
        <v>23.046453954138666</v>
      </c>
      <c r="H97" s="262">
        <v>39066.763732882522</v>
      </c>
      <c r="I97" s="44">
        <f t="shared" ref="I97:I108" si="74">IF(ISNUMBER(H97/H$67*100),H97/H$67*100,0)</f>
        <v>2.6057700983268188</v>
      </c>
      <c r="J97" s="262">
        <v>0</v>
      </c>
      <c r="K97" s="44">
        <f t="shared" ref="K97:K108" si="75">IF(ISNUMBER(J97/J$67*100),J97/J$67*100,0)</f>
        <v>0</v>
      </c>
      <c r="L97" s="262">
        <v>13386.944336928862</v>
      </c>
      <c r="M97" s="44">
        <f t="shared" ref="M97:M108" si="76">IF(ISNUMBER(L97/L$67*100),L97/L$67*100,0)</f>
        <v>2.2236591305936835</v>
      </c>
      <c r="N97" s="262">
        <v>0</v>
      </c>
      <c r="O97" s="44">
        <f t="shared" ref="O97:O108" si="77">IF(ISNUMBER(N97/N$67*100),N97/N$67*100,0)</f>
        <v>0</v>
      </c>
      <c r="P97" s="262">
        <v>0</v>
      </c>
      <c r="Q97" s="44">
        <f t="shared" ref="Q97:Q108" si="78">IF(ISNUMBER(P97/P$67*100),P97/P$67*100,0)</f>
        <v>0</v>
      </c>
      <c r="R97" s="262">
        <v>0</v>
      </c>
      <c r="S97" s="44">
        <f t="shared" ref="S97:S108" si="79">IF(ISNUMBER(R97/R$67*100),R97/R$67*100,0)</f>
        <v>0</v>
      </c>
    </row>
    <row r="98" spans="1:19" x14ac:dyDescent="0.2">
      <c r="A98" s="73" t="s">
        <v>98</v>
      </c>
      <c r="B98" s="262">
        <v>136235.95845378577</v>
      </c>
      <c r="C98" s="44">
        <f t="shared" si="70"/>
        <v>5.6302807988444687</v>
      </c>
      <c r="D98" s="43">
        <f t="shared" si="71"/>
        <v>109241.2189944628</v>
      </c>
      <c r="E98" s="44">
        <f t="shared" si="72"/>
        <v>6.7135917986880855</v>
      </c>
      <c r="F98" s="262">
        <v>34224.19836613314</v>
      </c>
      <c r="G98" s="44">
        <f t="shared" si="73"/>
        <v>29.948415349243241</v>
      </c>
      <c r="H98" s="262">
        <v>75017.020628329657</v>
      </c>
      <c r="I98" s="44">
        <f t="shared" si="74"/>
        <v>5.0036678378438175</v>
      </c>
      <c r="J98" s="262">
        <v>0</v>
      </c>
      <c r="K98" s="44">
        <f t="shared" si="75"/>
        <v>0</v>
      </c>
      <c r="L98" s="262">
        <v>24190.367331864421</v>
      </c>
      <c r="M98" s="44">
        <f t="shared" si="76"/>
        <v>4.0181784458107241</v>
      </c>
      <c r="N98" s="262">
        <v>0</v>
      </c>
      <c r="O98" s="44">
        <f t="shared" si="77"/>
        <v>0</v>
      </c>
      <c r="P98" s="262">
        <v>0</v>
      </c>
      <c r="Q98" s="44">
        <f t="shared" si="78"/>
        <v>0</v>
      </c>
      <c r="R98" s="262">
        <v>2804.372127458691</v>
      </c>
      <c r="S98" s="44">
        <f t="shared" si="79"/>
        <v>2.3613714175717329</v>
      </c>
    </row>
    <row r="99" spans="1:19" x14ac:dyDescent="0.2">
      <c r="A99" s="73" t="s">
        <v>99</v>
      </c>
      <c r="B99" s="262">
        <v>69429.449433213318</v>
      </c>
      <c r="C99" s="44">
        <f t="shared" si="70"/>
        <v>2.8693400806569596</v>
      </c>
      <c r="D99" s="43">
        <f t="shared" si="71"/>
        <v>69429.449433213347</v>
      </c>
      <c r="E99" s="44">
        <f t="shared" si="72"/>
        <v>4.2668965669989181</v>
      </c>
      <c r="F99" s="262">
        <v>6303.9943921364338</v>
      </c>
      <c r="G99" s="44">
        <f t="shared" si="73"/>
        <v>5.5164080220451712</v>
      </c>
      <c r="H99" s="262">
        <v>63125.455041076908</v>
      </c>
      <c r="I99" s="44">
        <f t="shared" si="74"/>
        <v>4.2104952515137679</v>
      </c>
      <c r="J99" s="262">
        <v>0</v>
      </c>
      <c r="K99" s="44">
        <f t="shared" si="75"/>
        <v>0</v>
      </c>
      <c r="L99" s="262">
        <v>0</v>
      </c>
      <c r="M99" s="44">
        <f t="shared" si="76"/>
        <v>0</v>
      </c>
      <c r="N99" s="262">
        <v>0</v>
      </c>
      <c r="O99" s="44">
        <f t="shared" si="77"/>
        <v>0</v>
      </c>
      <c r="P99" s="262">
        <v>0</v>
      </c>
      <c r="Q99" s="44">
        <f t="shared" si="78"/>
        <v>0</v>
      </c>
      <c r="R99" s="262">
        <v>0</v>
      </c>
      <c r="S99" s="44">
        <f t="shared" si="79"/>
        <v>0</v>
      </c>
    </row>
    <row r="100" spans="1:19" x14ac:dyDescent="0.2">
      <c r="A100" s="73" t="s">
        <v>100</v>
      </c>
      <c r="B100" s="262">
        <v>336063.73893240065</v>
      </c>
      <c r="C100" s="44">
        <f t="shared" si="70"/>
        <v>13.888647593291816</v>
      </c>
      <c r="D100" s="43">
        <f t="shared" si="71"/>
        <v>195582.30014928</v>
      </c>
      <c r="E100" s="44">
        <f t="shared" si="72"/>
        <v>12.019819426560169</v>
      </c>
      <c r="F100" s="262">
        <v>19217.461872878135</v>
      </c>
      <c r="G100" s="44">
        <f t="shared" si="73"/>
        <v>16.816537935238351</v>
      </c>
      <c r="H100" s="262">
        <v>171597.14957084018</v>
      </c>
      <c r="I100" s="44">
        <f t="shared" si="74"/>
        <v>11.44560435993959</v>
      </c>
      <c r="J100" s="262">
        <v>4767.6887055616799</v>
      </c>
      <c r="K100" s="44">
        <f t="shared" si="75"/>
        <v>34.935117091228356</v>
      </c>
      <c r="L100" s="262">
        <v>115831.51392791302</v>
      </c>
      <c r="M100" s="44">
        <f t="shared" si="76"/>
        <v>19.240373088410337</v>
      </c>
      <c r="N100" s="262">
        <v>0</v>
      </c>
      <c r="O100" s="44">
        <f t="shared" si="77"/>
        <v>0</v>
      </c>
      <c r="P100" s="262">
        <v>18082.042643491761</v>
      </c>
      <c r="Q100" s="44">
        <f t="shared" si="78"/>
        <v>25.200618176979301</v>
      </c>
      <c r="R100" s="262">
        <v>6567.8822117127902</v>
      </c>
      <c r="S100" s="44">
        <f t="shared" si="79"/>
        <v>5.530367805634544</v>
      </c>
    </row>
    <row r="101" spans="1:19" x14ac:dyDescent="0.2">
      <c r="A101" s="73" t="s">
        <v>101</v>
      </c>
      <c r="B101" s="262">
        <v>261106.80465366165</v>
      </c>
      <c r="C101" s="44">
        <f t="shared" si="70"/>
        <v>10.790870819819839</v>
      </c>
      <c r="D101" s="43">
        <f t="shared" si="71"/>
        <v>54114.766612222047</v>
      </c>
      <c r="E101" s="44">
        <f t="shared" si="72"/>
        <v>3.3257085252238796</v>
      </c>
      <c r="F101" s="262">
        <v>0</v>
      </c>
      <c r="G101" s="44">
        <f t="shared" si="73"/>
        <v>0</v>
      </c>
      <c r="H101" s="262">
        <v>54114.766612222047</v>
      </c>
      <c r="I101" s="44">
        <f t="shared" si="74"/>
        <v>3.609478422124174</v>
      </c>
      <c r="J101" s="262">
        <v>0</v>
      </c>
      <c r="K101" s="44">
        <f t="shared" si="75"/>
        <v>0</v>
      </c>
      <c r="L101" s="262">
        <v>202796.41338062301</v>
      </c>
      <c r="M101" s="44">
        <f t="shared" si="76"/>
        <v>33.685812453966413</v>
      </c>
      <c r="N101" s="262">
        <v>0</v>
      </c>
      <c r="O101" s="44">
        <f t="shared" si="77"/>
        <v>0</v>
      </c>
      <c r="P101" s="262">
        <v>0</v>
      </c>
      <c r="Q101" s="44">
        <f t="shared" si="78"/>
        <v>0</v>
      </c>
      <c r="R101" s="262">
        <v>4195.6246608151059</v>
      </c>
      <c r="S101" s="44">
        <f t="shared" si="79"/>
        <v>3.5328507425603153</v>
      </c>
    </row>
    <row r="102" spans="1:19" x14ac:dyDescent="0.2">
      <c r="A102" s="73" t="s">
        <v>102</v>
      </c>
      <c r="B102" s="262">
        <v>429465.90733725659</v>
      </c>
      <c r="C102" s="44">
        <f t="shared" si="70"/>
        <v>17.748718321378544</v>
      </c>
      <c r="D102" s="43">
        <f t="shared" si="71"/>
        <v>271886.82053777995</v>
      </c>
      <c r="E102" s="44">
        <f t="shared" si="72"/>
        <v>16.709234347031053</v>
      </c>
      <c r="F102" s="262">
        <v>1898.5339966679539</v>
      </c>
      <c r="G102" s="44">
        <f t="shared" si="73"/>
        <v>1.6613416062692967</v>
      </c>
      <c r="H102" s="262">
        <v>269988.286541112</v>
      </c>
      <c r="I102" s="44">
        <f t="shared" si="74"/>
        <v>18.008335903574302</v>
      </c>
      <c r="J102" s="262">
        <v>0</v>
      </c>
      <c r="K102" s="44">
        <f t="shared" si="75"/>
        <v>0</v>
      </c>
      <c r="L102" s="262">
        <v>133251.64186372876</v>
      </c>
      <c r="M102" s="44">
        <f t="shared" si="76"/>
        <v>22.133970429644474</v>
      </c>
      <c r="N102" s="262">
        <v>0</v>
      </c>
      <c r="O102" s="44">
        <f t="shared" si="77"/>
        <v>0</v>
      </c>
      <c r="P102" s="262">
        <v>0</v>
      </c>
      <c r="Q102" s="44">
        <f t="shared" si="78"/>
        <v>0</v>
      </c>
      <c r="R102" s="262">
        <v>24327.444935744708</v>
      </c>
      <c r="S102" s="44">
        <f t="shared" si="79"/>
        <v>20.484490118604612</v>
      </c>
    </row>
    <row r="103" spans="1:19" x14ac:dyDescent="0.2">
      <c r="A103" s="73" t="s">
        <v>103</v>
      </c>
      <c r="B103" s="262">
        <v>223070.56341543075</v>
      </c>
      <c r="C103" s="44">
        <f t="shared" si="70"/>
        <v>9.2189310681244478</v>
      </c>
      <c r="D103" s="43">
        <f t="shared" si="71"/>
        <v>155523.99029249902</v>
      </c>
      <c r="E103" s="44">
        <f t="shared" si="72"/>
        <v>9.5579726712852899</v>
      </c>
      <c r="F103" s="262">
        <v>9055.3435743136342</v>
      </c>
      <c r="G103" s="44">
        <f t="shared" si="73"/>
        <v>7.9240187773691506</v>
      </c>
      <c r="H103" s="262">
        <v>146468.6467181854</v>
      </c>
      <c r="I103" s="44">
        <f t="shared" si="74"/>
        <v>9.7695223123740735</v>
      </c>
      <c r="J103" s="262">
        <v>0</v>
      </c>
      <c r="K103" s="44">
        <f t="shared" si="75"/>
        <v>0</v>
      </c>
      <c r="L103" s="262">
        <v>44843.931265159576</v>
      </c>
      <c r="M103" s="44">
        <f t="shared" si="76"/>
        <v>7.4488706832379457</v>
      </c>
      <c r="N103" s="262">
        <v>0</v>
      </c>
      <c r="O103" s="44">
        <f t="shared" si="77"/>
        <v>0</v>
      </c>
      <c r="P103" s="262">
        <v>0</v>
      </c>
      <c r="Q103" s="44">
        <f t="shared" si="78"/>
        <v>0</v>
      </c>
      <c r="R103" s="262">
        <v>22702.641857770868</v>
      </c>
      <c r="S103" s="44">
        <f t="shared" si="79"/>
        <v>19.116353732586948</v>
      </c>
    </row>
    <row r="104" spans="1:19" x14ac:dyDescent="0.2">
      <c r="A104" s="73" t="s">
        <v>104</v>
      </c>
      <c r="B104" s="262">
        <v>818086.79913598089</v>
      </c>
      <c r="C104" s="44">
        <f t="shared" si="70"/>
        <v>33.809417493296536</v>
      </c>
      <c r="D104" s="43">
        <f t="shared" si="71"/>
        <v>661284.1302184693</v>
      </c>
      <c r="E104" s="44">
        <f t="shared" si="72"/>
        <v>40.640261561547867</v>
      </c>
      <c r="F104" s="262">
        <v>4586.16002547686</v>
      </c>
      <c r="G104" s="44">
        <f t="shared" si="73"/>
        <v>4.0131904283546671</v>
      </c>
      <c r="H104" s="262">
        <v>647818.39190038864</v>
      </c>
      <c r="I104" s="44">
        <f t="shared" si="74"/>
        <v>43.209767932206553</v>
      </c>
      <c r="J104" s="262">
        <v>8879.5782926038191</v>
      </c>
      <c r="K104" s="44">
        <f t="shared" si="75"/>
        <v>65.064882908771693</v>
      </c>
      <c r="L104" s="262">
        <v>44969.985295615763</v>
      </c>
      <c r="M104" s="44">
        <f t="shared" si="76"/>
        <v>7.4698090832728825</v>
      </c>
      <c r="N104" s="262">
        <v>0</v>
      </c>
      <c r="O104" s="44">
        <f t="shared" si="77"/>
        <v>0</v>
      </c>
      <c r="P104" s="262">
        <v>53670.334685131318</v>
      </c>
      <c r="Q104" s="44">
        <f t="shared" si="78"/>
        <v>74.79938182302071</v>
      </c>
      <c r="R104" s="262">
        <v>58162.348936762042</v>
      </c>
      <c r="S104" s="44">
        <f t="shared" si="79"/>
        <v>48.974566183041851</v>
      </c>
    </row>
    <row r="105" spans="1:19" x14ac:dyDescent="0.2">
      <c r="A105" s="73" t="s">
        <v>105</v>
      </c>
      <c r="B105" s="262">
        <v>7762.131974118176</v>
      </c>
      <c r="C105" s="44">
        <f t="shared" si="70"/>
        <v>0.32078889529594556</v>
      </c>
      <c r="D105" s="43">
        <f t="shared" si="71"/>
        <v>7762.131974118176</v>
      </c>
      <c r="E105" s="44">
        <f t="shared" si="72"/>
        <v>0.47703409062485636</v>
      </c>
      <c r="F105" s="262">
        <v>7762.131974118176</v>
      </c>
      <c r="G105" s="44">
        <f t="shared" si="73"/>
        <v>6.7923739182907754</v>
      </c>
      <c r="H105" s="262">
        <v>0</v>
      </c>
      <c r="I105" s="44">
        <f t="shared" si="74"/>
        <v>0</v>
      </c>
      <c r="J105" s="262">
        <v>0</v>
      </c>
      <c r="K105" s="44">
        <f t="shared" si="75"/>
        <v>0</v>
      </c>
      <c r="L105" s="262">
        <v>0</v>
      </c>
      <c r="M105" s="44">
        <f t="shared" si="76"/>
        <v>0</v>
      </c>
      <c r="N105" s="262">
        <v>0</v>
      </c>
      <c r="O105" s="44">
        <f t="shared" si="77"/>
        <v>0</v>
      </c>
      <c r="P105" s="262">
        <v>0</v>
      </c>
      <c r="Q105" s="44">
        <f t="shared" si="78"/>
        <v>0</v>
      </c>
      <c r="R105" s="262">
        <v>0</v>
      </c>
      <c r="S105" s="44">
        <f t="shared" si="79"/>
        <v>0</v>
      </c>
    </row>
    <row r="106" spans="1:19" x14ac:dyDescent="0.2">
      <c r="A106" s="73" t="s">
        <v>94</v>
      </c>
      <c r="B106" s="262">
        <v>0</v>
      </c>
      <c r="C106" s="44">
        <f t="shared" si="70"/>
        <v>0</v>
      </c>
      <c r="D106" s="43">
        <f t="shared" si="71"/>
        <v>0</v>
      </c>
      <c r="E106" s="44">
        <f t="shared" si="72"/>
        <v>0</v>
      </c>
      <c r="F106" s="262">
        <v>0</v>
      </c>
      <c r="G106" s="44">
        <f t="shared" si="73"/>
        <v>0</v>
      </c>
      <c r="H106" s="262">
        <v>0</v>
      </c>
      <c r="I106" s="44">
        <f t="shared" si="74"/>
        <v>0</v>
      </c>
      <c r="J106" s="262">
        <v>0</v>
      </c>
      <c r="K106" s="44">
        <f t="shared" si="75"/>
        <v>0</v>
      </c>
      <c r="L106" s="262">
        <v>0</v>
      </c>
      <c r="M106" s="44">
        <f t="shared" si="76"/>
        <v>0</v>
      </c>
      <c r="N106" s="262">
        <v>0</v>
      </c>
      <c r="O106" s="44">
        <f t="shared" si="77"/>
        <v>0</v>
      </c>
      <c r="P106" s="262">
        <v>0</v>
      </c>
      <c r="Q106" s="44">
        <f t="shared" si="78"/>
        <v>0</v>
      </c>
      <c r="R106" s="262">
        <v>0</v>
      </c>
      <c r="S106" s="44">
        <f t="shared" si="79"/>
        <v>0</v>
      </c>
    </row>
    <row r="107" spans="1:19" x14ac:dyDescent="0.2">
      <c r="A107" s="73" t="s">
        <v>61</v>
      </c>
      <c r="B107" s="262">
        <v>0</v>
      </c>
      <c r="C107" s="44">
        <f t="shared" si="70"/>
        <v>0</v>
      </c>
      <c r="D107" s="43">
        <f t="shared" si="71"/>
        <v>0</v>
      </c>
      <c r="E107" s="44">
        <f t="shared" si="72"/>
        <v>0</v>
      </c>
      <c r="F107" s="262">
        <v>0</v>
      </c>
      <c r="G107" s="44">
        <f t="shared" si="73"/>
        <v>0</v>
      </c>
      <c r="H107" s="262">
        <v>0</v>
      </c>
      <c r="I107" s="44">
        <f t="shared" si="74"/>
        <v>0</v>
      </c>
      <c r="J107" s="262">
        <v>0</v>
      </c>
      <c r="K107" s="44">
        <f t="shared" si="75"/>
        <v>0</v>
      </c>
      <c r="L107" s="262">
        <v>0</v>
      </c>
      <c r="M107" s="44">
        <f t="shared" si="76"/>
        <v>0</v>
      </c>
      <c r="N107" s="262">
        <v>0</v>
      </c>
      <c r="O107" s="44">
        <f t="shared" si="77"/>
        <v>0</v>
      </c>
      <c r="P107" s="262">
        <v>0</v>
      </c>
      <c r="Q107" s="44">
        <f t="shared" si="78"/>
        <v>0</v>
      </c>
      <c r="R107" s="262">
        <v>0</v>
      </c>
      <c r="S107" s="44">
        <f t="shared" si="79"/>
        <v>0</v>
      </c>
    </row>
    <row r="108" spans="1:19" x14ac:dyDescent="0.2">
      <c r="A108" s="227" t="s">
        <v>95</v>
      </c>
      <c r="B108" s="254">
        <v>4756.6684850366219</v>
      </c>
      <c r="C108" s="255">
        <f t="shared" si="70"/>
        <v>0.1965808406365426</v>
      </c>
      <c r="D108" s="256">
        <f t="shared" si="71"/>
        <v>3056.3112410170897</v>
      </c>
      <c r="E108" s="255">
        <f t="shared" si="72"/>
        <v>0.18783043864578802</v>
      </c>
      <c r="F108" s="254">
        <v>0</v>
      </c>
      <c r="G108" s="255">
        <f t="shared" si="73"/>
        <v>0</v>
      </c>
      <c r="H108" s="254">
        <v>3056.3112410170897</v>
      </c>
      <c r="I108" s="255">
        <f t="shared" si="74"/>
        <v>0.20385728640018169</v>
      </c>
      <c r="J108" s="254">
        <v>0</v>
      </c>
      <c r="K108" s="255">
        <f t="shared" si="75"/>
        <v>0</v>
      </c>
      <c r="L108" s="254">
        <v>1700.3572440195317</v>
      </c>
      <c r="M108" s="255">
        <f t="shared" si="76"/>
        <v>0.28244047452299764</v>
      </c>
      <c r="N108" s="254">
        <v>0</v>
      </c>
      <c r="O108" s="255">
        <f t="shared" si="77"/>
        <v>0</v>
      </c>
      <c r="P108" s="254">
        <v>0</v>
      </c>
      <c r="Q108" s="255">
        <f t="shared" si="78"/>
        <v>0</v>
      </c>
      <c r="R108" s="254">
        <v>0</v>
      </c>
      <c r="S108" s="255">
        <f t="shared" si="79"/>
        <v>0</v>
      </c>
    </row>
    <row r="109" spans="1:19" x14ac:dyDescent="0.2">
      <c r="A109" s="13" t="str">
        <f>'C01'!A42</f>
        <v>Fuente: Instituto Nacional de Estadística (INE).  LXXXIV Encuesta Permanente de Hogares de Propósitos Múltiples, junio 2026.</v>
      </c>
      <c r="B109" s="84"/>
      <c r="C109" s="85"/>
      <c r="D109" s="41"/>
      <c r="E109" s="87"/>
      <c r="F109" s="80"/>
      <c r="G109" s="87"/>
      <c r="H109" s="80"/>
      <c r="I109" s="87"/>
      <c r="J109" s="80"/>
      <c r="K109" s="87"/>
      <c r="L109" s="80"/>
      <c r="M109" s="87"/>
      <c r="N109" s="80"/>
      <c r="O109" s="87"/>
    </row>
    <row r="110" spans="1:19" x14ac:dyDescent="0.2">
      <c r="A110" s="13" t="str">
        <f>'C01'!A43</f>
        <v>(Promedio de salarios mínimos por rama)</v>
      </c>
      <c r="B110" s="86"/>
      <c r="C110" s="85"/>
      <c r="D110" s="90"/>
      <c r="E110" s="87"/>
      <c r="F110" s="80"/>
      <c r="G110" s="87"/>
      <c r="H110" s="80"/>
      <c r="I110" s="87"/>
      <c r="J110" s="80"/>
      <c r="K110" s="87"/>
      <c r="L110" s="80"/>
      <c r="M110" s="87"/>
      <c r="N110" s="80"/>
      <c r="O110" s="87"/>
    </row>
    <row r="111" spans="1:19" x14ac:dyDescent="0.2">
      <c r="A111" s="25" t="s">
        <v>58</v>
      </c>
      <c r="B111" s="86"/>
      <c r="C111" s="85"/>
      <c r="D111" s="90"/>
      <c r="E111" s="87"/>
      <c r="F111" s="80"/>
      <c r="G111" s="87"/>
      <c r="H111" s="80"/>
      <c r="I111" s="87"/>
      <c r="J111" s="80"/>
      <c r="K111" s="87"/>
      <c r="L111" s="80"/>
      <c r="M111" s="87"/>
      <c r="N111" s="80"/>
      <c r="O111" s="87"/>
    </row>
    <row r="112" spans="1:19" x14ac:dyDescent="0.2">
      <c r="A112" s="25" t="s">
        <v>59</v>
      </c>
      <c r="B112" s="86"/>
      <c r="C112" s="85"/>
      <c r="D112" s="90"/>
      <c r="E112" s="87"/>
      <c r="F112" s="80"/>
      <c r="G112" s="87"/>
      <c r="H112" s="80"/>
      <c r="I112" s="87"/>
      <c r="J112" s="80"/>
      <c r="K112" s="87"/>
      <c r="L112" s="80"/>
      <c r="M112" s="87"/>
      <c r="N112" s="80"/>
      <c r="O112" s="87"/>
    </row>
    <row r="113" spans="1:4" x14ac:dyDescent="0.2">
      <c r="B113" s="55"/>
      <c r="C113" s="54"/>
      <c r="D113" s="57"/>
    </row>
    <row r="114" spans="1:4" x14ac:dyDescent="0.2">
      <c r="A114" s="53"/>
      <c r="B114" s="55"/>
      <c r="C114" s="54"/>
      <c r="D114" s="57"/>
    </row>
    <row r="115" spans="1:4" x14ac:dyDescent="0.2">
      <c r="A115" s="53"/>
      <c r="B115" s="55"/>
      <c r="C115" s="54"/>
      <c r="D115" s="57"/>
    </row>
  </sheetData>
  <mergeCells count="31">
    <mergeCell ref="R5:S6"/>
    <mergeCell ref="R63:S64"/>
    <mergeCell ref="A59:Q59"/>
    <mergeCell ref="A60:Q60"/>
    <mergeCell ref="A61:Q61"/>
    <mergeCell ref="P63:Q64"/>
    <mergeCell ref="B62:K62"/>
    <mergeCell ref="D63:K63"/>
    <mergeCell ref="A63:A65"/>
    <mergeCell ref="L63:M64"/>
    <mergeCell ref="N63:O64"/>
    <mergeCell ref="H64:I64"/>
    <mergeCell ref="J64:K64"/>
    <mergeCell ref="B63:C64"/>
    <mergeCell ref="D64:E64"/>
    <mergeCell ref="F64:G64"/>
    <mergeCell ref="A58:Q58"/>
    <mergeCell ref="P5:Q6"/>
    <mergeCell ref="A4:Q4"/>
    <mergeCell ref="A1:Q1"/>
    <mergeCell ref="A2:Q2"/>
    <mergeCell ref="A3:Q3"/>
    <mergeCell ref="A5:A7"/>
    <mergeCell ref="B5:C6"/>
    <mergeCell ref="H6:I6"/>
    <mergeCell ref="J6:K6"/>
    <mergeCell ref="N5:O6"/>
    <mergeCell ref="D5:K5"/>
    <mergeCell ref="L5:M6"/>
    <mergeCell ref="D6:E6"/>
    <mergeCell ref="F6:G6"/>
  </mergeCells>
  <phoneticPr fontId="1" type="noConversion"/>
  <printOptions horizontalCentered="1"/>
  <pageMargins left="1.1155511811023624" right="0.47244094488188981" top="0.35433070866141736" bottom="0.35433070866141736" header="0" footer="0"/>
  <pageSetup paperSize="9" scale="77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57" max="16383" man="1"/>
  </rowBreaks>
  <ignoredErrors>
    <ignoredError sqref="C12:E12 C17:C19 C13:E13 G13 I13 K13 M13 O13 C25:C26 C45:C46 C34 G12 I12 K12 M12 O12 C36" formula="1"/>
    <ignoredError sqref="D17:G18 D25:G26 D19:E19 G19 I19 K19 M19 O19 D34:G34 D36:G36 D46:O46 E45:O45 I17:I18 I25:I26 I34 I36 K17:K18 K25:K26 K34 K36 M17:M18 M25:M26 M34 M36 O17:O18 O25:O26 O34 O36" formula="1" emptyCellReference="1"/>
    <ignoredError sqref="D69:O69 E68:O68" emptyCellReferenc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7"/>
  <dimension ref="A1:AJ106"/>
  <sheetViews>
    <sheetView workbookViewId="0">
      <selection sqref="A1:I1"/>
    </sheetView>
  </sheetViews>
  <sheetFormatPr baseColWidth="10" defaultColWidth="12" defaultRowHeight="11.25" x14ac:dyDescent="0.2"/>
  <cols>
    <col min="1" max="1" width="56.1640625" style="91" customWidth="1"/>
    <col min="2" max="2" width="14.1640625" style="91" customWidth="1"/>
    <col min="3" max="3" width="12.5" style="91" customWidth="1"/>
    <col min="4" max="4" width="13" style="91" customWidth="1"/>
    <col min="5" max="5" width="13.1640625" style="93" customWidth="1"/>
    <col min="6" max="6" width="16.6640625" style="93" bestFit="1" customWidth="1"/>
    <col min="7" max="7" width="12.1640625" style="93" bestFit="1" customWidth="1"/>
    <col min="8" max="8" width="12" style="93"/>
    <col min="9" max="9" width="15.83203125" style="91" customWidth="1"/>
    <col min="10" max="10" width="10.6640625" style="91" customWidth="1"/>
    <col min="11" max="11" width="11.6640625" style="91" customWidth="1"/>
    <col min="12" max="12" width="10.6640625" style="91" customWidth="1"/>
    <col min="13" max="13" width="11.5" style="91" bestFit="1" customWidth="1"/>
    <col min="14" max="14" width="11" style="91" customWidth="1"/>
    <col min="15" max="16384" width="12" style="91"/>
  </cols>
  <sheetData>
    <row r="1" spans="1:36" x14ac:dyDescent="0.2">
      <c r="A1" s="298" t="s">
        <v>80</v>
      </c>
      <c r="B1" s="298"/>
      <c r="C1" s="298"/>
      <c r="D1" s="298"/>
      <c r="E1" s="298"/>
      <c r="F1" s="298"/>
      <c r="G1" s="298"/>
      <c r="H1" s="298"/>
      <c r="I1" s="298"/>
    </row>
    <row r="2" spans="1:36" x14ac:dyDescent="0.2">
      <c r="A2" s="298" t="s">
        <v>81</v>
      </c>
      <c r="B2" s="298"/>
      <c r="C2" s="298"/>
      <c r="D2" s="298"/>
      <c r="E2" s="298"/>
      <c r="F2" s="298"/>
      <c r="G2" s="298"/>
      <c r="H2" s="298"/>
      <c r="I2" s="298"/>
    </row>
    <row r="3" spans="1:36" ht="13.15" customHeight="1" x14ac:dyDescent="0.2">
      <c r="A3" s="298" t="s">
        <v>54</v>
      </c>
      <c r="B3" s="298"/>
      <c r="C3" s="298"/>
      <c r="D3" s="298"/>
      <c r="E3" s="298"/>
      <c r="F3" s="298"/>
      <c r="G3" s="298"/>
      <c r="H3" s="298"/>
      <c r="I3" s="298"/>
    </row>
    <row r="4" spans="1:36" customFormat="1" ht="23.25" x14ac:dyDescent="0.35">
      <c r="A4" s="290" t="s">
        <v>72</v>
      </c>
      <c r="B4" s="290"/>
      <c r="C4" s="290"/>
      <c r="D4" s="290"/>
      <c r="E4" s="290"/>
      <c r="F4" s="290"/>
      <c r="G4" s="290"/>
      <c r="H4" s="290"/>
      <c r="I4" s="290"/>
      <c r="J4" s="185"/>
      <c r="K4" s="185"/>
      <c r="L4" s="185"/>
      <c r="M4" s="185"/>
    </row>
    <row r="5" spans="1:36" ht="11.25" customHeight="1" x14ac:dyDescent="0.2">
      <c r="A5" s="295" t="s">
        <v>27</v>
      </c>
      <c r="B5" s="299" t="s">
        <v>24</v>
      </c>
      <c r="C5" s="299"/>
      <c r="D5" s="299"/>
      <c r="E5" s="299"/>
      <c r="F5" s="299"/>
      <c r="G5" s="299"/>
      <c r="H5" s="299"/>
      <c r="I5" s="299"/>
    </row>
    <row r="6" spans="1:36" ht="12" customHeight="1" x14ac:dyDescent="0.2">
      <c r="A6" s="295"/>
      <c r="B6" s="296" t="s">
        <v>24</v>
      </c>
      <c r="C6" s="292" t="s">
        <v>6</v>
      </c>
      <c r="D6" s="292"/>
      <c r="E6" s="292"/>
      <c r="F6" s="292"/>
      <c r="G6" s="293" t="s">
        <v>1</v>
      </c>
      <c r="H6" s="293" t="s">
        <v>138</v>
      </c>
      <c r="I6" s="293" t="s">
        <v>109</v>
      </c>
    </row>
    <row r="7" spans="1:36" x14ac:dyDescent="0.2">
      <c r="A7" s="295"/>
      <c r="B7" s="297"/>
      <c r="C7" s="257" t="s">
        <v>8</v>
      </c>
      <c r="D7" s="6" t="s">
        <v>70</v>
      </c>
      <c r="E7" s="6" t="s">
        <v>9</v>
      </c>
      <c r="F7" s="6" t="s">
        <v>71</v>
      </c>
      <c r="G7" s="295"/>
      <c r="H7" s="294"/>
      <c r="I7" s="294"/>
    </row>
    <row r="8" spans="1:36" x14ac:dyDescent="0.2">
      <c r="A8" s="264"/>
      <c r="B8" s="264"/>
      <c r="C8" s="264"/>
      <c r="D8" s="264"/>
      <c r="E8" s="264"/>
      <c r="F8" s="264"/>
      <c r="G8" s="264"/>
      <c r="H8" s="265"/>
    </row>
    <row r="9" spans="1:36" s="35" customFormat="1" ht="12" customHeight="1" x14ac:dyDescent="0.2">
      <c r="A9" s="35" t="s">
        <v>49</v>
      </c>
      <c r="B9" s="61">
        <v>10765.552174987337</v>
      </c>
      <c r="C9" s="61">
        <v>10825.784758602904</v>
      </c>
      <c r="D9" s="61">
        <v>17906.64622647873</v>
      </c>
      <c r="E9" s="61">
        <v>10354.47426015671</v>
      </c>
      <c r="F9" s="61">
        <v>6858.7104030423588</v>
      </c>
      <c r="G9" s="61">
        <v>11927.218643256965</v>
      </c>
      <c r="H9" s="61">
        <v>0</v>
      </c>
      <c r="I9" s="61">
        <v>4618.6139753639018</v>
      </c>
      <c r="J9" s="21"/>
      <c r="K9" s="23"/>
      <c r="L9" s="21"/>
      <c r="M9" s="23"/>
      <c r="N9" s="21"/>
      <c r="O9" s="23"/>
      <c r="P9" s="21"/>
      <c r="Q9" s="23"/>
    </row>
    <row r="10" spans="1:36" customFormat="1" ht="11.25" customHeight="1" x14ac:dyDescent="0.2">
      <c r="A10" s="36"/>
      <c r="J10" s="21"/>
      <c r="K10" s="23"/>
      <c r="L10" s="21"/>
      <c r="M10" s="23"/>
      <c r="N10" s="21"/>
      <c r="O10" s="23"/>
      <c r="P10" s="21"/>
      <c r="Q10" s="23"/>
      <c r="T10" s="17"/>
      <c r="V10" s="17"/>
      <c r="X10" s="17"/>
      <c r="Z10" s="17"/>
      <c r="AB10" s="17"/>
      <c r="AD10" s="17"/>
      <c r="AF10" s="17"/>
      <c r="AH10" s="17"/>
      <c r="AJ10" s="17"/>
    </row>
    <row r="11" spans="1:36" customFormat="1" ht="12.75" customHeight="1" x14ac:dyDescent="0.2">
      <c r="A11" s="16" t="s">
        <v>30</v>
      </c>
      <c r="B11" s="69"/>
      <c r="C11" s="69"/>
      <c r="D11" s="69"/>
      <c r="E11" s="69"/>
      <c r="F11" s="69"/>
      <c r="G11" s="69"/>
      <c r="H11" s="69"/>
      <c r="I11" s="69"/>
      <c r="J11" s="24"/>
      <c r="K11" s="24"/>
      <c r="L11" s="24"/>
      <c r="M11" s="24"/>
      <c r="N11" s="24"/>
      <c r="O11" s="24"/>
      <c r="P11" s="24"/>
      <c r="Q11" s="24"/>
      <c r="T11" s="17"/>
      <c r="V11" s="17"/>
      <c r="X11" s="17"/>
      <c r="Z11" s="17"/>
      <c r="AB11" s="17"/>
      <c r="AD11" s="17"/>
      <c r="AF11" s="17"/>
      <c r="AH11" s="17"/>
      <c r="AJ11" s="17"/>
    </row>
    <row r="12" spans="1:36" customFormat="1" x14ac:dyDescent="0.2">
      <c r="A12" s="37" t="s">
        <v>45</v>
      </c>
      <c r="B12" s="222">
        <v>13081.316126206317</v>
      </c>
      <c r="C12" s="222">
        <v>13477.206362560481</v>
      </c>
      <c r="D12" s="222">
        <v>18670.133750551333</v>
      </c>
      <c r="E12" s="222">
        <v>13020.591425119846</v>
      </c>
      <c r="F12" s="222">
        <v>7346.0625002580819</v>
      </c>
      <c r="G12" s="222">
        <v>13127.467901480097</v>
      </c>
      <c r="H12" s="222">
        <v>0</v>
      </c>
      <c r="I12" s="222">
        <v>5721.0436782468169</v>
      </c>
      <c r="J12" s="38"/>
      <c r="K12" s="39"/>
      <c r="L12" s="38"/>
      <c r="M12" s="39"/>
      <c r="N12" s="38"/>
      <c r="O12" s="39"/>
      <c r="P12" s="38"/>
      <c r="Q12" s="39"/>
      <c r="T12" s="17"/>
      <c r="V12" s="17"/>
      <c r="X12" s="17"/>
      <c r="Z12" s="17"/>
      <c r="AB12" s="17"/>
      <c r="AD12" s="17"/>
      <c r="AF12" s="17"/>
      <c r="AH12" s="17"/>
      <c r="AJ12" s="17"/>
    </row>
    <row r="13" spans="1:36" customFormat="1" x14ac:dyDescent="0.2">
      <c r="A13" s="40" t="s">
        <v>42</v>
      </c>
      <c r="B13" s="222">
        <v>14775.262693127916</v>
      </c>
      <c r="C13" s="222">
        <v>15659.771946075378</v>
      </c>
      <c r="D13" s="222">
        <v>21321.090945115902</v>
      </c>
      <c r="E13" s="222">
        <v>14652.095247086532</v>
      </c>
      <c r="F13" s="222">
        <v>6981.8820773135476</v>
      </c>
      <c r="G13" s="222">
        <v>13382.542841540526</v>
      </c>
      <c r="H13" s="222">
        <v>0</v>
      </c>
      <c r="I13" s="222">
        <v>5649.0688004261056</v>
      </c>
      <c r="J13" s="22"/>
      <c r="K13" s="39"/>
      <c r="L13" s="22"/>
      <c r="M13" s="39"/>
      <c r="N13" s="38"/>
      <c r="O13" s="39"/>
      <c r="P13" s="38"/>
      <c r="Q13" s="39"/>
      <c r="T13" s="17"/>
      <c r="V13" s="17"/>
      <c r="X13" s="17"/>
      <c r="Z13" s="17"/>
      <c r="AB13" s="17"/>
      <c r="AD13" s="17"/>
      <c r="AF13" s="17"/>
      <c r="AH13" s="17"/>
      <c r="AJ13" s="17"/>
    </row>
    <row r="14" spans="1:36" customFormat="1" x14ac:dyDescent="0.2">
      <c r="A14" s="40" t="s">
        <v>43</v>
      </c>
      <c r="B14" s="222">
        <v>15394.35169348716</v>
      </c>
      <c r="C14" s="222">
        <v>15480.225529674542</v>
      </c>
      <c r="D14" s="222">
        <v>18829.028504944738</v>
      </c>
      <c r="E14" s="222">
        <v>15375.000148828874</v>
      </c>
      <c r="F14" s="222">
        <v>10795.855242808537</v>
      </c>
      <c r="G14" s="222">
        <v>15833.384974216438</v>
      </c>
      <c r="H14" s="222">
        <v>0</v>
      </c>
      <c r="I14" s="222">
        <v>8973.6385564523607</v>
      </c>
      <c r="J14" s="22"/>
      <c r="K14" s="39"/>
      <c r="L14" s="22"/>
      <c r="M14" s="39"/>
      <c r="N14" s="38"/>
      <c r="O14" s="39"/>
      <c r="P14" s="38"/>
      <c r="Q14" s="39"/>
      <c r="T14" s="17"/>
      <c r="V14" s="17"/>
      <c r="X14" s="17"/>
      <c r="Z14" s="17"/>
      <c r="AB14" s="17"/>
      <c r="AD14" s="17"/>
      <c r="AF14" s="17"/>
      <c r="AH14" s="17"/>
      <c r="AJ14" s="17"/>
    </row>
    <row r="15" spans="1:36" customFormat="1" x14ac:dyDescent="0.2">
      <c r="A15" s="40" t="s">
        <v>60</v>
      </c>
      <c r="B15" s="222">
        <v>12069.300068811313</v>
      </c>
      <c r="C15" s="222">
        <v>12353.184818500171</v>
      </c>
      <c r="D15" s="222">
        <v>16955.408213398212</v>
      </c>
      <c r="E15" s="222">
        <v>12012.885159251364</v>
      </c>
      <c r="F15" s="222">
        <v>6756.2166904023052</v>
      </c>
      <c r="G15" s="222">
        <v>12481.450924996789</v>
      </c>
      <c r="H15" s="222">
        <v>0</v>
      </c>
      <c r="I15" s="222">
        <v>5340.1285939834652</v>
      </c>
      <c r="J15" s="22"/>
      <c r="K15" s="39"/>
      <c r="L15" s="22"/>
      <c r="M15" s="39"/>
      <c r="N15" s="38"/>
      <c r="O15" s="39"/>
      <c r="P15" s="38"/>
      <c r="Q15" s="39"/>
      <c r="T15" s="17"/>
      <c r="V15" s="17"/>
      <c r="X15" s="17"/>
      <c r="Z15" s="17"/>
      <c r="AB15" s="17"/>
      <c r="AD15" s="17"/>
      <c r="AF15" s="17"/>
      <c r="AH15" s="17"/>
      <c r="AJ15" s="17"/>
    </row>
    <row r="16" spans="1:36" customFormat="1" x14ac:dyDescent="0.2">
      <c r="A16" s="37" t="s">
        <v>44</v>
      </c>
      <c r="B16" s="222">
        <v>7954.9115267581174</v>
      </c>
      <c r="C16" s="222">
        <v>7505.6552370704121</v>
      </c>
      <c r="D16" s="222">
        <v>15664.328450521938</v>
      </c>
      <c r="E16" s="222">
        <v>7191.8720588223932</v>
      </c>
      <c r="F16" s="222">
        <v>6308.3375091546841</v>
      </c>
      <c r="G16" s="222">
        <v>10483.860228854059</v>
      </c>
      <c r="H16" s="222">
        <v>0</v>
      </c>
      <c r="I16" s="222">
        <v>3726.8513670667535</v>
      </c>
      <c r="J16" s="22"/>
      <c r="K16" s="39"/>
      <c r="L16" s="22"/>
      <c r="M16" s="39"/>
      <c r="N16" s="38"/>
      <c r="O16" s="39"/>
      <c r="P16" s="38"/>
      <c r="Q16" s="39"/>
      <c r="T16" s="17"/>
      <c r="V16" s="17"/>
      <c r="X16" s="17"/>
      <c r="Z16" s="17"/>
      <c r="AB16" s="17"/>
      <c r="AD16" s="17"/>
      <c r="AF16" s="17"/>
      <c r="AH16" s="17"/>
      <c r="AJ16" s="17"/>
    </row>
    <row r="17" spans="1:36" customFormat="1" x14ac:dyDescent="0.2">
      <c r="A17" s="38"/>
      <c r="B17" s="71"/>
      <c r="C17" s="71"/>
      <c r="D17" s="71"/>
      <c r="E17" s="71"/>
      <c r="F17" s="71"/>
      <c r="G17" s="71"/>
      <c r="H17" s="22"/>
      <c r="I17" s="22"/>
      <c r="J17" s="22"/>
      <c r="K17" s="39"/>
      <c r="L17" s="22"/>
      <c r="M17" s="39"/>
      <c r="N17" s="22"/>
      <c r="O17" s="39"/>
      <c r="P17" s="22"/>
      <c r="Q17" s="39"/>
      <c r="T17" s="17"/>
      <c r="V17" s="17"/>
      <c r="X17" s="17"/>
      <c r="Z17" s="17"/>
      <c r="AB17" s="17"/>
      <c r="AD17" s="17"/>
      <c r="AF17" s="17"/>
      <c r="AH17" s="17"/>
      <c r="AJ17" s="17"/>
    </row>
    <row r="18" spans="1:36" customFormat="1" x14ac:dyDescent="0.2">
      <c r="A18" s="16" t="s">
        <v>29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T18" s="17"/>
      <c r="V18" s="17"/>
      <c r="X18" s="17"/>
      <c r="Z18" s="17"/>
      <c r="AB18" s="17"/>
      <c r="AD18" s="17"/>
      <c r="AF18" s="17"/>
      <c r="AH18" s="17"/>
      <c r="AJ18" s="17"/>
    </row>
    <row r="19" spans="1:36" customFormat="1" x14ac:dyDescent="0.2">
      <c r="A19" s="186" t="s">
        <v>140</v>
      </c>
      <c r="B19" s="222">
        <v>7220.607601815037</v>
      </c>
      <c r="C19" s="222">
        <v>6750.1294885745829</v>
      </c>
      <c r="D19" s="222">
        <v>11451.783158465953</v>
      </c>
      <c r="E19" s="222">
        <v>6719.3507950900603</v>
      </c>
      <c r="F19" s="222">
        <v>4860.829584119484</v>
      </c>
      <c r="G19" s="222">
        <v>9503.927736040514</v>
      </c>
      <c r="H19" s="222">
        <v>0</v>
      </c>
      <c r="I19" s="222">
        <v>3665.5921328673462</v>
      </c>
      <c r="J19" s="38"/>
      <c r="K19" s="39"/>
      <c r="L19" s="38"/>
      <c r="M19" s="39"/>
      <c r="N19" s="38"/>
      <c r="O19" s="39"/>
      <c r="P19" s="38"/>
      <c r="Q19" s="39"/>
      <c r="T19" s="17"/>
      <c r="V19" s="17"/>
      <c r="X19" s="17"/>
      <c r="Z19" s="17"/>
      <c r="AB19" s="17"/>
      <c r="AD19" s="17"/>
      <c r="AF19" s="17"/>
      <c r="AH19" s="17"/>
      <c r="AJ19" s="17"/>
    </row>
    <row r="20" spans="1:36" customFormat="1" x14ac:dyDescent="0.2">
      <c r="A20" s="186" t="s">
        <v>141</v>
      </c>
      <c r="B20" s="222">
        <v>9004.6599224190049</v>
      </c>
      <c r="C20" s="222">
        <v>8885.0165963197342</v>
      </c>
      <c r="D20" s="222">
        <v>14311.148082816218</v>
      </c>
      <c r="E20" s="222">
        <v>8750.3171412283427</v>
      </c>
      <c r="F20" s="222">
        <v>6098.5248627959181</v>
      </c>
      <c r="G20" s="222">
        <v>10488.178931372026</v>
      </c>
      <c r="H20" s="222">
        <v>0</v>
      </c>
      <c r="I20" s="222">
        <v>4087.0173365287546</v>
      </c>
      <c r="J20" s="38"/>
      <c r="K20" s="39"/>
      <c r="L20" s="38"/>
      <c r="M20" s="39"/>
      <c r="N20" s="38"/>
      <c r="O20" s="39"/>
      <c r="P20" s="38"/>
      <c r="Q20" s="39"/>
      <c r="T20" s="17"/>
      <c r="V20" s="17"/>
      <c r="X20" s="17"/>
      <c r="Z20" s="17"/>
      <c r="AB20" s="17"/>
      <c r="AD20" s="17"/>
      <c r="AF20" s="17"/>
      <c r="AH20" s="17"/>
      <c r="AJ20" s="17"/>
    </row>
    <row r="21" spans="1:36" customFormat="1" x14ac:dyDescent="0.2">
      <c r="A21" s="186" t="s">
        <v>142</v>
      </c>
      <c r="B21" s="222">
        <v>10415.322963056507</v>
      </c>
      <c r="C21" s="222">
        <v>10482.471905640408</v>
      </c>
      <c r="D21" s="222">
        <v>15330.267358581161</v>
      </c>
      <c r="E21" s="222">
        <v>10297.408383006376</v>
      </c>
      <c r="F21" s="222">
        <v>10501.800410846206</v>
      </c>
      <c r="G21" s="222">
        <v>11922.63635368695</v>
      </c>
      <c r="H21" s="222">
        <v>0</v>
      </c>
      <c r="I21" s="222">
        <v>4371.2199937213745</v>
      </c>
      <c r="J21" s="38"/>
      <c r="K21" s="39"/>
      <c r="L21" s="38"/>
      <c r="M21" s="39"/>
      <c r="N21" s="38"/>
      <c r="O21" s="39"/>
      <c r="P21" s="38"/>
      <c r="Q21" s="39"/>
      <c r="T21" s="17"/>
      <c r="V21" s="17"/>
      <c r="X21" s="17"/>
      <c r="Z21" s="17"/>
      <c r="AB21" s="17"/>
      <c r="AD21" s="17"/>
      <c r="AF21" s="17"/>
      <c r="AH21" s="17"/>
      <c r="AJ21" s="17"/>
    </row>
    <row r="22" spans="1:36" customFormat="1" x14ac:dyDescent="0.2">
      <c r="A22" s="186" t="s">
        <v>143</v>
      </c>
      <c r="B22" s="222">
        <v>13377.162365515036</v>
      </c>
      <c r="C22" s="222">
        <v>13543.540976226081</v>
      </c>
      <c r="D22" s="222">
        <v>17367.639722342286</v>
      </c>
      <c r="E22" s="222">
        <v>13137.176344962854</v>
      </c>
      <c r="F22" s="222">
        <v>8682.3400741326732</v>
      </c>
      <c r="G22" s="222">
        <v>13827.617489342387</v>
      </c>
      <c r="H22" s="222">
        <v>0</v>
      </c>
      <c r="I22" s="222">
        <v>6895.6554272800513</v>
      </c>
      <c r="J22" s="38"/>
      <c r="K22" s="39"/>
      <c r="L22" s="38"/>
      <c r="M22" s="39"/>
      <c r="N22" s="38"/>
      <c r="O22" s="39"/>
      <c r="P22" s="38"/>
      <c r="Q22" s="39"/>
      <c r="T22" s="17"/>
      <c r="V22" s="17"/>
      <c r="X22" s="17"/>
      <c r="Z22" s="17"/>
      <c r="AB22" s="17"/>
      <c r="AD22" s="17"/>
      <c r="AF22" s="17"/>
      <c r="AH22" s="17"/>
      <c r="AJ22" s="17"/>
    </row>
    <row r="23" spans="1:36" customFormat="1" x14ac:dyDescent="0.2">
      <c r="A23" s="186" t="s">
        <v>33</v>
      </c>
      <c r="B23" s="222">
        <v>19312.682182557994</v>
      </c>
      <c r="C23" s="222">
        <v>19041.581364632861</v>
      </c>
      <c r="D23" s="222">
        <v>20897.343607399864</v>
      </c>
      <c r="E23" s="222">
        <v>18376.108804816053</v>
      </c>
      <c r="F23" s="222">
        <v>11879.448001774421</v>
      </c>
      <c r="G23" s="222">
        <v>21094.385549472572</v>
      </c>
      <c r="H23" s="222">
        <v>0</v>
      </c>
      <c r="I23" s="222">
        <v>11233.819732544171</v>
      </c>
      <c r="J23" s="38"/>
      <c r="K23" s="39"/>
      <c r="L23" s="38"/>
      <c r="M23" s="39"/>
      <c r="N23" s="38"/>
      <c r="O23" s="39"/>
      <c r="P23" s="38"/>
      <c r="Q23" s="39"/>
      <c r="T23" s="17"/>
      <c r="V23" s="17"/>
      <c r="X23" s="17"/>
      <c r="Z23" s="17"/>
      <c r="AB23" s="17"/>
      <c r="AD23" s="17"/>
      <c r="AF23" s="17"/>
      <c r="AH23" s="17"/>
      <c r="AJ23" s="17"/>
    </row>
    <row r="24" spans="1:36" customFormat="1" x14ac:dyDescent="0.2">
      <c r="A24" s="186" t="s">
        <v>125</v>
      </c>
      <c r="B24" s="222">
        <v>10478.968845242514</v>
      </c>
      <c r="C24" s="222">
        <v>11502.97394864735</v>
      </c>
      <c r="D24" s="222">
        <v>15654.435165908657</v>
      </c>
      <c r="E24" s="222">
        <v>11405.684933142778</v>
      </c>
      <c r="F24" s="222">
        <v>8000</v>
      </c>
      <c r="G24" s="222">
        <v>9193.0373293286066</v>
      </c>
      <c r="H24" s="222">
        <v>0</v>
      </c>
      <c r="I24" s="222">
        <v>2545.7041054067745</v>
      </c>
      <c r="J24" s="38"/>
      <c r="K24" s="39"/>
      <c r="L24" s="38"/>
      <c r="M24" s="39"/>
      <c r="N24" s="38"/>
      <c r="O24" s="39"/>
      <c r="P24" s="38"/>
      <c r="Q24" s="39"/>
      <c r="T24" s="17"/>
      <c r="V24" s="17"/>
      <c r="X24" s="17"/>
      <c r="Z24" s="17"/>
      <c r="AB24" s="17"/>
      <c r="AD24" s="17"/>
      <c r="AF24" s="17"/>
      <c r="AH24" s="17"/>
      <c r="AJ24" s="17"/>
    </row>
    <row r="25" spans="1:36" customFormat="1" x14ac:dyDescent="0.2">
      <c r="K25" s="17"/>
      <c r="M25" s="17"/>
      <c r="O25" s="17"/>
      <c r="Q25" s="17"/>
      <c r="T25" s="17"/>
      <c r="V25" s="17"/>
      <c r="X25" s="17"/>
      <c r="Z25" s="17"/>
      <c r="AB25" s="17"/>
      <c r="AD25" s="17"/>
      <c r="AF25" s="17"/>
      <c r="AH25" s="17"/>
      <c r="AJ25" s="17"/>
    </row>
    <row r="26" spans="1:36" customFormat="1" ht="11.25" customHeight="1" x14ac:dyDescent="0.2">
      <c r="A26" s="16" t="s">
        <v>15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T26" s="17"/>
      <c r="V26" s="17"/>
      <c r="X26" s="17"/>
      <c r="Z26" s="17"/>
      <c r="AB26" s="17"/>
      <c r="AD26" s="17"/>
      <c r="AF26" s="17"/>
      <c r="AH26" s="17"/>
      <c r="AJ26" s="17"/>
    </row>
    <row r="27" spans="1:36" customFormat="1" x14ac:dyDescent="0.2">
      <c r="A27" s="186" t="s">
        <v>106</v>
      </c>
      <c r="B27" s="222"/>
      <c r="C27" s="222"/>
      <c r="D27" s="222"/>
      <c r="E27" s="222"/>
      <c r="F27" s="222"/>
      <c r="G27" s="222"/>
      <c r="H27" s="222"/>
      <c r="I27" s="222"/>
      <c r="J27" s="38"/>
      <c r="K27" s="39"/>
      <c r="L27" s="38"/>
      <c r="M27" s="39"/>
      <c r="N27" s="38"/>
      <c r="O27" s="39"/>
      <c r="P27" s="38"/>
      <c r="Q27" s="39"/>
      <c r="T27" s="17"/>
      <c r="V27" s="17"/>
      <c r="X27" s="17"/>
      <c r="Z27" s="17"/>
      <c r="AB27" s="17"/>
      <c r="AD27" s="17"/>
      <c r="AF27" s="17"/>
      <c r="AH27" s="17"/>
      <c r="AJ27" s="17"/>
    </row>
    <row r="28" spans="1:36" customFormat="1" x14ac:dyDescent="0.2">
      <c r="A28" s="186" t="s">
        <v>34</v>
      </c>
      <c r="B28" s="222">
        <v>5927.1017797474369</v>
      </c>
      <c r="C28" s="222">
        <v>6189.8777963805233</v>
      </c>
      <c r="D28" s="222">
        <v>9387.2099907615066</v>
      </c>
      <c r="E28" s="222">
        <v>6186.1861030137907</v>
      </c>
      <c r="F28" s="222">
        <v>3000</v>
      </c>
      <c r="G28" s="222">
        <v>5741.2972208363108</v>
      </c>
      <c r="H28" s="222">
        <v>0</v>
      </c>
      <c r="I28" s="222">
        <v>3436.0821458562618</v>
      </c>
      <c r="J28" s="38"/>
      <c r="K28" s="39"/>
      <c r="L28" s="38"/>
      <c r="M28" s="39"/>
      <c r="N28" s="38"/>
      <c r="O28" s="39"/>
      <c r="P28" s="38"/>
      <c r="Q28" s="39"/>
      <c r="T28" s="17"/>
      <c r="V28" s="17"/>
      <c r="X28" s="17"/>
      <c r="Z28" s="17"/>
      <c r="AB28" s="17"/>
      <c r="AD28" s="17"/>
      <c r="AF28" s="17"/>
      <c r="AH28" s="17"/>
      <c r="AJ28" s="17"/>
    </row>
    <row r="29" spans="1:36" customFormat="1" x14ac:dyDescent="0.2">
      <c r="A29" s="186" t="s">
        <v>35</v>
      </c>
      <c r="B29" s="222">
        <v>9814.1338855335343</v>
      </c>
      <c r="C29" s="222">
        <v>9979.1501705818828</v>
      </c>
      <c r="D29" s="222">
        <v>14026.167088626711</v>
      </c>
      <c r="E29" s="222">
        <v>9779.8077728393164</v>
      </c>
      <c r="F29" s="222">
        <v>5145.1434151804879</v>
      </c>
      <c r="G29" s="222">
        <v>11348.679878648851</v>
      </c>
      <c r="H29" s="222">
        <v>0</v>
      </c>
      <c r="I29" s="222">
        <v>4319.3774104361455</v>
      </c>
      <c r="J29" s="38"/>
      <c r="K29" s="39"/>
      <c r="L29" s="38"/>
      <c r="M29" s="39"/>
      <c r="N29" s="38"/>
      <c r="O29" s="39"/>
      <c r="P29" s="38"/>
      <c r="Q29" s="39"/>
      <c r="T29" s="17"/>
      <c r="V29" s="17"/>
      <c r="X29" s="17"/>
      <c r="Z29" s="17"/>
      <c r="AB29" s="17"/>
      <c r="AD29" s="17"/>
      <c r="AF29" s="17"/>
      <c r="AH29" s="17"/>
      <c r="AJ29" s="17"/>
    </row>
    <row r="30" spans="1:36" customFormat="1" x14ac:dyDescent="0.2">
      <c r="A30" s="186" t="s">
        <v>36</v>
      </c>
      <c r="B30" s="222">
        <v>11128.499513013314</v>
      </c>
      <c r="C30" s="222">
        <v>11408.481996353003</v>
      </c>
      <c r="D30" s="222">
        <v>16876.986573165359</v>
      </c>
      <c r="E30" s="222">
        <v>11197.012641274194</v>
      </c>
      <c r="F30" s="222">
        <v>6264.8997113859368</v>
      </c>
      <c r="G30" s="222">
        <v>11972.873269728472</v>
      </c>
      <c r="H30" s="222">
        <v>0</v>
      </c>
      <c r="I30" s="222">
        <v>4590.1265739388537</v>
      </c>
      <c r="J30" s="38"/>
      <c r="K30" s="39"/>
      <c r="L30" s="38"/>
      <c r="M30" s="39"/>
      <c r="N30" s="38"/>
      <c r="O30" s="39"/>
      <c r="P30" s="38"/>
      <c r="Q30" s="39"/>
      <c r="T30" s="17"/>
      <c r="V30" s="17"/>
      <c r="X30" s="17"/>
      <c r="Z30" s="17"/>
      <c r="AB30" s="17"/>
      <c r="AD30" s="17"/>
      <c r="AF30" s="17"/>
      <c r="AH30" s="17"/>
      <c r="AJ30" s="17"/>
    </row>
    <row r="31" spans="1:36" customFormat="1" x14ac:dyDescent="0.2">
      <c r="A31" s="186" t="s">
        <v>38</v>
      </c>
      <c r="B31" s="222">
        <v>11710.820931434106</v>
      </c>
      <c r="C31" s="222">
        <v>11762.388631221569</v>
      </c>
      <c r="D31" s="222">
        <v>16990.424983507255</v>
      </c>
      <c r="E31" s="222">
        <v>11394.722627530855</v>
      </c>
      <c r="F31" s="222">
        <v>7440.0260252219941</v>
      </c>
      <c r="G31" s="222">
        <v>13080.996455342456</v>
      </c>
      <c r="H31" s="222">
        <v>0</v>
      </c>
      <c r="I31" s="222">
        <v>4700.6271281718873</v>
      </c>
      <c r="J31" s="38"/>
      <c r="K31" s="39"/>
      <c r="L31" s="38"/>
      <c r="M31" s="39"/>
      <c r="N31" s="38"/>
      <c r="O31" s="39"/>
      <c r="P31" s="38"/>
      <c r="Q31" s="39"/>
      <c r="T31" s="17"/>
      <c r="V31" s="17"/>
      <c r="X31" s="17"/>
      <c r="Z31" s="17"/>
      <c r="AB31" s="17"/>
      <c r="AD31" s="17"/>
      <c r="AF31" s="17"/>
      <c r="AH31" s="17"/>
      <c r="AJ31" s="17"/>
    </row>
    <row r="32" spans="1:36" customFormat="1" x14ac:dyDescent="0.2">
      <c r="A32" s="186" t="s">
        <v>39</v>
      </c>
      <c r="B32" s="222">
        <v>12109.612994347617</v>
      </c>
      <c r="C32" s="222">
        <v>11881.118046425478</v>
      </c>
      <c r="D32" s="222">
        <v>19744.02367428748</v>
      </c>
      <c r="E32" s="222">
        <v>11246.115152029617</v>
      </c>
      <c r="F32" s="222">
        <v>10081.472048136415</v>
      </c>
      <c r="G32" s="222">
        <v>14864.409914212538</v>
      </c>
      <c r="H32" s="222">
        <v>0</v>
      </c>
      <c r="I32" s="222">
        <v>4179.191081321258</v>
      </c>
      <c r="J32" s="38"/>
      <c r="K32" s="39"/>
      <c r="L32" s="38"/>
      <c r="M32" s="39"/>
      <c r="N32" s="38"/>
      <c r="O32" s="39"/>
      <c r="P32" s="38"/>
      <c r="Q32" s="39"/>
      <c r="T32" s="17"/>
      <c r="V32" s="17"/>
      <c r="X32" s="17"/>
      <c r="Z32" s="17"/>
      <c r="AB32" s="17"/>
      <c r="AD32" s="17"/>
      <c r="AF32" s="17"/>
      <c r="AH32" s="17"/>
      <c r="AJ32" s="17"/>
    </row>
    <row r="33" spans="1:36" customFormat="1" x14ac:dyDescent="0.2">
      <c r="A33" s="186" t="s">
        <v>40</v>
      </c>
      <c r="B33" s="222">
        <v>11533.606219967765</v>
      </c>
      <c r="C33" s="222">
        <v>11888.779590696637</v>
      </c>
      <c r="D33" s="222">
        <v>19184.507353660876</v>
      </c>
      <c r="E33" s="222">
        <v>11038.935066522467</v>
      </c>
      <c r="F33" s="222">
        <v>6306.0307554572319</v>
      </c>
      <c r="G33" s="222">
        <v>11536.361798003445</v>
      </c>
      <c r="H33" s="222">
        <v>0</v>
      </c>
      <c r="I33" s="222">
        <v>6326.8995012901469</v>
      </c>
      <c r="J33" s="38"/>
      <c r="K33" s="39"/>
      <c r="L33" s="38"/>
      <c r="M33" s="39"/>
      <c r="N33" s="38"/>
      <c r="O33" s="39"/>
      <c r="P33" s="38"/>
      <c r="Q33" s="39"/>
      <c r="T33" s="17"/>
      <c r="V33" s="17"/>
      <c r="X33" s="17"/>
      <c r="Z33" s="17"/>
      <c r="AB33" s="17"/>
      <c r="AD33" s="17"/>
      <c r="AF33" s="17"/>
      <c r="AH33" s="17"/>
      <c r="AJ33" s="17"/>
    </row>
    <row r="34" spans="1:36" customFormat="1" x14ac:dyDescent="0.2">
      <c r="A34" s="186" t="s">
        <v>107</v>
      </c>
      <c r="B34" s="222">
        <v>9274.3549085971827</v>
      </c>
      <c r="C34" s="222">
        <v>8867.239191093664</v>
      </c>
      <c r="D34" s="222">
        <v>16768.439508202733</v>
      </c>
      <c r="E34" s="222">
        <v>8447.8986213188509</v>
      </c>
      <c r="F34" s="222">
        <v>6112.9262362696363</v>
      </c>
      <c r="G34" s="222">
        <v>10331.900863173474</v>
      </c>
      <c r="H34" s="222">
        <v>0</v>
      </c>
      <c r="I34" s="222">
        <v>3771.737425766682</v>
      </c>
      <c r="J34" s="38"/>
      <c r="K34" s="39"/>
      <c r="L34" s="38"/>
      <c r="M34" s="39"/>
      <c r="N34" s="38"/>
      <c r="O34" s="39"/>
      <c r="P34" s="38"/>
      <c r="Q34" s="39"/>
      <c r="T34" s="17"/>
      <c r="V34" s="17"/>
      <c r="X34" s="17"/>
      <c r="Z34" s="17"/>
      <c r="AB34" s="17"/>
      <c r="AD34" s="17"/>
      <c r="AF34" s="17"/>
      <c r="AH34" s="17"/>
      <c r="AJ34" s="17"/>
    </row>
    <row r="35" spans="1:36" customFormat="1" x14ac:dyDescent="0.2">
      <c r="A35" s="38"/>
      <c r="B35" s="222"/>
      <c r="C35" s="222"/>
      <c r="D35" s="222"/>
      <c r="E35" s="222"/>
      <c r="F35" s="222"/>
      <c r="G35" s="222"/>
      <c r="H35" s="22"/>
      <c r="I35" s="22"/>
      <c r="J35" s="22"/>
      <c r="K35" s="39"/>
      <c r="L35" s="22"/>
      <c r="M35" s="39"/>
      <c r="N35" s="22"/>
      <c r="O35" s="39"/>
      <c r="P35" s="22"/>
      <c r="Q35" s="39"/>
      <c r="T35" s="17"/>
      <c r="V35" s="17"/>
      <c r="X35" s="17"/>
      <c r="Z35" s="17"/>
      <c r="AB35" s="17"/>
      <c r="AD35" s="17"/>
      <c r="AF35" s="17"/>
      <c r="AH35" s="17"/>
      <c r="AJ35" s="17"/>
    </row>
    <row r="36" spans="1:36" customFormat="1" x14ac:dyDescent="0.2">
      <c r="A36" s="16" t="s">
        <v>69</v>
      </c>
      <c r="B36" s="222"/>
      <c r="C36" s="222"/>
      <c r="D36" s="222"/>
      <c r="E36" s="222"/>
      <c r="F36" s="222"/>
      <c r="G36" s="222"/>
      <c r="H36" s="52"/>
      <c r="I36" s="52"/>
      <c r="J36" s="52"/>
      <c r="K36" s="23"/>
      <c r="L36" s="52"/>
      <c r="M36" s="23"/>
      <c r="N36" s="52"/>
      <c r="O36" s="23"/>
      <c r="P36" s="52"/>
      <c r="Q36" s="23"/>
      <c r="T36" s="17"/>
      <c r="V36" s="17"/>
      <c r="X36" s="17"/>
      <c r="Z36" s="17"/>
      <c r="AB36" s="17"/>
      <c r="AD36" s="17"/>
      <c r="AF36" s="17"/>
      <c r="AH36" s="17"/>
      <c r="AJ36" s="17"/>
    </row>
    <row r="37" spans="1:36" customFormat="1" x14ac:dyDescent="0.2">
      <c r="A37" s="230" t="s">
        <v>62</v>
      </c>
      <c r="B37" s="222">
        <f>+B38+B39+B40</f>
        <v>19644.289142931775</v>
      </c>
      <c r="C37" s="222">
        <f t="shared" ref="C37:I37" si="0">+C38+C39+C40</f>
        <v>21284.952125817486</v>
      </c>
      <c r="D37" s="222">
        <f t="shared" si="0"/>
        <v>23957.968097557066</v>
      </c>
      <c r="E37" s="222">
        <f t="shared" si="0"/>
        <v>21176.55127557426</v>
      </c>
      <c r="F37" s="222">
        <f t="shared" si="0"/>
        <v>10595.158206036405</v>
      </c>
      <c r="G37" s="222">
        <f t="shared" si="0"/>
        <v>16745.093895903134</v>
      </c>
      <c r="H37" s="222">
        <f t="shared" si="0"/>
        <v>0</v>
      </c>
      <c r="I37" s="222">
        <f t="shared" si="0"/>
        <v>7185.6694655908459</v>
      </c>
      <c r="J37" s="38"/>
      <c r="K37" s="39"/>
      <c r="L37" s="38"/>
      <c r="M37" s="39"/>
      <c r="N37" s="38"/>
      <c r="O37" s="39"/>
      <c r="P37" s="38"/>
      <c r="Q37" s="39"/>
      <c r="T37" s="17"/>
      <c r="V37" s="17"/>
      <c r="X37" s="17"/>
      <c r="Z37" s="17"/>
      <c r="AB37" s="17"/>
      <c r="AD37" s="17"/>
      <c r="AF37" s="17"/>
      <c r="AH37" s="17"/>
      <c r="AJ37" s="17"/>
    </row>
    <row r="38" spans="1:36" customFormat="1" x14ac:dyDescent="0.2">
      <c r="A38" s="228" t="s">
        <v>127</v>
      </c>
      <c r="B38" s="222">
        <v>5039.530119765478</v>
      </c>
      <c r="C38" s="222">
        <v>5414.128050553627</v>
      </c>
      <c r="D38" s="222">
        <v>10764.763003827822</v>
      </c>
      <c r="E38" s="222">
        <v>5317.4444182552579</v>
      </c>
      <c r="F38" s="222">
        <v>3716.7213885304013</v>
      </c>
      <c r="G38" s="222">
        <v>4459.265556973709</v>
      </c>
      <c r="H38" s="222">
        <v>0</v>
      </c>
      <c r="I38" s="222">
        <v>2828.7917410638925</v>
      </c>
      <c r="J38" s="38"/>
      <c r="K38" s="39"/>
      <c r="L38" s="38"/>
      <c r="M38" s="39"/>
      <c r="N38" s="38"/>
      <c r="O38" s="39"/>
      <c r="P38" s="38"/>
      <c r="Q38" s="39"/>
      <c r="T38" s="17"/>
      <c r="V38" s="17"/>
      <c r="X38" s="17"/>
      <c r="Z38" s="17"/>
      <c r="AB38" s="17"/>
      <c r="AD38" s="17"/>
      <c r="AF38" s="17"/>
      <c r="AH38" s="17"/>
      <c r="AJ38" s="17"/>
    </row>
    <row r="39" spans="1:36" customFormat="1" x14ac:dyDescent="0.2">
      <c r="A39" s="228" t="s">
        <v>128</v>
      </c>
      <c r="B39" s="222">
        <v>8075.6903022142578</v>
      </c>
      <c r="C39" s="222">
        <v>8907.0972010205769</v>
      </c>
      <c r="D39" s="222">
        <v>13193.205093729242</v>
      </c>
      <c r="E39" s="222">
        <v>8664.9611676450386</v>
      </c>
      <c r="F39" s="222">
        <v>6678.4368175060044</v>
      </c>
      <c r="G39" s="222">
        <v>6221.2005071479207</v>
      </c>
      <c r="H39" s="222">
        <v>0</v>
      </c>
      <c r="I39" s="222">
        <v>4023.54439119362</v>
      </c>
      <c r="J39" s="38"/>
      <c r="K39" s="39"/>
      <c r="L39" s="38"/>
      <c r="M39" s="39"/>
      <c r="N39" s="38"/>
      <c r="O39" s="39"/>
      <c r="P39" s="38"/>
      <c r="Q39" s="39"/>
      <c r="T39" s="17"/>
      <c r="V39" s="17"/>
      <c r="X39" s="17"/>
      <c r="Z39" s="17"/>
      <c r="AB39" s="17"/>
      <c r="AD39" s="17"/>
      <c r="AF39" s="17"/>
      <c r="AH39" s="17"/>
      <c r="AJ39" s="17"/>
    </row>
    <row r="40" spans="1:36" customFormat="1" x14ac:dyDescent="0.2">
      <c r="A40" s="228" t="s">
        <v>133</v>
      </c>
      <c r="B40" s="222">
        <v>6529.0687209520383</v>
      </c>
      <c r="C40" s="222">
        <v>6963.7268742432825</v>
      </c>
      <c r="D40" s="222">
        <v>0</v>
      </c>
      <c r="E40" s="222">
        <v>7194.1456896739637</v>
      </c>
      <c r="F40" s="222">
        <v>200</v>
      </c>
      <c r="G40" s="222">
        <v>6064.6278317815031</v>
      </c>
      <c r="H40" s="222">
        <v>0</v>
      </c>
      <c r="I40" s="222">
        <v>333.33333333333331</v>
      </c>
      <c r="J40" s="38"/>
      <c r="K40" s="39"/>
      <c r="L40" s="38"/>
      <c r="M40" s="39"/>
      <c r="N40" s="38"/>
      <c r="O40" s="39"/>
      <c r="P40" s="38"/>
      <c r="Q40" s="39"/>
      <c r="T40" s="17"/>
      <c r="V40" s="17"/>
      <c r="X40" s="17"/>
      <c r="Z40" s="17"/>
      <c r="AB40" s="17"/>
      <c r="AD40" s="17"/>
      <c r="AF40" s="17"/>
      <c r="AH40" s="17"/>
      <c r="AJ40" s="17"/>
    </row>
    <row r="41" spans="1:36" customFormat="1" x14ac:dyDescent="0.2">
      <c r="A41" s="230" t="s">
        <v>63</v>
      </c>
      <c r="B41" s="222">
        <v>17659.112215935456</v>
      </c>
      <c r="C41" s="222">
        <v>17874.074742224006</v>
      </c>
      <c r="D41" s="222">
        <v>20642.046345232651</v>
      </c>
      <c r="E41" s="222">
        <v>17484.344948692327</v>
      </c>
      <c r="F41" s="222">
        <v>15777.629483709843</v>
      </c>
      <c r="G41" s="222">
        <v>16946.101466708536</v>
      </c>
      <c r="H41" s="222">
        <v>0</v>
      </c>
      <c r="I41" s="222">
        <v>18982.210317942405</v>
      </c>
      <c r="J41" s="38"/>
      <c r="K41" s="39"/>
      <c r="L41" s="38"/>
      <c r="M41" s="39"/>
      <c r="N41" s="38"/>
      <c r="O41" s="39"/>
      <c r="P41" s="38"/>
      <c r="Q41" s="39"/>
      <c r="T41" s="17"/>
      <c r="V41" s="17"/>
      <c r="X41" s="17"/>
      <c r="Z41" s="17"/>
      <c r="AB41" s="17"/>
      <c r="AD41" s="17"/>
      <c r="AF41" s="17"/>
      <c r="AH41" s="17"/>
      <c r="AJ41" s="17"/>
    </row>
    <row r="42" spans="1:36" customFormat="1" x14ac:dyDescent="0.2">
      <c r="A42" s="230" t="s">
        <v>64</v>
      </c>
      <c r="B42" s="222">
        <v>29341.488110114751</v>
      </c>
      <c r="C42" s="222">
        <v>32211.162989976881</v>
      </c>
      <c r="D42" s="222">
        <v>35011.7260562437</v>
      </c>
      <c r="E42" s="222">
        <v>31737.886949753993</v>
      </c>
      <c r="F42" s="222">
        <v>0</v>
      </c>
      <c r="G42" s="222">
        <v>27329.380034234291</v>
      </c>
      <c r="H42" s="222">
        <v>0</v>
      </c>
      <c r="I42" s="222">
        <v>30588.369319120935</v>
      </c>
      <c r="J42" s="38"/>
      <c r="K42" s="39"/>
      <c r="L42" s="38"/>
      <c r="M42" s="39"/>
      <c r="N42" s="38"/>
      <c r="O42" s="39"/>
      <c r="P42" s="38"/>
      <c r="Q42" s="39"/>
      <c r="T42" s="17"/>
      <c r="V42" s="17"/>
      <c r="X42" s="17"/>
      <c r="Z42" s="17"/>
      <c r="AB42" s="17"/>
      <c r="AD42" s="17"/>
      <c r="AF42" s="17"/>
      <c r="AH42" s="17"/>
      <c r="AJ42" s="17"/>
    </row>
    <row r="43" spans="1:36" customFormat="1" x14ac:dyDescent="0.2">
      <c r="A43" s="230" t="s">
        <v>65</v>
      </c>
      <c r="B43" s="222">
        <v>43848.540569704201</v>
      </c>
      <c r="C43" s="222">
        <v>45285.101415020457</v>
      </c>
      <c r="D43" s="222">
        <v>51812.567850941203</v>
      </c>
      <c r="E43" s="222">
        <v>44032.25559632056</v>
      </c>
      <c r="F43" s="222">
        <v>0</v>
      </c>
      <c r="G43" s="222">
        <v>43309.721062388293</v>
      </c>
      <c r="H43" s="222">
        <v>0</v>
      </c>
      <c r="I43" s="222">
        <v>0</v>
      </c>
      <c r="J43" s="38"/>
      <c r="K43" s="39"/>
      <c r="L43" s="38"/>
      <c r="M43" s="39"/>
      <c r="N43" s="38"/>
      <c r="O43" s="39"/>
      <c r="P43" s="38"/>
      <c r="Q43" s="39"/>
      <c r="T43" s="17"/>
      <c r="V43" s="17"/>
      <c r="X43" s="17"/>
      <c r="Z43" s="17"/>
      <c r="AB43" s="17"/>
      <c r="AD43" s="17"/>
      <c r="AF43" s="17"/>
      <c r="AH43" s="17"/>
      <c r="AJ43" s="17"/>
    </row>
    <row r="44" spans="1:36" customFormat="1" x14ac:dyDescent="0.2">
      <c r="A44" s="230" t="s">
        <v>66</v>
      </c>
      <c r="B44" s="222">
        <v>59774.425017720285</v>
      </c>
      <c r="C44" s="222">
        <v>68440.165185216611</v>
      </c>
      <c r="D44" s="222">
        <v>80000</v>
      </c>
      <c r="E44" s="222">
        <v>67182.26801697191</v>
      </c>
      <c r="F44" s="222">
        <v>0</v>
      </c>
      <c r="G44" s="222">
        <v>54895.965521830287</v>
      </c>
      <c r="H44" s="222">
        <v>0</v>
      </c>
      <c r="I44" s="222">
        <v>75000</v>
      </c>
      <c r="J44" s="38"/>
      <c r="K44" s="39"/>
      <c r="L44" s="38"/>
      <c r="M44" s="39"/>
      <c r="N44" s="38"/>
      <c r="O44" s="39"/>
      <c r="P44" s="38"/>
      <c r="Q44" s="39"/>
      <c r="T44" s="17"/>
      <c r="V44" s="17"/>
      <c r="X44" s="17"/>
      <c r="Z44" s="17"/>
      <c r="AB44" s="17"/>
      <c r="AD44" s="17"/>
      <c r="AF44" s="17"/>
      <c r="AH44" s="17"/>
      <c r="AJ44" s="17"/>
    </row>
    <row r="45" spans="1:36" customFormat="1" x14ac:dyDescent="0.2">
      <c r="A45" s="230"/>
      <c r="B45" s="222"/>
      <c r="C45" s="222"/>
      <c r="D45" s="222"/>
      <c r="E45" s="222"/>
      <c r="F45" s="222"/>
      <c r="G45" s="222"/>
      <c r="H45" s="222"/>
      <c r="I45" s="222"/>
      <c r="K45" s="17"/>
      <c r="M45" s="17"/>
      <c r="O45" s="17"/>
      <c r="Q45" s="17"/>
      <c r="T45" s="17"/>
      <c r="V45" s="17"/>
      <c r="X45" s="17"/>
      <c r="Z45" s="17"/>
      <c r="AB45" s="17"/>
      <c r="AD45" s="17"/>
      <c r="AF45" s="17"/>
      <c r="AH45" s="17"/>
      <c r="AJ45" s="17"/>
    </row>
    <row r="46" spans="1:36" customFormat="1" x14ac:dyDescent="0.2">
      <c r="A46" s="16" t="s">
        <v>12</v>
      </c>
      <c r="J46" s="59"/>
      <c r="K46" s="59"/>
      <c r="L46" s="59"/>
      <c r="M46" s="59"/>
      <c r="N46" s="59"/>
      <c r="O46" s="59"/>
      <c r="P46" s="59"/>
      <c r="Q46" s="59"/>
      <c r="T46" s="17"/>
      <c r="V46" s="17"/>
      <c r="X46" s="17"/>
      <c r="Z46" s="17"/>
      <c r="AB46" s="17"/>
      <c r="AD46" s="17"/>
      <c r="AF46" s="17"/>
      <c r="AH46" s="17"/>
      <c r="AJ46" s="17"/>
    </row>
    <row r="47" spans="1:36" customFormat="1" x14ac:dyDescent="0.2">
      <c r="A47" s="41" t="s">
        <v>31</v>
      </c>
      <c r="B47" s="222">
        <v>6746.4228850555019</v>
      </c>
      <c r="C47" s="222">
        <v>5771.1025354186486</v>
      </c>
      <c r="D47" s="222">
        <v>0</v>
      </c>
      <c r="E47" s="222">
        <v>5771.1025354186486</v>
      </c>
      <c r="F47" s="222">
        <v>0</v>
      </c>
      <c r="G47" s="222">
        <v>10339.876217929965</v>
      </c>
      <c r="H47" s="222">
        <v>0</v>
      </c>
      <c r="I47" s="222">
        <v>3045.0139977813137</v>
      </c>
      <c r="J47" s="38"/>
      <c r="K47" s="39"/>
      <c r="L47" s="38"/>
      <c r="M47" s="39"/>
      <c r="N47" s="38"/>
      <c r="O47" s="39"/>
      <c r="P47" s="38"/>
      <c r="Q47" s="39"/>
      <c r="T47" s="17"/>
      <c r="V47" s="17"/>
      <c r="X47" s="17"/>
      <c r="Z47" s="17"/>
      <c r="AB47" s="17"/>
      <c r="AD47" s="17"/>
      <c r="AF47" s="17"/>
      <c r="AH47" s="17"/>
      <c r="AJ47" s="17"/>
    </row>
    <row r="48" spans="1:36" customFormat="1" x14ac:dyDescent="0.2">
      <c r="A48" s="41" t="s">
        <v>32</v>
      </c>
      <c r="B48" s="222">
        <v>12710.954556891817</v>
      </c>
      <c r="C48" s="222">
        <v>13427.972773180134</v>
      </c>
      <c r="D48" s="222">
        <v>0</v>
      </c>
      <c r="E48" s="222">
        <v>13427.972773180134</v>
      </c>
      <c r="F48" s="222">
        <v>0</v>
      </c>
      <c r="G48" s="222">
        <v>11188.783851407241</v>
      </c>
      <c r="H48" s="222">
        <v>0</v>
      </c>
      <c r="I48" s="222">
        <v>6122.4655806033234</v>
      </c>
      <c r="J48" s="38"/>
      <c r="K48" s="39"/>
      <c r="L48" s="38"/>
      <c r="M48" s="39"/>
      <c r="N48" s="38"/>
      <c r="O48" s="39"/>
      <c r="P48" s="38"/>
      <c r="Q48" s="39"/>
      <c r="T48" s="17"/>
      <c r="V48" s="17"/>
      <c r="X48" s="17"/>
      <c r="Z48" s="17"/>
      <c r="AB48" s="17"/>
      <c r="AD48" s="17"/>
      <c r="AF48" s="17"/>
      <c r="AH48" s="17"/>
      <c r="AJ48" s="17"/>
    </row>
    <row r="49" spans="1:36" customFormat="1" x14ac:dyDescent="0.2">
      <c r="A49" s="41" t="s">
        <v>41</v>
      </c>
      <c r="B49" s="222">
        <v>12446.31110887308</v>
      </c>
      <c r="C49" s="222">
        <v>12787.209269229428</v>
      </c>
      <c r="D49" s="222">
        <v>17906.64622647873</v>
      </c>
      <c r="E49" s="222">
        <v>12218.999265001108</v>
      </c>
      <c r="F49" s="222">
        <v>6858.7104030423588</v>
      </c>
      <c r="G49" s="222">
        <v>12879.112982839735</v>
      </c>
      <c r="H49" s="222">
        <v>0</v>
      </c>
      <c r="I49" s="222">
        <v>5426.5767389914508</v>
      </c>
      <c r="J49" s="38"/>
      <c r="K49" s="39"/>
      <c r="L49" s="38"/>
      <c r="M49" s="39"/>
      <c r="N49" s="38"/>
      <c r="O49" s="39"/>
      <c r="P49" s="38"/>
      <c r="Q49" s="39"/>
      <c r="T49" s="17"/>
      <c r="V49" s="17"/>
      <c r="X49" s="17"/>
      <c r="Z49" s="17"/>
      <c r="AB49" s="17"/>
      <c r="AD49" s="17"/>
      <c r="AF49" s="17"/>
      <c r="AH49" s="17"/>
      <c r="AJ49" s="17"/>
    </row>
    <row r="50" spans="1:36" customFormat="1" x14ac:dyDescent="0.2">
      <c r="A50" s="196" t="s">
        <v>37</v>
      </c>
      <c r="B50" s="229">
        <v>14349.781710708243</v>
      </c>
      <c r="C50" s="229">
        <v>15271.252119571287</v>
      </c>
      <c r="D50" s="229">
        <v>0</v>
      </c>
      <c r="E50" s="229">
        <v>15271.252119571287</v>
      </c>
      <c r="F50" s="229">
        <v>0</v>
      </c>
      <c r="G50" s="229">
        <v>14553.466437052517</v>
      </c>
      <c r="H50" s="229">
        <v>0</v>
      </c>
      <c r="I50" s="229">
        <v>4061.0863806918574</v>
      </c>
      <c r="J50" s="38"/>
      <c r="K50" s="39"/>
      <c r="L50" s="38"/>
      <c r="M50" s="39"/>
      <c r="N50" s="38"/>
      <c r="O50" s="39"/>
      <c r="P50" s="38"/>
      <c r="Q50" s="39"/>
      <c r="T50" s="17"/>
      <c r="V50" s="17"/>
      <c r="X50" s="17"/>
      <c r="Z50" s="17"/>
      <c r="AB50" s="17"/>
      <c r="AD50" s="17"/>
      <c r="AF50" s="17"/>
      <c r="AH50" s="17"/>
      <c r="AJ50" s="17"/>
    </row>
    <row r="51" spans="1:36" ht="12" customHeight="1" x14ac:dyDescent="0.2">
      <c r="A51" s="13" t="str">
        <f>'C01'!A42</f>
        <v>Fuente: Instituto Nacional de Estadística (INE).  LXXXIV Encuesta Permanente de Hogares de Propósitos Múltiples, junio 2026.</v>
      </c>
    </row>
    <row r="52" spans="1:36" x14ac:dyDescent="0.2">
      <c r="A52" s="13" t="str">
        <f>'C01'!$A$43</f>
        <v>(Promedio de salarios mínimos por rama)</v>
      </c>
    </row>
    <row r="53" spans="1:36" x14ac:dyDescent="0.2">
      <c r="A53" s="29" t="s">
        <v>135</v>
      </c>
      <c r="K53" s="12"/>
    </row>
    <row r="54" spans="1:36" x14ac:dyDescent="0.2">
      <c r="A54" s="13"/>
      <c r="K54" s="12"/>
    </row>
    <row r="55" spans="1:36" x14ac:dyDescent="0.2">
      <c r="A55" s="298" t="s">
        <v>80</v>
      </c>
      <c r="B55" s="298"/>
      <c r="C55" s="298"/>
      <c r="D55" s="298"/>
      <c r="E55" s="298"/>
      <c r="F55" s="298"/>
      <c r="G55" s="298"/>
      <c r="H55" s="298"/>
    </row>
    <row r="56" spans="1:36" x14ac:dyDescent="0.2">
      <c r="A56" s="298" t="s">
        <v>81</v>
      </c>
      <c r="B56" s="298"/>
      <c r="C56" s="298"/>
      <c r="D56" s="298"/>
      <c r="E56" s="298"/>
      <c r="F56" s="298"/>
      <c r="G56" s="298"/>
      <c r="H56" s="298"/>
    </row>
    <row r="57" spans="1:36" x14ac:dyDescent="0.2">
      <c r="A57" s="298" t="s">
        <v>54</v>
      </c>
      <c r="B57" s="298"/>
      <c r="C57" s="298"/>
      <c r="D57" s="298"/>
      <c r="E57" s="298"/>
      <c r="F57" s="298"/>
      <c r="G57" s="298"/>
      <c r="H57" s="298"/>
    </row>
    <row r="58" spans="1:36" customFormat="1" ht="23.25" x14ac:dyDescent="0.35">
      <c r="A58" s="279" t="s">
        <v>72</v>
      </c>
      <c r="B58" s="279"/>
      <c r="C58" s="279"/>
      <c r="D58" s="279"/>
      <c r="E58" s="279"/>
      <c r="F58" s="279"/>
      <c r="G58" s="279"/>
      <c r="H58" s="279"/>
      <c r="I58" s="185"/>
      <c r="J58" s="185"/>
      <c r="K58" s="185"/>
      <c r="L58" s="185"/>
      <c r="M58" s="185"/>
    </row>
    <row r="59" spans="1:36" x14ac:dyDescent="0.2">
      <c r="A59" s="295" t="s">
        <v>27</v>
      </c>
      <c r="B59" s="292" t="s">
        <v>24</v>
      </c>
      <c r="C59" s="292"/>
      <c r="D59" s="292"/>
      <c r="E59" s="292"/>
      <c r="F59" s="292"/>
      <c r="G59" s="292"/>
      <c r="H59" s="292"/>
      <c r="I59" s="248"/>
    </row>
    <row r="60" spans="1:36" ht="11.25" customHeight="1" x14ac:dyDescent="0.2">
      <c r="A60" s="295"/>
      <c r="B60" s="293" t="s">
        <v>24</v>
      </c>
      <c r="C60" s="292" t="s">
        <v>6</v>
      </c>
      <c r="D60" s="292"/>
      <c r="E60" s="292"/>
      <c r="F60" s="292"/>
      <c r="G60" s="293" t="s">
        <v>1</v>
      </c>
      <c r="H60" s="293" t="s">
        <v>138</v>
      </c>
      <c r="I60" s="293" t="s">
        <v>109</v>
      </c>
    </row>
    <row r="61" spans="1:36" x14ac:dyDescent="0.2">
      <c r="A61" s="294"/>
      <c r="B61" s="294"/>
      <c r="C61" s="241" t="s">
        <v>8</v>
      </c>
      <c r="D61" s="241" t="s">
        <v>70</v>
      </c>
      <c r="E61" s="241" t="s">
        <v>9</v>
      </c>
      <c r="F61" s="241" t="s">
        <v>71</v>
      </c>
      <c r="G61" s="294"/>
      <c r="H61" s="294"/>
      <c r="I61" s="294"/>
    </row>
    <row r="62" spans="1:36" x14ac:dyDescent="0.2">
      <c r="E62" s="92"/>
      <c r="F62" s="92"/>
      <c r="G62" s="92"/>
    </row>
    <row r="63" spans="1:36" x14ac:dyDescent="0.2">
      <c r="A63" s="26" t="s">
        <v>48</v>
      </c>
      <c r="B63" s="64">
        <f>B9</f>
        <v>10765.552174987337</v>
      </c>
      <c r="C63" s="64">
        <f t="shared" ref="C63:H63" si="1">C9</f>
        <v>10825.784758602904</v>
      </c>
      <c r="D63" s="64">
        <f t="shared" si="1"/>
        <v>17906.64622647873</v>
      </c>
      <c r="E63" s="64">
        <f t="shared" si="1"/>
        <v>10354.47426015671</v>
      </c>
      <c r="F63" s="64">
        <f t="shared" si="1"/>
        <v>6858.7104030423588</v>
      </c>
      <c r="G63" s="64">
        <f t="shared" si="1"/>
        <v>11927.218643256965</v>
      </c>
      <c r="H63" s="64">
        <f t="shared" si="1"/>
        <v>0</v>
      </c>
      <c r="I63" s="64">
        <f t="shared" ref="I63" si="2">I9</f>
        <v>4618.6139753639018</v>
      </c>
    </row>
    <row r="64" spans="1:36" x14ac:dyDescent="0.2">
      <c r="A64" s="4"/>
      <c r="B64" s="64"/>
      <c r="C64" s="64"/>
      <c r="D64" s="64"/>
      <c r="E64" s="65"/>
      <c r="F64" s="65"/>
      <c r="G64" s="65"/>
      <c r="I64" s="93"/>
    </row>
    <row r="65" spans="1:9" x14ac:dyDescent="0.2">
      <c r="A65" s="15" t="s">
        <v>17</v>
      </c>
      <c r="B65" s="212"/>
      <c r="C65" s="212"/>
      <c r="D65" s="212"/>
      <c r="E65" s="212"/>
      <c r="F65" s="212"/>
      <c r="G65" s="212"/>
      <c r="H65" s="79"/>
      <c r="I65" s="79"/>
    </row>
    <row r="66" spans="1:9" x14ac:dyDescent="0.2">
      <c r="A66" s="73" t="s">
        <v>110</v>
      </c>
      <c r="B66" s="222">
        <v>6682.6101489642951</v>
      </c>
      <c r="C66" s="222">
        <v>5676.5188387853177</v>
      </c>
      <c r="D66" s="222">
        <v>0</v>
      </c>
      <c r="E66" s="222">
        <v>5676.5188387853177</v>
      </c>
      <c r="F66" s="222">
        <v>0</v>
      </c>
      <c r="G66" s="222">
        <v>10355.539877436644</v>
      </c>
      <c r="H66" s="222">
        <v>0</v>
      </c>
      <c r="I66" s="222">
        <v>3045.0139977813137</v>
      </c>
    </row>
    <row r="67" spans="1:9" x14ac:dyDescent="0.2">
      <c r="A67" s="73" t="s">
        <v>87</v>
      </c>
      <c r="B67" s="222">
        <v>10375.523145941721</v>
      </c>
      <c r="C67" s="222">
        <v>10677.946476035078</v>
      </c>
      <c r="D67" s="222">
        <v>0</v>
      </c>
      <c r="E67" s="222">
        <v>10677.946476035078</v>
      </c>
      <c r="F67" s="222">
        <v>0</v>
      </c>
      <c r="G67" s="222">
        <v>9420.6657642521041</v>
      </c>
      <c r="H67" s="222">
        <v>0</v>
      </c>
      <c r="I67" s="222">
        <v>0</v>
      </c>
    </row>
    <row r="68" spans="1:9" x14ac:dyDescent="0.2">
      <c r="A68" s="73" t="s">
        <v>111</v>
      </c>
      <c r="B68" s="222">
        <v>12710.954556891817</v>
      </c>
      <c r="C68" s="222">
        <v>13427.972773180134</v>
      </c>
      <c r="D68" s="222">
        <v>0</v>
      </c>
      <c r="E68" s="222">
        <v>13427.972773180134</v>
      </c>
      <c r="F68" s="222">
        <v>0</v>
      </c>
      <c r="G68" s="222">
        <v>11188.783851407241</v>
      </c>
      <c r="H68" s="222">
        <v>0</v>
      </c>
      <c r="I68" s="222">
        <v>6122.4655806033234</v>
      </c>
    </row>
    <row r="69" spans="1:9" x14ac:dyDescent="0.2">
      <c r="A69" s="73" t="s">
        <v>88</v>
      </c>
      <c r="B69" s="222">
        <v>17680.926658927801</v>
      </c>
      <c r="C69" s="222">
        <v>17680.926658927801</v>
      </c>
      <c r="D69" s="222">
        <v>0</v>
      </c>
      <c r="E69" s="222">
        <v>17680.926658927801</v>
      </c>
      <c r="F69" s="222">
        <v>0</v>
      </c>
      <c r="G69" s="222">
        <v>0</v>
      </c>
      <c r="H69" s="222">
        <v>0</v>
      </c>
      <c r="I69" s="222">
        <v>0</v>
      </c>
    </row>
    <row r="70" spans="1:9" x14ac:dyDescent="0.2">
      <c r="A70" s="73" t="s">
        <v>112</v>
      </c>
      <c r="B70" s="222">
        <v>8392.2363086563437</v>
      </c>
      <c r="C70" s="222">
        <v>11312.007479414195</v>
      </c>
      <c r="D70" s="222">
        <v>0</v>
      </c>
      <c r="E70" s="222">
        <v>11312.007479414195</v>
      </c>
      <c r="F70" s="222">
        <v>0</v>
      </c>
      <c r="G70" s="222">
        <v>3364.1520279566421</v>
      </c>
      <c r="H70" s="222">
        <v>0</v>
      </c>
      <c r="I70" s="222">
        <v>0</v>
      </c>
    </row>
    <row r="71" spans="1:9" x14ac:dyDescent="0.2">
      <c r="A71" s="73" t="s">
        <v>113</v>
      </c>
      <c r="B71" s="222">
        <v>10265.455063989315</v>
      </c>
      <c r="C71" s="222">
        <v>10257.691587974592</v>
      </c>
      <c r="D71" s="222">
        <v>30000</v>
      </c>
      <c r="E71" s="222">
        <v>10243.758473086733</v>
      </c>
      <c r="F71" s="222">
        <v>0</v>
      </c>
      <c r="G71" s="222">
        <v>12606.860668519876</v>
      </c>
      <c r="H71" s="222">
        <v>0</v>
      </c>
      <c r="I71" s="222">
        <v>3497.8277663859935</v>
      </c>
    </row>
    <row r="72" spans="1:9" x14ac:dyDescent="0.2">
      <c r="A72" s="73" t="s">
        <v>114</v>
      </c>
      <c r="B72" s="222">
        <v>12622.260095203001</v>
      </c>
      <c r="C72" s="222">
        <v>12641.881013914734</v>
      </c>
      <c r="D72" s="222">
        <v>0</v>
      </c>
      <c r="E72" s="222">
        <v>12641.881013914734</v>
      </c>
      <c r="F72" s="222">
        <v>0</v>
      </c>
      <c r="G72" s="222">
        <v>13426.212263907046</v>
      </c>
      <c r="H72" s="222">
        <v>0</v>
      </c>
      <c r="I72" s="222">
        <v>6245.7558669886657</v>
      </c>
    </row>
    <row r="73" spans="1:9" x14ac:dyDescent="0.2">
      <c r="A73" s="73" t="s">
        <v>89</v>
      </c>
      <c r="B73" s="222">
        <v>11695.937552524189</v>
      </c>
      <c r="C73" s="222">
        <v>13100.667647619168</v>
      </c>
      <c r="D73" s="222">
        <v>13513.875555669778</v>
      </c>
      <c r="E73" s="222">
        <v>13076.810663712786</v>
      </c>
      <c r="F73" s="222">
        <v>0</v>
      </c>
      <c r="G73" s="222">
        <v>11519.280290017592</v>
      </c>
      <c r="H73" s="222">
        <v>0</v>
      </c>
      <c r="I73" s="222">
        <v>6563.0476407908582</v>
      </c>
    </row>
    <row r="74" spans="1:9" x14ac:dyDescent="0.2">
      <c r="A74" s="73" t="s">
        <v>115</v>
      </c>
      <c r="B74" s="222">
        <v>13378.296008679537</v>
      </c>
      <c r="C74" s="222">
        <v>11795.034352016104</v>
      </c>
      <c r="D74" s="222">
        <v>0</v>
      </c>
      <c r="E74" s="222">
        <v>11795.034352016104</v>
      </c>
      <c r="F74" s="222">
        <v>0</v>
      </c>
      <c r="G74" s="222">
        <v>16009.000326525616</v>
      </c>
      <c r="H74" s="222">
        <v>0</v>
      </c>
      <c r="I74" s="222">
        <v>13787.017369050971</v>
      </c>
    </row>
    <row r="75" spans="1:9" x14ac:dyDescent="0.2">
      <c r="A75" s="73" t="s">
        <v>116</v>
      </c>
      <c r="B75" s="222">
        <v>15780.276927693338</v>
      </c>
      <c r="C75" s="222">
        <v>15780.276927693338</v>
      </c>
      <c r="D75" s="222">
        <v>0</v>
      </c>
      <c r="E75" s="222">
        <v>15780.276927693338</v>
      </c>
      <c r="F75" s="222">
        <v>0</v>
      </c>
      <c r="G75" s="222">
        <v>0</v>
      </c>
      <c r="H75" s="222">
        <v>0</v>
      </c>
      <c r="I75" s="222">
        <v>0</v>
      </c>
    </row>
    <row r="76" spans="1:9" x14ac:dyDescent="0.2">
      <c r="A76" s="73" t="s">
        <v>117</v>
      </c>
      <c r="B76" s="222">
        <v>18737.772877384072</v>
      </c>
      <c r="C76" s="222">
        <v>18737.772877384072</v>
      </c>
      <c r="D76" s="222">
        <v>0</v>
      </c>
      <c r="E76" s="222">
        <v>18737.772877384072</v>
      </c>
      <c r="F76" s="222">
        <v>0</v>
      </c>
      <c r="G76" s="222">
        <v>0</v>
      </c>
      <c r="H76" s="222">
        <v>0</v>
      </c>
      <c r="I76" s="222">
        <v>0</v>
      </c>
    </row>
    <row r="77" spans="1:9" x14ac:dyDescent="0.2">
      <c r="A77" s="73" t="s">
        <v>90</v>
      </c>
      <c r="B77" s="222">
        <v>13197.679659620635</v>
      </c>
      <c r="C77" s="222">
        <v>13197.679659620635</v>
      </c>
      <c r="D77" s="222">
        <v>0</v>
      </c>
      <c r="E77" s="222">
        <v>13197.679659620635</v>
      </c>
      <c r="F77" s="222">
        <v>0</v>
      </c>
      <c r="G77" s="222">
        <v>0</v>
      </c>
      <c r="H77" s="222">
        <v>0</v>
      </c>
      <c r="I77" s="222">
        <v>0</v>
      </c>
    </row>
    <row r="78" spans="1:9" x14ac:dyDescent="0.2">
      <c r="A78" s="73" t="s">
        <v>118</v>
      </c>
      <c r="B78" s="222">
        <v>21736.31394327724</v>
      </c>
      <c r="C78" s="222">
        <v>21431.325412833939</v>
      </c>
      <c r="D78" s="222">
        <v>0</v>
      </c>
      <c r="E78" s="222">
        <v>21431.325412833939</v>
      </c>
      <c r="F78" s="222">
        <v>0</v>
      </c>
      <c r="G78" s="222">
        <v>22420.170521545038</v>
      </c>
      <c r="H78" s="222">
        <v>0</v>
      </c>
      <c r="I78" s="222">
        <v>0</v>
      </c>
    </row>
    <row r="79" spans="1:9" x14ac:dyDescent="0.2">
      <c r="A79" s="73" t="s">
        <v>91</v>
      </c>
      <c r="B79" s="222">
        <v>13468.039274446734</v>
      </c>
      <c r="C79" s="222">
        <v>13284.981441548054</v>
      </c>
      <c r="D79" s="222">
        <v>0</v>
      </c>
      <c r="E79" s="222">
        <v>13284.981441548054</v>
      </c>
      <c r="F79" s="222">
        <v>0</v>
      </c>
      <c r="G79" s="222">
        <v>21831.33179400349</v>
      </c>
      <c r="H79" s="222">
        <v>0</v>
      </c>
      <c r="I79" s="222">
        <v>0</v>
      </c>
    </row>
    <row r="80" spans="1:9" x14ac:dyDescent="0.2">
      <c r="A80" s="73" t="s">
        <v>119</v>
      </c>
      <c r="B80" s="222">
        <v>17588.944740271541</v>
      </c>
      <c r="C80" s="222">
        <v>17588.944740271541</v>
      </c>
      <c r="D80" s="222">
        <v>17588.944740271541</v>
      </c>
      <c r="E80" s="222">
        <v>0</v>
      </c>
      <c r="F80" s="222">
        <v>0</v>
      </c>
      <c r="G80" s="222">
        <v>0</v>
      </c>
      <c r="H80" s="222">
        <v>0</v>
      </c>
      <c r="I80" s="222">
        <v>0</v>
      </c>
    </row>
    <row r="81" spans="1:9" x14ac:dyDescent="0.2">
      <c r="A81" s="73" t="s">
        <v>92</v>
      </c>
      <c r="B81" s="222">
        <v>16877.264093904425</v>
      </c>
      <c r="C81" s="222">
        <v>17081.52335825083</v>
      </c>
      <c r="D81" s="222">
        <v>18621.872643867657</v>
      </c>
      <c r="E81" s="222">
        <v>13664.793536518342</v>
      </c>
      <c r="F81" s="222">
        <v>0</v>
      </c>
      <c r="G81" s="222">
        <v>10995.744279506462</v>
      </c>
      <c r="H81" s="222">
        <v>0</v>
      </c>
      <c r="I81" s="222">
        <v>0</v>
      </c>
    </row>
    <row r="82" spans="1:9" x14ac:dyDescent="0.2">
      <c r="A82" s="73" t="s">
        <v>120</v>
      </c>
      <c r="B82" s="222">
        <v>17307.010643648922</v>
      </c>
      <c r="C82" s="222">
        <v>17600.420235181846</v>
      </c>
      <c r="D82" s="222">
        <v>19381.648761207151</v>
      </c>
      <c r="E82" s="222">
        <v>14025.872453562502</v>
      </c>
      <c r="F82" s="222">
        <v>0</v>
      </c>
      <c r="G82" s="222">
        <v>14821.870089641507</v>
      </c>
      <c r="H82" s="222">
        <v>0</v>
      </c>
      <c r="I82" s="222">
        <v>0</v>
      </c>
    </row>
    <row r="83" spans="1:9" x14ac:dyDescent="0.2">
      <c r="A83" s="73" t="s">
        <v>121</v>
      </c>
      <c r="B83" s="222">
        <v>11943.078358947503</v>
      </c>
      <c r="C83" s="222">
        <v>12029.748204860645</v>
      </c>
      <c r="D83" s="222">
        <v>0</v>
      </c>
      <c r="E83" s="222">
        <v>12029.748204860645</v>
      </c>
      <c r="F83" s="222">
        <v>0</v>
      </c>
      <c r="G83" s="222">
        <v>11513.604576663209</v>
      </c>
      <c r="H83" s="222">
        <v>0</v>
      </c>
      <c r="I83" s="222">
        <v>0</v>
      </c>
    </row>
    <row r="84" spans="1:9" x14ac:dyDescent="0.2">
      <c r="A84" s="73" t="s">
        <v>93</v>
      </c>
      <c r="B84" s="222">
        <v>9474.8112050618274</v>
      </c>
      <c r="C84" s="222">
        <v>11110.946288116782</v>
      </c>
      <c r="D84" s="222">
        <v>0</v>
      </c>
      <c r="E84" s="222">
        <v>11110.946288116782</v>
      </c>
      <c r="F84" s="222">
        <v>0</v>
      </c>
      <c r="G84" s="222">
        <v>8453.3671099535568</v>
      </c>
      <c r="H84" s="222">
        <v>0</v>
      </c>
      <c r="I84" s="222">
        <v>4619.7275953668031</v>
      </c>
    </row>
    <row r="85" spans="1:9" x14ac:dyDescent="0.2">
      <c r="A85" s="73" t="s">
        <v>122</v>
      </c>
      <c r="B85" s="222">
        <v>6563.7977180732178</v>
      </c>
      <c r="C85" s="222">
        <v>6858.7104030423588</v>
      </c>
      <c r="D85" s="222">
        <v>0</v>
      </c>
      <c r="E85" s="222">
        <v>0</v>
      </c>
      <c r="F85" s="222">
        <v>6858.7104030423588</v>
      </c>
      <c r="G85" s="222">
        <v>1569.2078350540928</v>
      </c>
      <c r="H85" s="222">
        <v>0</v>
      </c>
      <c r="I85" s="222">
        <v>800</v>
      </c>
    </row>
    <row r="86" spans="1:9" x14ac:dyDescent="0.2">
      <c r="A86" s="73" t="s">
        <v>123</v>
      </c>
      <c r="B86" s="222">
        <v>8587.1502494510605</v>
      </c>
      <c r="C86" s="222">
        <v>8587.1502494510605</v>
      </c>
      <c r="D86" s="222">
        <v>0</v>
      </c>
      <c r="E86" s="222">
        <v>8587.1502494510605</v>
      </c>
      <c r="F86" s="222">
        <v>0</v>
      </c>
      <c r="G86" s="222">
        <v>0</v>
      </c>
      <c r="H86" s="222">
        <v>0</v>
      </c>
      <c r="I86" s="222">
        <v>0</v>
      </c>
    </row>
    <row r="87" spans="1:9" x14ac:dyDescent="0.2">
      <c r="A87" s="73" t="s">
        <v>124</v>
      </c>
      <c r="B87" s="222">
        <v>0</v>
      </c>
      <c r="C87" s="222">
        <v>0</v>
      </c>
      <c r="D87" s="222">
        <v>0</v>
      </c>
      <c r="E87" s="222">
        <v>0</v>
      </c>
      <c r="F87" s="222">
        <v>0</v>
      </c>
      <c r="G87" s="222">
        <v>0</v>
      </c>
      <c r="H87" s="222">
        <v>0</v>
      </c>
      <c r="I87" s="222">
        <v>0</v>
      </c>
    </row>
    <row r="88" spans="1:9" x14ac:dyDescent="0.2">
      <c r="A88" s="73" t="s">
        <v>61</v>
      </c>
      <c r="B88" s="222">
        <v>0</v>
      </c>
      <c r="C88" s="222">
        <v>0</v>
      </c>
      <c r="D88" s="222">
        <v>0</v>
      </c>
      <c r="E88" s="222">
        <v>0</v>
      </c>
      <c r="F88" s="222">
        <v>0</v>
      </c>
      <c r="G88" s="222">
        <v>0</v>
      </c>
      <c r="H88" s="222">
        <v>0</v>
      </c>
      <c r="I88" s="222">
        <v>0</v>
      </c>
    </row>
    <row r="89" spans="1:9" x14ac:dyDescent="0.2">
      <c r="A89" s="73" t="s">
        <v>125</v>
      </c>
      <c r="B89" s="222">
        <v>14349.781710708243</v>
      </c>
      <c r="C89" s="222">
        <v>15271.252119571287</v>
      </c>
      <c r="D89" s="222">
        <v>0</v>
      </c>
      <c r="E89" s="222">
        <v>15271.252119571287</v>
      </c>
      <c r="F89" s="222">
        <v>0</v>
      </c>
      <c r="G89" s="222">
        <v>14553.466437052517</v>
      </c>
      <c r="H89" s="222">
        <v>0</v>
      </c>
      <c r="I89" s="222">
        <v>4061.0863806918574</v>
      </c>
    </row>
    <row r="90" spans="1:9" x14ac:dyDescent="0.2">
      <c r="A90" s="9"/>
      <c r="E90" s="91"/>
      <c r="F90" s="91"/>
      <c r="G90" s="91"/>
      <c r="H90" s="91"/>
    </row>
    <row r="91" spans="1:9" x14ac:dyDescent="0.2">
      <c r="A91" s="16" t="s">
        <v>14</v>
      </c>
    </row>
    <row r="92" spans="1:9" x14ac:dyDescent="0.2">
      <c r="A92" s="73" t="s">
        <v>96</v>
      </c>
      <c r="B92" s="222">
        <v>22022.823475803576</v>
      </c>
      <c r="C92" s="222">
        <v>20606.515354790121</v>
      </c>
      <c r="D92" s="222">
        <v>23011.937417582914</v>
      </c>
      <c r="E92" s="222">
        <v>20253.442454523582</v>
      </c>
      <c r="F92" s="222">
        <v>0</v>
      </c>
      <c r="G92" s="222">
        <v>24317.770409834102</v>
      </c>
      <c r="H92" s="222">
        <v>0</v>
      </c>
      <c r="I92" s="222">
        <v>0</v>
      </c>
    </row>
    <row r="93" spans="1:9" x14ac:dyDescent="0.2">
      <c r="A93" s="73" t="s">
        <v>97</v>
      </c>
      <c r="B93" s="222">
        <v>20842.886416338966</v>
      </c>
      <c r="C93" s="222">
        <v>20350.090953356314</v>
      </c>
      <c r="D93" s="222">
        <v>21889.345575715801</v>
      </c>
      <c r="E93" s="222">
        <v>19245.589860124041</v>
      </c>
      <c r="F93" s="222">
        <v>0</v>
      </c>
      <c r="G93" s="222">
        <v>23615.752654217558</v>
      </c>
      <c r="H93" s="222">
        <v>0</v>
      </c>
      <c r="I93" s="222">
        <v>0</v>
      </c>
    </row>
    <row r="94" spans="1:9" x14ac:dyDescent="0.2">
      <c r="A94" s="73" t="s">
        <v>98</v>
      </c>
      <c r="B94" s="222">
        <v>16259.915640979987</v>
      </c>
      <c r="C94" s="222">
        <v>16569.152713365038</v>
      </c>
      <c r="D94" s="222">
        <v>18196.75866170122</v>
      </c>
      <c r="E94" s="222">
        <v>15804.093105607006</v>
      </c>
      <c r="F94" s="222">
        <v>0</v>
      </c>
      <c r="G94" s="222">
        <v>16243.015438821421</v>
      </c>
      <c r="H94" s="222">
        <v>0</v>
      </c>
      <c r="I94" s="222">
        <v>3696.1316411980188</v>
      </c>
    </row>
    <row r="95" spans="1:9" x14ac:dyDescent="0.2">
      <c r="A95" s="73" t="s">
        <v>99</v>
      </c>
      <c r="B95" s="222">
        <v>15335.363720778201</v>
      </c>
      <c r="C95" s="222">
        <v>15335.363720778201</v>
      </c>
      <c r="D95" s="222">
        <v>16432.971163029855</v>
      </c>
      <c r="E95" s="222">
        <v>15217.83490008099</v>
      </c>
      <c r="F95" s="222">
        <v>0</v>
      </c>
      <c r="G95" s="222">
        <v>0</v>
      </c>
      <c r="H95" s="222">
        <v>0</v>
      </c>
      <c r="I95" s="222">
        <v>0</v>
      </c>
    </row>
    <row r="96" spans="1:9" x14ac:dyDescent="0.2">
      <c r="A96" s="73" t="s">
        <v>100</v>
      </c>
      <c r="B96" s="222">
        <v>12501.581060387896</v>
      </c>
      <c r="C96" s="222">
        <v>12611.729974936106</v>
      </c>
      <c r="D96" s="222">
        <v>16242.775810904655</v>
      </c>
      <c r="E96" s="222">
        <v>12367.831798710729</v>
      </c>
      <c r="F96" s="222">
        <v>7150.5646266559106</v>
      </c>
      <c r="G96" s="222">
        <v>12717.706640625267</v>
      </c>
      <c r="H96" s="222">
        <v>0</v>
      </c>
      <c r="I96" s="222">
        <v>5569.463098942635</v>
      </c>
    </row>
    <row r="97" spans="1:9" x14ac:dyDescent="0.2">
      <c r="A97" s="73" t="s">
        <v>101</v>
      </c>
      <c r="B97" s="222">
        <v>9613.7770680783724</v>
      </c>
      <c r="C97" s="222">
        <v>7353.2780319009398</v>
      </c>
      <c r="D97" s="222">
        <v>0</v>
      </c>
      <c r="E97" s="222">
        <v>7353.2780319009398</v>
      </c>
      <c r="F97" s="222">
        <v>0</v>
      </c>
      <c r="G97" s="222">
        <v>10640.014360536377</v>
      </c>
      <c r="H97" s="222">
        <v>0</v>
      </c>
      <c r="I97" s="222">
        <v>3189.9018579661983</v>
      </c>
    </row>
    <row r="98" spans="1:9" x14ac:dyDescent="0.2">
      <c r="A98" s="73" t="s">
        <v>102</v>
      </c>
      <c r="B98" s="222">
        <v>11660.788442618479</v>
      </c>
      <c r="C98" s="222">
        <v>12486.843270653246</v>
      </c>
      <c r="D98" s="222">
        <v>16325.628420450001</v>
      </c>
      <c r="E98" s="222">
        <v>12461.832639363998</v>
      </c>
      <c r="F98" s="222">
        <v>0</v>
      </c>
      <c r="G98" s="222">
        <v>11161.578148460447</v>
      </c>
      <c r="H98" s="222">
        <v>0</v>
      </c>
      <c r="I98" s="222">
        <v>4556.3798111565757</v>
      </c>
    </row>
    <row r="99" spans="1:9" x14ac:dyDescent="0.2">
      <c r="A99" s="73" t="s">
        <v>103</v>
      </c>
      <c r="B99" s="222">
        <v>12197.269200963136</v>
      </c>
      <c r="C99" s="222">
        <v>13199.132293164192</v>
      </c>
      <c r="D99" s="222">
        <v>13632.615117616377</v>
      </c>
      <c r="E99" s="222">
        <v>13171.886095321341</v>
      </c>
      <c r="F99" s="222">
        <v>0</v>
      </c>
      <c r="G99" s="222">
        <v>10997.401044977592</v>
      </c>
      <c r="H99" s="222">
        <v>0</v>
      </c>
      <c r="I99" s="222">
        <v>6756.6324681412516</v>
      </c>
    </row>
    <row r="100" spans="1:9" x14ac:dyDescent="0.2">
      <c r="A100" s="73" t="s">
        <v>104</v>
      </c>
      <c r="B100" s="222">
        <v>6684.6543308858218</v>
      </c>
      <c r="C100" s="222">
        <v>6906.2154981305903</v>
      </c>
      <c r="D100" s="222">
        <v>14179.850736766504</v>
      </c>
      <c r="E100" s="222">
        <v>6865.633618967342</v>
      </c>
      <c r="F100" s="222">
        <v>6687.4848876370388</v>
      </c>
      <c r="G100" s="222">
        <v>6786.1282696509588</v>
      </c>
      <c r="H100" s="222">
        <v>0</v>
      </c>
      <c r="I100" s="222">
        <v>3955.5295653131075</v>
      </c>
    </row>
    <row r="101" spans="1:9" x14ac:dyDescent="0.2">
      <c r="A101" s="73" t="s">
        <v>105</v>
      </c>
      <c r="B101" s="222">
        <v>13579.389124693333</v>
      </c>
      <c r="C101" s="222">
        <v>13579.389124693333</v>
      </c>
      <c r="D101" s="222">
        <v>13579.389124693333</v>
      </c>
      <c r="E101" s="222">
        <v>0</v>
      </c>
      <c r="F101" s="222">
        <v>0</v>
      </c>
      <c r="G101" s="222">
        <v>0</v>
      </c>
      <c r="H101" s="222">
        <v>0</v>
      </c>
      <c r="I101" s="222">
        <v>0</v>
      </c>
    </row>
    <row r="102" spans="1:9" x14ac:dyDescent="0.2">
      <c r="A102" s="73" t="s">
        <v>94</v>
      </c>
      <c r="B102" s="222">
        <v>0</v>
      </c>
      <c r="C102" s="222">
        <v>0</v>
      </c>
      <c r="D102" s="222">
        <v>0</v>
      </c>
      <c r="E102" s="222">
        <v>0</v>
      </c>
      <c r="F102" s="222">
        <v>0</v>
      </c>
      <c r="G102" s="222">
        <v>0</v>
      </c>
      <c r="H102" s="222">
        <v>0</v>
      </c>
      <c r="I102" s="222">
        <v>0</v>
      </c>
    </row>
    <row r="103" spans="1:9" x14ac:dyDescent="0.2">
      <c r="A103" s="73" t="s">
        <v>61</v>
      </c>
      <c r="B103" s="222">
        <v>0</v>
      </c>
      <c r="C103" s="222">
        <v>0</v>
      </c>
      <c r="D103" s="222">
        <v>0</v>
      </c>
      <c r="E103" s="222">
        <v>0</v>
      </c>
      <c r="F103" s="222">
        <v>0</v>
      </c>
      <c r="G103" s="222">
        <v>0</v>
      </c>
      <c r="H103" s="222">
        <v>0</v>
      </c>
      <c r="I103" s="222">
        <v>0</v>
      </c>
    </row>
    <row r="104" spans="1:9" x14ac:dyDescent="0.2">
      <c r="A104" s="195" t="s">
        <v>95</v>
      </c>
      <c r="B104" s="229">
        <v>12363.104611224935</v>
      </c>
      <c r="C104" s="229">
        <v>13632.867512108403</v>
      </c>
      <c r="D104" s="229">
        <v>0</v>
      </c>
      <c r="E104" s="229">
        <v>13632.867512108403</v>
      </c>
      <c r="F104" s="229">
        <v>0</v>
      </c>
      <c r="G104" s="229">
        <v>9687.4007054366248</v>
      </c>
      <c r="H104" s="229">
        <v>0</v>
      </c>
      <c r="I104" s="229">
        <v>0</v>
      </c>
    </row>
    <row r="105" spans="1:9" x14ac:dyDescent="0.2">
      <c r="A105" s="13" t="str">
        <f>A51</f>
        <v>Fuente: Instituto Nacional de Estadística (INE).  LXXXIV Encuesta Permanente de Hogares de Propósitos Múltiples, junio 2026.</v>
      </c>
      <c r="B105" s="222"/>
      <c r="C105" s="222"/>
      <c r="D105" s="222"/>
      <c r="E105" s="222"/>
      <c r="F105" s="222"/>
      <c r="G105" s="222"/>
      <c r="H105" s="222"/>
      <c r="I105" s="222"/>
    </row>
    <row r="106" spans="1:9" x14ac:dyDescent="0.2">
      <c r="A106" s="13" t="str">
        <f>'C01'!$A$43</f>
        <v>(Promedio de salarios mínimos por rama)</v>
      </c>
      <c r="E106" s="91"/>
      <c r="F106" s="91"/>
      <c r="G106" s="91"/>
    </row>
  </sheetData>
  <mergeCells count="22">
    <mergeCell ref="A1:I1"/>
    <mergeCell ref="I60:I61"/>
    <mergeCell ref="C6:F6"/>
    <mergeCell ref="H6:H7"/>
    <mergeCell ref="I6:I7"/>
    <mergeCell ref="B5:I5"/>
    <mergeCell ref="A4:I4"/>
    <mergeCell ref="A3:I3"/>
    <mergeCell ref="A2:I2"/>
    <mergeCell ref="B60:B61"/>
    <mergeCell ref="C60:F60"/>
    <mergeCell ref="A59:A61"/>
    <mergeCell ref="G60:G61"/>
    <mergeCell ref="A55:H55"/>
    <mergeCell ref="A56:H56"/>
    <mergeCell ref="A57:H57"/>
    <mergeCell ref="A58:H58"/>
    <mergeCell ref="B59:H59"/>
    <mergeCell ref="H60:H61"/>
    <mergeCell ref="A5:A7"/>
    <mergeCell ref="G6:G7"/>
    <mergeCell ref="B6:B7"/>
  </mergeCells>
  <phoneticPr fontId="1" type="noConversion"/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8"/>
  <dimension ref="A1:L133"/>
  <sheetViews>
    <sheetView workbookViewId="0">
      <selection activeCell="I8" sqref="I8"/>
    </sheetView>
  </sheetViews>
  <sheetFormatPr baseColWidth="10" defaultColWidth="11.6640625" defaultRowHeight="11.25" x14ac:dyDescent="0.2"/>
  <cols>
    <col min="1" max="1" width="56.1640625" style="91" customWidth="1"/>
    <col min="2" max="7" width="10.33203125" style="91" customWidth="1"/>
    <col min="8" max="9" width="14.83203125" style="91" customWidth="1"/>
    <col min="10" max="10" width="15.5" style="91" customWidth="1"/>
    <col min="11" max="16384" width="11.6640625" style="91"/>
  </cols>
  <sheetData>
    <row r="1" spans="1:12" x14ac:dyDescent="0.2">
      <c r="A1" s="298" t="s">
        <v>82</v>
      </c>
      <c r="B1" s="298"/>
      <c r="C1" s="298"/>
      <c r="D1" s="298"/>
      <c r="E1" s="298"/>
      <c r="F1" s="298"/>
      <c r="G1" s="298"/>
      <c r="H1" s="298"/>
      <c r="I1" s="12"/>
    </row>
    <row r="2" spans="1:12" x14ac:dyDescent="0.2">
      <c r="A2" s="298" t="s">
        <v>83</v>
      </c>
      <c r="B2" s="298"/>
      <c r="C2" s="298"/>
      <c r="D2" s="298"/>
      <c r="E2" s="298"/>
      <c r="F2" s="298"/>
      <c r="G2" s="298"/>
      <c r="H2" s="298"/>
      <c r="I2" s="12"/>
    </row>
    <row r="3" spans="1:12" x14ac:dyDescent="0.2">
      <c r="A3" s="305" t="s">
        <v>28</v>
      </c>
      <c r="B3" s="305"/>
      <c r="C3" s="305"/>
      <c r="D3" s="305"/>
      <c r="E3" s="305"/>
      <c r="F3" s="305"/>
      <c r="G3" s="305"/>
      <c r="H3" s="305"/>
      <c r="I3" s="30"/>
    </row>
    <row r="4" spans="1:12" customFormat="1" ht="23.25" x14ac:dyDescent="0.35">
      <c r="A4" s="279" t="s">
        <v>72</v>
      </c>
      <c r="B4" s="279"/>
      <c r="C4" s="279"/>
      <c r="D4" s="279"/>
      <c r="E4" s="279"/>
      <c r="F4" s="279"/>
      <c r="G4" s="279"/>
      <c r="H4" s="279"/>
      <c r="I4" s="268"/>
      <c r="J4" s="185"/>
      <c r="K4" s="185"/>
      <c r="L4" s="185"/>
    </row>
    <row r="5" spans="1:12" ht="12" customHeight="1" x14ac:dyDescent="0.2">
      <c r="A5" s="300" t="s">
        <v>27</v>
      </c>
      <c r="B5" s="302" t="s">
        <v>25</v>
      </c>
      <c r="C5" s="304" t="s">
        <v>6</v>
      </c>
      <c r="D5" s="304"/>
      <c r="E5" s="304"/>
      <c r="F5" s="304"/>
      <c r="G5" s="300" t="s">
        <v>26</v>
      </c>
      <c r="H5" s="300" t="s">
        <v>138</v>
      </c>
      <c r="I5" s="300" t="s">
        <v>145</v>
      </c>
      <c r="J5" s="300" t="s">
        <v>109</v>
      </c>
    </row>
    <row r="6" spans="1:12" x14ac:dyDescent="0.2">
      <c r="A6" s="301"/>
      <c r="B6" s="303"/>
      <c r="C6" s="258" t="s">
        <v>0</v>
      </c>
      <c r="D6" s="32" t="s">
        <v>70</v>
      </c>
      <c r="E6" s="32" t="s">
        <v>9</v>
      </c>
      <c r="F6" s="32" t="s">
        <v>71</v>
      </c>
      <c r="G6" s="301"/>
      <c r="H6" s="301"/>
      <c r="I6" s="301"/>
      <c r="J6" s="301"/>
    </row>
    <row r="7" spans="1:12" x14ac:dyDescent="0.2">
      <c r="A7" s="94"/>
      <c r="B7" s="14"/>
      <c r="C7" s="14"/>
      <c r="D7" s="14"/>
      <c r="E7" s="14"/>
      <c r="F7" s="14"/>
      <c r="G7" s="14"/>
    </row>
    <row r="8" spans="1:12" x14ac:dyDescent="0.2">
      <c r="A8" s="27" t="s">
        <v>48</v>
      </c>
      <c r="B8" s="60">
        <v>7.7308853002411846</v>
      </c>
      <c r="C8" s="60">
        <v>7.0856495066975489</v>
      </c>
      <c r="D8" s="60">
        <v>12.047633483021434</v>
      </c>
      <c r="E8" s="60">
        <v>7.8167330580659184</v>
      </c>
      <c r="F8" s="60">
        <v>5.9196314758366038</v>
      </c>
      <c r="G8" s="60">
        <v>7.4559753058279847</v>
      </c>
      <c r="H8" s="60">
        <v>0</v>
      </c>
      <c r="I8" s="60">
        <v>7.3131374154328128</v>
      </c>
      <c r="J8" s="60">
        <v>6.559044851798066</v>
      </c>
    </row>
    <row r="9" spans="1:12" ht="12.75" customHeight="1" x14ac:dyDescent="0.2">
      <c r="A9" s="95"/>
      <c r="B9" s="67"/>
      <c r="C9" s="67"/>
      <c r="D9" s="67"/>
      <c r="E9" s="67"/>
      <c r="F9" s="67"/>
      <c r="G9" s="67"/>
      <c r="H9" s="67"/>
      <c r="I9" s="67"/>
      <c r="J9" s="67"/>
    </row>
    <row r="10" spans="1:12" ht="12.75" customHeight="1" x14ac:dyDescent="0.2">
      <c r="A10" s="74" t="s">
        <v>10</v>
      </c>
      <c r="B10" s="214"/>
      <c r="C10" s="214"/>
      <c r="D10" s="214"/>
      <c r="E10" s="214"/>
      <c r="F10" s="214"/>
      <c r="G10" s="214"/>
      <c r="H10" s="214"/>
      <c r="I10" s="214"/>
    </row>
    <row r="11" spans="1:12" x14ac:dyDescent="0.2">
      <c r="A11" s="96" t="s">
        <v>45</v>
      </c>
      <c r="B11" s="219">
        <v>8.9058059307406516</v>
      </c>
      <c r="C11" s="219">
        <v>9.2721117570931249</v>
      </c>
      <c r="D11" s="219">
        <v>12.524009314262385</v>
      </c>
      <c r="E11" s="219">
        <v>8.9460861894135792</v>
      </c>
      <c r="F11" s="219">
        <v>6.9258765362662524</v>
      </c>
      <c r="G11" s="219">
        <v>8.5946644336116709</v>
      </c>
      <c r="H11" s="219">
        <v>0</v>
      </c>
      <c r="I11" s="219">
        <v>8.7638817705412553</v>
      </c>
      <c r="J11" s="219">
        <v>7.5798699655392996</v>
      </c>
    </row>
    <row r="12" spans="1:12" x14ac:dyDescent="0.2">
      <c r="A12" s="97" t="s">
        <v>42</v>
      </c>
      <c r="B12" s="219">
        <v>9.9482073424456363</v>
      </c>
      <c r="C12" s="219">
        <v>10.483403469660626</v>
      </c>
      <c r="D12" s="219">
        <v>13.683074974904812</v>
      </c>
      <c r="E12" s="219">
        <v>9.923728559209346</v>
      </c>
      <c r="F12" s="219">
        <v>5.7298433320596107</v>
      </c>
      <c r="G12" s="219">
        <v>8.8958282406223024</v>
      </c>
      <c r="H12" s="219">
        <v>0</v>
      </c>
      <c r="I12" s="219">
        <v>8.4466858789625352</v>
      </c>
      <c r="J12" s="219">
        <v>9.2786544243113678</v>
      </c>
    </row>
    <row r="13" spans="1:12" x14ac:dyDescent="0.2">
      <c r="A13" s="97" t="s">
        <v>43</v>
      </c>
      <c r="B13" s="219">
        <v>9.9308460423887599</v>
      </c>
      <c r="C13" s="219">
        <v>10.181594973075279</v>
      </c>
      <c r="D13" s="219">
        <v>11.764690587623504</v>
      </c>
      <c r="E13" s="219">
        <v>10.125887619718309</v>
      </c>
      <c r="F13" s="219">
        <v>8.1622506698422139</v>
      </c>
      <c r="G13" s="219">
        <v>10.215058381041645</v>
      </c>
      <c r="H13" s="219">
        <v>0</v>
      </c>
      <c r="I13" s="219">
        <v>10.004008746355685</v>
      </c>
      <c r="J13" s="219">
        <v>8.2131147540983598</v>
      </c>
    </row>
    <row r="14" spans="1:12" x14ac:dyDescent="0.2">
      <c r="A14" s="97" t="s">
        <v>60</v>
      </c>
      <c r="B14" s="219">
        <v>8.3535869180048987</v>
      </c>
      <c r="C14" s="219">
        <v>8.6575953084595216</v>
      </c>
      <c r="D14" s="219">
        <v>11.898595164729722</v>
      </c>
      <c r="E14" s="219">
        <v>8.3620586612393737</v>
      </c>
      <c r="F14" s="219">
        <v>7.0538101689889752</v>
      </c>
      <c r="G14" s="219">
        <v>8.1871559320169798</v>
      </c>
      <c r="H14" s="219">
        <v>0</v>
      </c>
      <c r="I14" s="219">
        <v>8.7147417369470865</v>
      </c>
      <c r="J14" s="219">
        <v>7.0470788119463039</v>
      </c>
    </row>
    <row r="15" spans="1:12" x14ac:dyDescent="0.2">
      <c r="A15" s="96" t="s">
        <v>44</v>
      </c>
      <c r="B15" s="219">
        <v>6.2389286602922063</v>
      </c>
      <c r="C15" s="219">
        <v>6.4427433155849174</v>
      </c>
      <c r="D15" s="219">
        <v>10.673286476782053</v>
      </c>
      <c r="E15" s="219">
        <v>6.2425194578609773</v>
      </c>
      <c r="F15" s="219">
        <v>4.8295487208968089</v>
      </c>
      <c r="G15" s="219">
        <v>5.978666677180497</v>
      </c>
      <c r="H15" s="219">
        <v>0</v>
      </c>
      <c r="I15" s="219">
        <v>6.6525310585909203</v>
      </c>
      <c r="J15" s="219">
        <v>5.5951806871110632</v>
      </c>
    </row>
    <row r="16" spans="1:12" x14ac:dyDescent="0.2">
      <c r="A16" s="98"/>
    </row>
    <row r="17" spans="1:10" x14ac:dyDescent="0.2">
      <c r="A17" s="74" t="s">
        <v>11</v>
      </c>
    </row>
    <row r="18" spans="1:10" x14ac:dyDescent="0.2">
      <c r="A18" s="186" t="s">
        <v>140</v>
      </c>
      <c r="B18" s="219"/>
      <c r="C18" s="219"/>
      <c r="D18" s="219"/>
      <c r="E18" s="219"/>
      <c r="F18" s="219"/>
      <c r="G18" s="219"/>
      <c r="H18" s="219"/>
      <c r="I18" s="219"/>
    </row>
    <row r="19" spans="1:10" ht="12.75" customHeight="1" x14ac:dyDescent="0.2">
      <c r="A19" s="186" t="s">
        <v>141</v>
      </c>
      <c r="B19" s="219">
        <v>4.7221415502811048</v>
      </c>
      <c r="C19" s="219">
        <v>4.7967889924816474</v>
      </c>
      <c r="D19" s="219">
        <v>4.8287950291522703</v>
      </c>
      <c r="E19" s="219">
        <v>4.8046472238400391</v>
      </c>
      <c r="F19" s="219">
        <v>4.0342840927304193</v>
      </c>
      <c r="G19" s="219">
        <v>4.5910593616800321</v>
      </c>
      <c r="H19" s="219">
        <v>0</v>
      </c>
      <c r="I19" s="219">
        <v>4.6983981958225431</v>
      </c>
      <c r="J19" s="219">
        <v>4.5640184811489277</v>
      </c>
    </row>
    <row r="20" spans="1:10" ht="12.75" customHeight="1" x14ac:dyDescent="0.2">
      <c r="A20" s="186" t="s">
        <v>142</v>
      </c>
      <c r="B20" s="219">
        <v>8.5259007388819974</v>
      </c>
      <c r="C20" s="219">
        <v>8.5194528847759052</v>
      </c>
      <c r="D20" s="219">
        <v>8.6660403642708417</v>
      </c>
      <c r="E20" s="219">
        <v>8.5161233798274516</v>
      </c>
      <c r="F20" s="219">
        <v>8.1844479952906095</v>
      </c>
      <c r="G20" s="219">
        <v>8.5499300146811201</v>
      </c>
      <c r="H20" s="219">
        <v>0</v>
      </c>
      <c r="I20" s="219">
        <v>8.6307406044379125</v>
      </c>
      <c r="J20" s="219">
        <v>8.5960639113393409</v>
      </c>
    </row>
    <row r="21" spans="1:10" x14ac:dyDescent="0.2">
      <c r="A21" s="186" t="s">
        <v>143</v>
      </c>
      <c r="B21" s="219">
        <v>11.648920971539569</v>
      </c>
      <c r="C21" s="219">
        <v>11.653396519771265</v>
      </c>
      <c r="D21" s="219">
        <v>11.741785041351626</v>
      </c>
      <c r="E21" s="219">
        <v>11.642946576265972</v>
      </c>
      <c r="F21" s="219">
        <v>11.632228278374399</v>
      </c>
      <c r="G21" s="219">
        <v>11.730836632976239</v>
      </c>
      <c r="H21" s="219">
        <v>0</v>
      </c>
      <c r="I21" s="219">
        <v>11.250562447183141</v>
      </c>
      <c r="J21" s="219">
        <v>11.476850113757468</v>
      </c>
    </row>
    <row r="22" spans="1:10" ht="12.75" customHeight="1" x14ac:dyDescent="0.2">
      <c r="A22" s="186" t="s">
        <v>33</v>
      </c>
      <c r="B22" s="219">
        <v>15.889886679957126</v>
      </c>
      <c r="C22" s="219">
        <v>15.897852846803906</v>
      </c>
      <c r="D22" s="219">
        <v>16.465331100249941</v>
      </c>
      <c r="E22" s="219">
        <v>15.694777155865403</v>
      </c>
      <c r="F22" s="219">
        <v>15.866601411499236</v>
      </c>
      <c r="G22" s="219">
        <v>16.137382352177362</v>
      </c>
      <c r="H22" s="219">
        <v>0</v>
      </c>
      <c r="I22" s="219">
        <v>14.891742935433314</v>
      </c>
      <c r="J22" s="219">
        <v>15.665564718879597</v>
      </c>
    </row>
    <row r="23" spans="1:10" x14ac:dyDescent="0.2">
      <c r="A23" s="186" t="s">
        <v>125</v>
      </c>
      <c r="B23" s="219">
        <v>0</v>
      </c>
      <c r="C23" s="219">
        <v>0</v>
      </c>
      <c r="D23" s="219">
        <v>0</v>
      </c>
      <c r="E23" s="219">
        <v>0</v>
      </c>
      <c r="F23" s="219">
        <v>0</v>
      </c>
      <c r="G23" s="219">
        <v>0</v>
      </c>
      <c r="H23" s="219">
        <v>0</v>
      </c>
      <c r="I23" s="219">
        <v>0</v>
      </c>
      <c r="J23" s="219">
        <v>0</v>
      </c>
    </row>
    <row r="24" spans="1:10" ht="12.75" customHeight="1" x14ac:dyDescent="0.2">
      <c r="A24" s="96"/>
    </row>
    <row r="25" spans="1:10" x14ac:dyDescent="0.2">
      <c r="A25" s="74" t="s">
        <v>15</v>
      </c>
    </row>
    <row r="26" spans="1:10" x14ac:dyDescent="0.2">
      <c r="A26" s="186" t="s">
        <v>106</v>
      </c>
      <c r="B26" s="219"/>
      <c r="C26" s="219"/>
      <c r="D26" s="219"/>
      <c r="E26" s="219"/>
      <c r="F26" s="219"/>
      <c r="G26" s="219"/>
      <c r="H26" s="219"/>
      <c r="I26" s="219"/>
    </row>
    <row r="27" spans="1:10" x14ac:dyDescent="0.2">
      <c r="A27" s="186" t="s">
        <v>34</v>
      </c>
      <c r="B27" s="219">
        <v>6.8055029625188332</v>
      </c>
      <c r="C27" s="219">
        <v>6.8561472470749152</v>
      </c>
      <c r="D27" s="219">
        <v>8.7058493462818731</v>
      </c>
      <c r="E27" s="219">
        <v>6.8456753389411897</v>
      </c>
      <c r="F27" s="219">
        <v>9</v>
      </c>
      <c r="G27" s="219">
        <v>6.3663840653417347</v>
      </c>
      <c r="H27" s="219">
        <v>0</v>
      </c>
      <c r="I27" s="219">
        <v>7.6139523003573188</v>
      </c>
      <c r="J27" s="219">
        <v>6.3184414356531802</v>
      </c>
    </row>
    <row r="28" spans="1:10" x14ac:dyDescent="0.2">
      <c r="A28" s="186" t="s">
        <v>35</v>
      </c>
      <c r="B28" s="219">
        <v>8.369090325496586</v>
      </c>
      <c r="C28" s="219">
        <v>8.5271351882545492</v>
      </c>
      <c r="D28" s="219">
        <v>10.487442527581095</v>
      </c>
      <c r="E28" s="219">
        <v>8.4286113630503063</v>
      </c>
      <c r="F28" s="219">
        <v>6.829028683036098</v>
      </c>
      <c r="G28" s="219">
        <v>8.0329797371470892</v>
      </c>
      <c r="H28" s="219">
        <v>0</v>
      </c>
      <c r="I28" s="219">
        <v>8.1124949633662293</v>
      </c>
      <c r="J28" s="219">
        <v>7.2894860788695626</v>
      </c>
    </row>
    <row r="29" spans="1:10" x14ac:dyDescent="0.2">
      <c r="A29" s="186" t="s">
        <v>36</v>
      </c>
      <c r="B29" s="219">
        <v>8.4852851298886165</v>
      </c>
      <c r="C29" s="219">
        <v>8.8256797859612455</v>
      </c>
      <c r="D29" s="219">
        <v>11.65911160388996</v>
      </c>
      <c r="E29" s="219">
        <v>8.6869731637696876</v>
      </c>
      <c r="F29" s="219">
        <v>6.1889106154132403</v>
      </c>
      <c r="G29" s="219">
        <v>8.6034637308463608</v>
      </c>
      <c r="H29" s="219">
        <v>0</v>
      </c>
      <c r="I29" s="219">
        <v>6.780237099438275</v>
      </c>
      <c r="J29" s="219">
        <v>7.5804918239916113</v>
      </c>
    </row>
    <row r="30" spans="1:10" x14ac:dyDescent="0.2">
      <c r="A30" s="186" t="s">
        <v>38</v>
      </c>
      <c r="B30" s="219">
        <v>8.8547186841640055</v>
      </c>
      <c r="C30" s="219">
        <v>9.000275504920781</v>
      </c>
      <c r="D30" s="219">
        <v>12.962420102722481</v>
      </c>
      <c r="E30" s="219">
        <v>8.6764229401716921</v>
      </c>
      <c r="F30" s="219">
        <v>8.9431886118300739</v>
      </c>
      <c r="G30" s="219">
        <v>9.4906978670019022</v>
      </c>
      <c r="H30" s="219">
        <v>0</v>
      </c>
      <c r="I30" s="219">
        <v>8.2476362628924367</v>
      </c>
      <c r="J30" s="219">
        <v>6.4937366873326976</v>
      </c>
    </row>
    <row r="31" spans="1:10" x14ac:dyDescent="0.2">
      <c r="A31" s="186" t="s">
        <v>39</v>
      </c>
      <c r="B31" s="219">
        <v>7.9714154513748641</v>
      </c>
      <c r="C31" s="219">
        <v>8.3397813347932104</v>
      </c>
      <c r="D31" s="219">
        <v>13.328703975316193</v>
      </c>
      <c r="E31" s="219">
        <v>7.8740747914275024</v>
      </c>
      <c r="F31" s="219">
        <v>6.483305743225082</v>
      </c>
      <c r="G31" s="219">
        <v>7.8701405150300738</v>
      </c>
      <c r="H31" s="219">
        <v>0</v>
      </c>
      <c r="I31" s="219">
        <v>7.2828278081764273</v>
      </c>
      <c r="J31" s="219">
        <v>6.2698807771185914</v>
      </c>
    </row>
    <row r="32" spans="1:10" ht="12.75" customHeight="1" x14ac:dyDescent="0.2">
      <c r="A32" s="186" t="s">
        <v>40</v>
      </c>
      <c r="B32" s="219">
        <v>7.1765483610611032</v>
      </c>
      <c r="C32" s="219">
        <v>7.5521015808880874</v>
      </c>
      <c r="D32" s="219">
        <v>11.976976924140246</v>
      </c>
      <c r="E32" s="219">
        <v>6.9151794679220968</v>
      </c>
      <c r="F32" s="219">
        <v>4.1348892463549625</v>
      </c>
      <c r="G32" s="219">
        <v>6.9197445201577636</v>
      </c>
      <c r="H32" s="219">
        <v>0</v>
      </c>
      <c r="I32" s="219">
        <v>5.6009190646164537</v>
      </c>
      <c r="J32" s="219">
        <v>5.9605625542297664</v>
      </c>
    </row>
    <row r="33" spans="1:10" x14ac:dyDescent="0.2">
      <c r="A33" s="186" t="s">
        <v>107</v>
      </c>
      <c r="B33" s="219">
        <v>6.0599856902758358</v>
      </c>
      <c r="C33" s="219">
        <v>5.9865777228356167</v>
      </c>
      <c r="D33" s="219">
        <v>9.6686614487016236</v>
      </c>
      <c r="E33" s="219">
        <v>5.7015486556838093</v>
      </c>
      <c r="F33" s="219">
        <v>4.996153532015688</v>
      </c>
      <c r="G33" s="219">
        <v>6.4495921153685014</v>
      </c>
      <c r="H33" s="219">
        <v>0</v>
      </c>
      <c r="I33" s="219">
        <v>4.5091133466236517</v>
      </c>
      <c r="J33" s="219">
        <v>6.2231208724765912</v>
      </c>
    </row>
    <row r="34" spans="1:10" x14ac:dyDescent="0.2">
      <c r="A34" s="96"/>
      <c r="B34" s="219"/>
      <c r="C34" s="219"/>
      <c r="D34" s="219"/>
      <c r="E34" s="219"/>
      <c r="F34" s="219"/>
      <c r="G34" s="219"/>
      <c r="H34" s="219"/>
      <c r="I34" s="219"/>
    </row>
    <row r="35" spans="1:10" x14ac:dyDescent="0.2">
      <c r="A35" s="28" t="s">
        <v>69</v>
      </c>
    </row>
    <row r="36" spans="1:10" x14ac:dyDescent="0.2">
      <c r="A36" s="230" t="s">
        <v>62</v>
      </c>
      <c r="B36" s="219"/>
      <c r="C36" s="219"/>
      <c r="D36" s="219"/>
      <c r="E36" s="219"/>
      <c r="F36" s="219"/>
      <c r="G36" s="219"/>
      <c r="H36" s="219"/>
      <c r="I36" s="219"/>
    </row>
    <row r="37" spans="1:10" x14ac:dyDescent="0.2">
      <c r="A37" s="228" t="s">
        <v>127</v>
      </c>
      <c r="B37" s="219">
        <v>6.4987890072529604</v>
      </c>
      <c r="C37" s="219">
        <v>6.5114886441060928</v>
      </c>
      <c r="D37" s="219">
        <v>13.708044316278965</v>
      </c>
      <c r="E37" s="219">
        <v>6.3360452114928734</v>
      </c>
      <c r="F37" s="219">
        <v>5.6780825038605132</v>
      </c>
      <c r="G37" s="219">
        <v>6.4660308303628913</v>
      </c>
      <c r="H37" s="219">
        <v>0</v>
      </c>
      <c r="I37" s="219">
        <v>0</v>
      </c>
      <c r="J37" s="219">
        <v>6.4641467088235842</v>
      </c>
    </row>
    <row r="38" spans="1:10" x14ac:dyDescent="0.2">
      <c r="A38" s="228" t="s">
        <v>128</v>
      </c>
      <c r="B38" s="219">
        <v>7.3093696532710482</v>
      </c>
      <c r="C38" s="219">
        <v>7.4321890725611448</v>
      </c>
      <c r="D38" s="219">
        <v>9.3961265456716028</v>
      </c>
      <c r="E38" s="219">
        <v>7.3300498138288672</v>
      </c>
      <c r="F38" s="219">
        <v>5.0475325705697101</v>
      </c>
      <c r="G38" s="219">
        <v>7.1299780594985371</v>
      </c>
      <c r="H38" s="219">
        <v>0</v>
      </c>
      <c r="I38" s="219">
        <v>0</v>
      </c>
      <c r="J38" s="219">
        <v>6.3969461493519111</v>
      </c>
    </row>
    <row r="39" spans="1:10" x14ac:dyDescent="0.2">
      <c r="A39" s="228" t="s">
        <v>133</v>
      </c>
      <c r="B39" s="219">
        <v>5.99086898152526</v>
      </c>
      <c r="C39" s="219">
        <v>6.2576102154657818</v>
      </c>
      <c r="D39" s="219">
        <v>0</v>
      </c>
      <c r="E39" s="219">
        <v>6.2668446487076137</v>
      </c>
      <c r="F39" s="219">
        <v>6</v>
      </c>
      <c r="G39" s="219">
        <v>5.4459545544922348</v>
      </c>
      <c r="H39" s="219">
        <v>0</v>
      </c>
      <c r="I39" s="219">
        <v>0</v>
      </c>
      <c r="J39" s="219">
        <v>5</v>
      </c>
    </row>
    <row r="40" spans="1:10" x14ac:dyDescent="0.2">
      <c r="A40" s="230" t="s">
        <v>63</v>
      </c>
      <c r="B40" s="219">
        <v>9.3938200745493088</v>
      </c>
      <c r="C40" s="219">
        <v>9.803300390523864</v>
      </c>
      <c r="D40" s="219">
        <v>12.880674379806457</v>
      </c>
      <c r="E40" s="219">
        <v>9.3371782573033233</v>
      </c>
      <c r="F40" s="219">
        <v>9.0881788665636201</v>
      </c>
      <c r="G40" s="219">
        <v>8.140061140162306</v>
      </c>
      <c r="H40" s="219">
        <v>0</v>
      </c>
      <c r="I40" s="219">
        <v>0</v>
      </c>
      <c r="J40" s="219">
        <v>7.1070443581585385</v>
      </c>
    </row>
    <row r="41" spans="1:10" x14ac:dyDescent="0.2">
      <c r="A41" s="230" t="s">
        <v>64</v>
      </c>
      <c r="B41" s="219">
        <v>9.7178881194641527</v>
      </c>
      <c r="C41" s="219">
        <v>12.269615596320238</v>
      </c>
      <c r="D41" s="219">
        <v>17.225041932349477</v>
      </c>
      <c r="E41" s="219">
        <v>11.381580359412595</v>
      </c>
      <c r="F41" s="219">
        <v>0</v>
      </c>
      <c r="G41" s="219">
        <v>7.8871769203059392</v>
      </c>
      <c r="H41" s="219">
        <v>0</v>
      </c>
      <c r="I41" s="219">
        <v>0</v>
      </c>
      <c r="J41" s="219">
        <v>10.473517842937349</v>
      </c>
    </row>
    <row r="42" spans="1:10" x14ac:dyDescent="0.2">
      <c r="A42" s="230" t="s">
        <v>65</v>
      </c>
      <c r="B42" s="219">
        <v>11.502807278084202</v>
      </c>
      <c r="C42" s="219">
        <v>12.989015841561061</v>
      </c>
      <c r="D42" s="219">
        <v>18.402945333887295</v>
      </c>
      <c r="E42" s="219">
        <v>11.949896147299468</v>
      </c>
      <c r="F42" s="219">
        <v>0</v>
      </c>
      <c r="G42" s="219">
        <v>10.922543443279682</v>
      </c>
      <c r="H42" s="219">
        <v>0</v>
      </c>
      <c r="I42" s="219">
        <v>0</v>
      </c>
      <c r="J42" s="219">
        <v>0</v>
      </c>
    </row>
    <row r="43" spans="1:10" x14ac:dyDescent="0.2">
      <c r="A43" s="230" t="s">
        <v>66</v>
      </c>
      <c r="B43" s="219">
        <v>9.98189372582336</v>
      </c>
      <c r="C43" s="219">
        <v>12.117258190432727</v>
      </c>
      <c r="D43" s="219">
        <v>17.933333333333334</v>
      </c>
      <c r="E43" s="219">
        <v>11.484375059334969</v>
      </c>
      <c r="F43" s="219">
        <v>0</v>
      </c>
      <c r="G43" s="219">
        <v>8.7679703622368059</v>
      </c>
      <c r="H43" s="219">
        <v>0</v>
      </c>
      <c r="I43" s="219">
        <v>0</v>
      </c>
      <c r="J43" s="219">
        <v>11</v>
      </c>
    </row>
    <row r="44" spans="1:10" x14ac:dyDescent="0.2">
      <c r="A44" s="230"/>
    </row>
    <row r="45" spans="1:10" x14ac:dyDescent="0.2">
      <c r="A45" s="98"/>
    </row>
    <row r="46" spans="1:10" x14ac:dyDescent="0.2">
      <c r="A46" s="74" t="s">
        <v>12</v>
      </c>
      <c r="B46" s="214"/>
      <c r="C46" s="214"/>
      <c r="D46" s="214"/>
      <c r="E46" s="214"/>
      <c r="F46" s="214"/>
      <c r="G46" s="214"/>
      <c r="H46" s="214"/>
      <c r="I46" s="214"/>
    </row>
    <row r="47" spans="1:10" x14ac:dyDescent="0.2">
      <c r="A47" s="96" t="s">
        <v>31</v>
      </c>
      <c r="B47" s="219">
        <v>5.6291092266403906</v>
      </c>
      <c r="C47" s="219">
        <v>5.6985943123358416</v>
      </c>
      <c r="D47" s="219">
        <v>0</v>
      </c>
      <c r="E47" s="219">
        <v>5.6985943123358416</v>
      </c>
      <c r="F47" s="219">
        <v>0</v>
      </c>
      <c r="G47" s="219">
        <v>5.5807668784024393</v>
      </c>
      <c r="H47" s="219">
        <v>0</v>
      </c>
      <c r="I47" s="219">
        <v>0</v>
      </c>
      <c r="J47" s="219">
        <v>5.0562731216703645</v>
      </c>
    </row>
    <row r="48" spans="1:10" x14ac:dyDescent="0.2">
      <c r="A48" s="96" t="s">
        <v>32</v>
      </c>
      <c r="B48" s="219">
        <v>8.5189449268926136</v>
      </c>
      <c r="C48" s="219">
        <v>9.002763825079187</v>
      </c>
      <c r="D48" s="219">
        <v>0</v>
      </c>
      <c r="E48" s="219">
        <v>9.002763825079187</v>
      </c>
      <c r="F48" s="219">
        <v>0</v>
      </c>
      <c r="G48" s="219">
        <v>7.8202048085010292</v>
      </c>
      <c r="H48" s="219">
        <v>0</v>
      </c>
      <c r="I48" s="219">
        <v>0</v>
      </c>
      <c r="J48" s="219">
        <v>6.6910156907802696</v>
      </c>
    </row>
    <row r="49" spans="1:12" x14ac:dyDescent="0.2">
      <c r="A49" s="96" t="s">
        <v>41</v>
      </c>
      <c r="B49" s="219">
        <v>8.5461318372651771</v>
      </c>
      <c r="C49" s="219">
        <v>8.8623506087832364</v>
      </c>
      <c r="D49" s="219">
        <v>12.047633483021434</v>
      </c>
      <c r="E49" s="219">
        <v>8.4523927724534857</v>
      </c>
      <c r="F49" s="219">
        <v>5.9196314758366038</v>
      </c>
      <c r="G49" s="219">
        <v>8.4529925174449119</v>
      </c>
      <c r="H49" s="219">
        <v>0</v>
      </c>
      <c r="I49" s="219">
        <v>7.3131374154328128</v>
      </c>
      <c r="J49" s="219">
        <v>7.2566323347336885</v>
      </c>
    </row>
    <row r="50" spans="1:12" x14ac:dyDescent="0.2">
      <c r="A50" s="231" t="s">
        <v>37</v>
      </c>
      <c r="B50" s="232">
        <v>10.125328326389033</v>
      </c>
      <c r="C50" s="232">
        <v>11.100826969000781</v>
      </c>
      <c r="D50" s="232">
        <v>0</v>
      </c>
      <c r="E50" s="232">
        <v>11.100826969000781</v>
      </c>
      <c r="F50" s="232">
        <v>0</v>
      </c>
      <c r="G50" s="232">
        <v>9.1767642502748483</v>
      </c>
      <c r="H50" s="232">
        <v>0</v>
      </c>
      <c r="I50" s="232">
        <v>0</v>
      </c>
      <c r="J50" s="232">
        <v>9.2825955847750112</v>
      </c>
    </row>
    <row r="51" spans="1:12" x14ac:dyDescent="0.2">
      <c r="A51" s="29" t="str">
        <f>'C01'!A42</f>
        <v>Fuente: Instituto Nacional de Estadística (INE).  LXXXIV Encuesta Permanente de Hogares de Propósitos Múltiples, junio 2026.</v>
      </c>
      <c r="B51" s="95"/>
      <c r="C51" s="95"/>
      <c r="D51" s="95"/>
      <c r="E51" s="95"/>
      <c r="F51" s="95"/>
      <c r="G51" s="95"/>
    </row>
    <row r="52" spans="1:12" x14ac:dyDescent="0.2">
      <c r="A52" s="29" t="str">
        <f>'C01'!A43</f>
        <v>(Promedio de salarios mínimos por rama)</v>
      </c>
      <c r="B52" s="95"/>
      <c r="C52" s="95"/>
      <c r="D52" s="95"/>
      <c r="E52" s="95"/>
      <c r="F52" s="95"/>
      <c r="G52" s="95"/>
    </row>
    <row r="53" spans="1:12" x14ac:dyDescent="0.2">
      <c r="A53" s="29" t="s">
        <v>135</v>
      </c>
      <c r="B53" s="95"/>
      <c r="C53" s="95"/>
      <c r="D53" s="95"/>
      <c r="E53" s="95"/>
      <c r="F53" s="95"/>
      <c r="G53" s="95"/>
    </row>
    <row r="54" spans="1:12" x14ac:dyDescent="0.2">
      <c r="A54" s="95"/>
      <c r="B54" s="95"/>
      <c r="C54" s="95"/>
      <c r="D54" s="30"/>
      <c r="E54" s="95"/>
      <c r="F54" s="95"/>
      <c r="G54" s="95"/>
    </row>
    <row r="55" spans="1:12" x14ac:dyDescent="0.2">
      <c r="A55" s="305" t="s">
        <v>82</v>
      </c>
      <c r="B55" s="305"/>
      <c r="C55" s="305"/>
      <c r="D55" s="305"/>
      <c r="E55" s="305"/>
      <c r="F55" s="305"/>
      <c r="G55" s="305"/>
      <c r="H55" s="305"/>
      <c r="I55" s="30"/>
    </row>
    <row r="56" spans="1:12" x14ac:dyDescent="0.2">
      <c r="A56" s="305" t="s">
        <v>83</v>
      </c>
      <c r="B56" s="305"/>
      <c r="C56" s="305"/>
      <c r="D56" s="305"/>
      <c r="E56" s="305"/>
      <c r="F56" s="305"/>
      <c r="G56" s="305"/>
      <c r="H56" s="305"/>
      <c r="I56" s="30"/>
    </row>
    <row r="57" spans="1:12" x14ac:dyDescent="0.2">
      <c r="A57" s="305" t="s">
        <v>28</v>
      </c>
      <c r="B57" s="305"/>
      <c r="C57" s="305"/>
      <c r="D57" s="305"/>
      <c r="E57" s="305"/>
      <c r="F57" s="305"/>
      <c r="G57" s="305"/>
      <c r="H57" s="305"/>
      <c r="I57" s="30"/>
    </row>
    <row r="58" spans="1:12" customFormat="1" ht="23.25" x14ac:dyDescent="0.35">
      <c r="A58" s="290" t="s">
        <v>72</v>
      </c>
      <c r="B58" s="290"/>
      <c r="C58" s="290"/>
      <c r="D58" s="290"/>
      <c r="E58" s="290"/>
      <c r="F58" s="290"/>
      <c r="G58" s="290"/>
      <c r="H58" s="290"/>
      <c r="I58" s="268"/>
      <c r="J58" s="185"/>
      <c r="K58" s="185"/>
      <c r="L58" s="185"/>
    </row>
    <row r="59" spans="1:12" ht="10.15" customHeight="1" x14ac:dyDescent="0.2">
      <c r="A59" s="300" t="s">
        <v>27</v>
      </c>
      <c r="B59" s="302" t="s">
        <v>25</v>
      </c>
      <c r="C59" s="304" t="s">
        <v>6</v>
      </c>
      <c r="D59" s="304"/>
      <c r="E59" s="304"/>
      <c r="F59" s="304"/>
      <c r="G59" s="300" t="s">
        <v>26</v>
      </c>
      <c r="H59" s="300" t="s">
        <v>138</v>
      </c>
      <c r="I59" s="300" t="s">
        <v>145</v>
      </c>
      <c r="J59" s="300" t="s">
        <v>109</v>
      </c>
    </row>
    <row r="60" spans="1:12" x14ac:dyDescent="0.2">
      <c r="A60" s="301"/>
      <c r="B60" s="303"/>
      <c r="C60" s="258" t="s">
        <v>0</v>
      </c>
      <c r="D60" s="32" t="s">
        <v>70</v>
      </c>
      <c r="E60" s="32" t="s">
        <v>9</v>
      </c>
      <c r="F60" s="32" t="s">
        <v>71</v>
      </c>
      <c r="G60" s="301"/>
      <c r="H60" s="301"/>
      <c r="I60" s="301"/>
      <c r="J60" s="301"/>
    </row>
    <row r="61" spans="1:12" x14ac:dyDescent="0.2">
      <c r="A61" s="31"/>
      <c r="B61" s="31"/>
      <c r="C61" s="33"/>
      <c r="D61" s="31"/>
      <c r="E61" s="31"/>
      <c r="F61" s="31"/>
      <c r="G61" s="31"/>
    </row>
    <row r="62" spans="1:12" x14ac:dyDescent="0.2">
      <c r="A62" s="75" t="s">
        <v>48</v>
      </c>
      <c r="B62" s="60">
        <f>B8</f>
        <v>7.7308853002411846</v>
      </c>
      <c r="C62" s="60">
        <f t="shared" ref="C62:G62" si="0">C8</f>
        <v>7.0856495066975489</v>
      </c>
      <c r="D62" s="60">
        <f t="shared" si="0"/>
        <v>12.047633483021434</v>
      </c>
      <c r="E62" s="60">
        <f t="shared" si="0"/>
        <v>7.8167330580659184</v>
      </c>
      <c r="F62" s="60">
        <f t="shared" si="0"/>
        <v>5.9196314758366038</v>
      </c>
      <c r="G62" s="60">
        <f t="shared" si="0"/>
        <v>7.4559753058279847</v>
      </c>
      <c r="H62" s="60">
        <f t="shared" ref="H62:I62" si="1">H8</f>
        <v>0</v>
      </c>
      <c r="I62" s="60">
        <f t="shared" si="1"/>
        <v>7.3131374154328128</v>
      </c>
      <c r="J62" s="60">
        <f>J8</f>
        <v>6.559044851798066</v>
      </c>
    </row>
    <row r="63" spans="1:12" x14ac:dyDescent="0.2">
      <c r="A63" s="34"/>
      <c r="B63" s="213"/>
      <c r="C63" s="213"/>
      <c r="D63" s="213"/>
      <c r="E63" s="213"/>
      <c r="F63" s="213"/>
      <c r="G63" s="213"/>
      <c r="H63" s="213"/>
      <c r="I63" s="213"/>
    </row>
    <row r="64" spans="1:12" x14ac:dyDescent="0.2">
      <c r="A64" s="15" t="s">
        <v>17</v>
      </c>
      <c r="B64" s="60"/>
      <c r="C64" s="60"/>
      <c r="D64" s="60"/>
      <c r="E64" s="60"/>
      <c r="F64" s="60"/>
      <c r="G64" s="60"/>
      <c r="H64" s="60"/>
      <c r="I64" s="60"/>
    </row>
    <row r="65" spans="1:10" x14ac:dyDescent="0.2">
      <c r="A65" s="73" t="s">
        <v>110</v>
      </c>
      <c r="B65" s="219">
        <v>5.6259652674479721</v>
      </c>
      <c r="C65" s="219">
        <v>5.6873982817884352</v>
      </c>
      <c r="D65" s="219">
        <v>0</v>
      </c>
      <c r="E65" s="219">
        <v>5.6873982817884352</v>
      </c>
      <c r="F65" s="219">
        <v>0</v>
      </c>
      <c r="G65" s="219">
        <v>5.5938939331188582</v>
      </c>
      <c r="H65" s="219">
        <v>0</v>
      </c>
      <c r="I65" s="219">
        <v>0</v>
      </c>
      <c r="J65" s="219">
        <v>5.0562731216703645</v>
      </c>
    </row>
    <row r="66" spans="1:10" x14ac:dyDescent="0.2">
      <c r="A66" s="73" t="s">
        <v>87</v>
      </c>
      <c r="B66" s="219">
        <v>5.7906332061089838</v>
      </c>
      <c r="C66" s="219">
        <v>6.1981427018951765</v>
      </c>
      <c r="D66" s="219">
        <v>0</v>
      </c>
      <c r="E66" s="219">
        <v>6.1981427018951765</v>
      </c>
      <c r="F66" s="219">
        <v>0</v>
      </c>
      <c r="G66" s="219">
        <v>4.4221855506655237</v>
      </c>
      <c r="H66" s="219">
        <v>0</v>
      </c>
      <c r="I66" s="219">
        <v>0</v>
      </c>
      <c r="J66" s="219">
        <v>0</v>
      </c>
    </row>
    <row r="67" spans="1:10" x14ac:dyDescent="0.2">
      <c r="A67" s="73" t="s">
        <v>111</v>
      </c>
      <c r="B67" s="219">
        <v>8.5189449268926136</v>
      </c>
      <c r="C67" s="219">
        <v>9.002763825079187</v>
      </c>
      <c r="D67" s="219">
        <v>0</v>
      </c>
      <c r="E67" s="219">
        <v>9.002763825079187</v>
      </c>
      <c r="F67" s="219">
        <v>0</v>
      </c>
      <c r="G67" s="219">
        <v>7.8202048085010292</v>
      </c>
      <c r="H67" s="219">
        <v>0</v>
      </c>
      <c r="I67" s="219">
        <v>0</v>
      </c>
      <c r="J67" s="219">
        <v>6.6910156907802696</v>
      </c>
    </row>
    <row r="68" spans="1:10" x14ac:dyDescent="0.2">
      <c r="A68" s="73" t="s">
        <v>88</v>
      </c>
      <c r="B68" s="219">
        <v>10.461401495133392</v>
      </c>
      <c r="C68" s="219">
        <v>10.566815208707229</v>
      </c>
      <c r="D68" s="219">
        <v>0</v>
      </c>
      <c r="E68" s="219">
        <v>10.566815208707229</v>
      </c>
      <c r="F68" s="219">
        <v>0</v>
      </c>
      <c r="G68" s="219">
        <v>0</v>
      </c>
      <c r="H68" s="219">
        <v>0</v>
      </c>
      <c r="I68" s="219">
        <v>0</v>
      </c>
      <c r="J68" s="219">
        <v>0</v>
      </c>
    </row>
    <row r="69" spans="1:10" x14ac:dyDescent="0.2">
      <c r="A69" s="73" t="s">
        <v>112</v>
      </c>
      <c r="B69" s="219">
        <v>7.575849094373134</v>
      </c>
      <c r="C69" s="219">
        <v>8.1741375943966119</v>
      </c>
      <c r="D69" s="219">
        <v>0</v>
      </c>
      <c r="E69" s="219">
        <v>8.1741375943966119</v>
      </c>
      <c r="F69" s="219">
        <v>0</v>
      </c>
      <c r="G69" s="219">
        <v>7.0583016062939068</v>
      </c>
      <c r="H69" s="219">
        <v>0</v>
      </c>
      <c r="I69" s="219">
        <v>0</v>
      </c>
      <c r="J69" s="219">
        <v>0</v>
      </c>
    </row>
    <row r="70" spans="1:10" x14ac:dyDescent="0.2">
      <c r="A70" s="73" t="s">
        <v>113</v>
      </c>
      <c r="B70" s="219">
        <v>6.5064366371895028</v>
      </c>
      <c r="C70" s="219">
        <v>6.4908353440011037</v>
      </c>
      <c r="D70" s="219">
        <v>11</v>
      </c>
      <c r="E70" s="219">
        <v>6.4874995406421814</v>
      </c>
      <c r="F70" s="219">
        <v>0</v>
      </c>
      <c r="G70" s="219">
        <v>6.8899717426757983</v>
      </c>
      <c r="H70" s="219">
        <v>0</v>
      </c>
      <c r="I70" s="219">
        <v>0</v>
      </c>
      <c r="J70" s="219">
        <v>6.0245977305054685</v>
      </c>
    </row>
    <row r="71" spans="1:10" x14ac:dyDescent="0.2">
      <c r="A71" s="73" t="s">
        <v>114</v>
      </c>
      <c r="B71" s="219">
        <v>8.7228795774312928</v>
      </c>
      <c r="C71" s="219">
        <v>9.0314074446137056</v>
      </c>
      <c r="D71" s="219">
        <v>0</v>
      </c>
      <c r="E71" s="219">
        <v>9.0314074446137056</v>
      </c>
      <c r="F71" s="219">
        <v>0</v>
      </c>
      <c r="G71" s="219">
        <v>8.5481746220666182</v>
      </c>
      <c r="H71" s="219">
        <v>0</v>
      </c>
      <c r="I71" s="219">
        <v>7.3131374154328128</v>
      </c>
      <c r="J71" s="219">
        <v>8.0628576775993324</v>
      </c>
    </row>
    <row r="72" spans="1:10" x14ac:dyDescent="0.2">
      <c r="A72" s="73" t="s">
        <v>89</v>
      </c>
      <c r="B72" s="219">
        <v>7.7501297404557716</v>
      </c>
      <c r="C72" s="219">
        <v>8.0938107417965401</v>
      </c>
      <c r="D72" s="219">
        <v>9.6052102641448567</v>
      </c>
      <c r="E72" s="219">
        <v>8.0174857612210992</v>
      </c>
      <c r="F72" s="219">
        <v>0</v>
      </c>
      <c r="G72" s="219">
        <v>7.5960290772147117</v>
      </c>
      <c r="H72" s="219">
        <v>0</v>
      </c>
      <c r="I72" s="219">
        <v>0</v>
      </c>
      <c r="J72" s="219">
        <v>7.5148312281209115</v>
      </c>
    </row>
    <row r="73" spans="1:10" x14ac:dyDescent="0.2">
      <c r="A73" s="73" t="s">
        <v>115</v>
      </c>
      <c r="B73" s="219">
        <v>9.677428651853111</v>
      </c>
      <c r="C73" s="219">
        <v>8.8555521141142197</v>
      </c>
      <c r="D73" s="219">
        <v>0</v>
      </c>
      <c r="E73" s="219">
        <v>8.8555521141142197</v>
      </c>
      <c r="F73" s="219">
        <v>0</v>
      </c>
      <c r="G73" s="219">
        <v>10.576622404633794</v>
      </c>
      <c r="H73" s="219">
        <v>0</v>
      </c>
      <c r="I73" s="219">
        <v>0</v>
      </c>
      <c r="J73" s="219">
        <v>10.164132374536829</v>
      </c>
    </row>
    <row r="74" spans="1:10" x14ac:dyDescent="0.2">
      <c r="A74" s="73" t="s">
        <v>116</v>
      </c>
      <c r="B74" s="219">
        <v>12.041279752681554</v>
      </c>
      <c r="C74" s="219">
        <v>12.056093298305468</v>
      </c>
      <c r="D74" s="219">
        <v>0</v>
      </c>
      <c r="E74" s="219">
        <v>12.056093298305468</v>
      </c>
      <c r="F74" s="219">
        <v>0</v>
      </c>
      <c r="G74" s="219">
        <v>0</v>
      </c>
      <c r="H74" s="219">
        <v>0</v>
      </c>
      <c r="I74" s="219">
        <v>0</v>
      </c>
      <c r="J74" s="219">
        <v>0</v>
      </c>
    </row>
    <row r="75" spans="1:10" x14ac:dyDescent="0.2">
      <c r="A75" s="73" t="s">
        <v>117</v>
      </c>
      <c r="B75" s="219">
        <v>11.914419302583426</v>
      </c>
      <c r="C75" s="219">
        <v>12.327004422158456</v>
      </c>
      <c r="D75" s="219">
        <v>0</v>
      </c>
      <c r="E75" s="219">
        <v>12.327004422158456</v>
      </c>
      <c r="F75" s="219">
        <v>0</v>
      </c>
      <c r="G75" s="219">
        <v>0</v>
      </c>
      <c r="H75" s="219">
        <v>0</v>
      </c>
      <c r="I75" s="219">
        <v>0</v>
      </c>
      <c r="J75" s="219">
        <v>0</v>
      </c>
    </row>
    <row r="76" spans="1:10" x14ac:dyDescent="0.2">
      <c r="A76" s="73" t="s">
        <v>90</v>
      </c>
      <c r="B76" s="219">
        <v>10.979754091180126</v>
      </c>
      <c r="C76" s="219">
        <v>10.551651974823749</v>
      </c>
      <c r="D76" s="219">
        <v>0</v>
      </c>
      <c r="E76" s="219">
        <v>10.551651974823749</v>
      </c>
      <c r="F76" s="219">
        <v>0</v>
      </c>
      <c r="G76" s="219">
        <v>0</v>
      </c>
      <c r="H76" s="219">
        <v>0</v>
      </c>
      <c r="I76" s="219">
        <v>0</v>
      </c>
      <c r="J76" s="219">
        <v>0</v>
      </c>
    </row>
    <row r="77" spans="1:10" x14ac:dyDescent="0.2">
      <c r="A77" s="73" t="s">
        <v>118</v>
      </c>
      <c r="B77" s="219">
        <v>14.764336000747445</v>
      </c>
      <c r="C77" s="219">
        <v>14.323949092556205</v>
      </c>
      <c r="D77" s="219">
        <v>0</v>
      </c>
      <c r="E77" s="219">
        <v>14.323949092556205</v>
      </c>
      <c r="F77" s="219">
        <v>0</v>
      </c>
      <c r="G77" s="219">
        <v>15.981592291315085</v>
      </c>
      <c r="H77" s="219">
        <v>0</v>
      </c>
      <c r="I77" s="219">
        <v>0</v>
      </c>
      <c r="J77" s="219">
        <v>0</v>
      </c>
    </row>
    <row r="78" spans="1:10" x14ac:dyDescent="0.2">
      <c r="A78" s="73" t="s">
        <v>91</v>
      </c>
      <c r="B78" s="219">
        <v>8.3967446525535898</v>
      </c>
      <c r="C78" s="219">
        <v>8.4819839932943726</v>
      </c>
      <c r="D78" s="219">
        <v>0</v>
      </c>
      <c r="E78" s="219">
        <v>8.4819839932943726</v>
      </c>
      <c r="F78" s="219">
        <v>0</v>
      </c>
      <c r="G78" s="219">
        <v>9.0181831348973684</v>
      </c>
      <c r="H78" s="219">
        <v>0</v>
      </c>
      <c r="I78" s="219">
        <v>0</v>
      </c>
      <c r="J78" s="219">
        <v>0</v>
      </c>
    </row>
    <row r="79" spans="1:10" x14ac:dyDescent="0.2">
      <c r="A79" s="73" t="s">
        <v>119</v>
      </c>
      <c r="B79" s="219">
        <v>10.597512518392495</v>
      </c>
      <c r="C79" s="219">
        <v>10.758890576023719</v>
      </c>
      <c r="D79" s="219">
        <v>10.758890576023719</v>
      </c>
      <c r="E79" s="219">
        <v>0</v>
      </c>
      <c r="F79" s="219">
        <v>0</v>
      </c>
      <c r="G79" s="219">
        <v>0</v>
      </c>
      <c r="H79" s="219">
        <v>0</v>
      </c>
      <c r="I79" s="219">
        <v>0</v>
      </c>
      <c r="J79" s="219">
        <v>0</v>
      </c>
    </row>
    <row r="80" spans="1:10" x14ac:dyDescent="0.2">
      <c r="A80" s="73" t="s">
        <v>92</v>
      </c>
      <c r="B80" s="219">
        <v>14.850713503529162</v>
      </c>
      <c r="C80" s="219">
        <v>15.070262199554458</v>
      </c>
      <c r="D80" s="219">
        <v>15.213491025161249</v>
      </c>
      <c r="E80" s="219">
        <v>14.731776463409805</v>
      </c>
      <c r="F80" s="219">
        <v>0</v>
      </c>
      <c r="G80" s="219">
        <v>15.317003815127141</v>
      </c>
      <c r="H80" s="219">
        <v>0</v>
      </c>
      <c r="I80" s="219">
        <v>0</v>
      </c>
      <c r="J80" s="219">
        <v>0</v>
      </c>
    </row>
    <row r="81" spans="1:10" x14ac:dyDescent="0.2">
      <c r="A81" s="73" t="s">
        <v>120</v>
      </c>
      <c r="B81" s="219">
        <v>13.498583267514764</v>
      </c>
      <c r="C81" s="219">
        <v>13.268665547029249</v>
      </c>
      <c r="D81" s="219">
        <v>13.809752187660017</v>
      </c>
      <c r="E81" s="219">
        <v>12.12549384948127</v>
      </c>
      <c r="F81" s="219">
        <v>0</v>
      </c>
      <c r="G81" s="219">
        <v>15.813630134761997</v>
      </c>
      <c r="H81" s="219">
        <v>0</v>
      </c>
      <c r="I81" s="219">
        <v>0</v>
      </c>
      <c r="J81" s="219">
        <v>0</v>
      </c>
    </row>
    <row r="82" spans="1:10" x14ac:dyDescent="0.2">
      <c r="A82" s="73" t="s">
        <v>121</v>
      </c>
      <c r="B82" s="219">
        <v>10.905970013593491</v>
      </c>
      <c r="C82" s="219">
        <v>10.526891100477608</v>
      </c>
      <c r="D82" s="219">
        <v>0</v>
      </c>
      <c r="E82" s="219">
        <v>10.526891100477608</v>
      </c>
      <c r="F82" s="219">
        <v>0</v>
      </c>
      <c r="G82" s="219">
        <v>11.319029436914068</v>
      </c>
      <c r="H82" s="219">
        <v>0</v>
      </c>
      <c r="I82" s="219">
        <v>0</v>
      </c>
      <c r="J82" s="219">
        <v>0</v>
      </c>
    </row>
    <row r="83" spans="1:10" x14ac:dyDescent="0.2">
      <c r="A83" s="73" t="s">
        <v>93</v>
      </c>
      <c r="B83" s="219">
        <v>8.7677498800347173</v>
      </c>
      <c r="C83" s="219">
        <v>9.2560000917697636</v>
      </c>
      <c r="D83" s="219">
        <v>0</v>
      </c>
      <c r="E83" s="219">
        <v>9.2560000917697636</v>
      </c>
      <c r="F83" s="219">
        <v>0</v>
      </c>
      <c r="G83" s="219">
        <v>8.1844143926213349</v>
      </c>
      <c r="H83" s="219">
        <v>0</v>
      </c>
      <c r="I83" s="219">
        <v>0</v>
      </c>
      <c r="J83" s="219">
        <v>7.7654370161289386</v>
      </c>
    </row>
    <row r="84" spans="1:10" x14ac:dyDescent="0.2">
      <c r="A84" s="73" t="s">
        <v>122</v>
      </c>
      <c r="B84" s="219">
        <v>5.8214275491750787</v>
      </c>
      <c r="C84" s="219">
        <v>5.9196314758366038</v>
      </c>
      <c r="D84" s="219">
        <v>0</v>
      </c>
      <c r="E84" s="219">
        <v>0</v>
      </c>
      <c r="F84" s="219">
        <v>5.9196314758366038</v>
      </c>
      <c r="G84" s="219">
        <v>6</v>
      </c>
      <c r="H84" s="219">
        <v>0</v>
      </c>
      <c r="I84" s="219">
        <v>0</v>
      </c>
      <c r="J84" s="219">
        <v>4.2</v>
      </c>
    </row>
    <row r="85" spans="1:10" x14ac:dyDescent="0.2">
      <c r="A85" s="73" t="s">
        <v>123</v>
      </c>
      <c r="B85" s="219">
        <v>14.718411346860528</v>
      </c>
      <c r="C85" s="219">
        <v>13.573652275906149</v>
      </c>
      <c r="D85" s="219">
        <v>0</v>
      </c>
      <c r="E85" s="219">
        <v>13.573652275906149</v>
      </c>
      <c r="F85" s="219">
        <v>0</v>
      </c>
      <c r="G85" s="219">
        <v>0</v>
      </c>
      <c r="H85" s="219">
        <v>0</v>
      </c>
      <c r="I85" s="219">
        <v>0</v>
      </c>
      <c r="J85" s="219">
        <v>0</v>
      </c>
    </row>
    <row r="86" spans="1:10" x14ac:dyDescent="0.2">
      <c r="A86" s="73" t="s">
        <v>124</v>
      </c>
      <c r="B86" s="219">
        <v>0</v>
      </c>
      <c r="C86" s="219">
        <v>0</v>
      </c>
      <c r="D86" s="219">
        <v>0</v>
      </c>
      <c r="E86" s="219">
        <v>0</v>
      </c>
      <c r="F86" s="219">
        <v>0</v>
      </c>
      <c r="G86" s="219">
        <v>0</v>
      </c>
      <c r="H86" s="219">
        <v>0</v>
      </c>
      <c r="I86" s="219">
        <v>0</v>
      </c>
      <c r="J86" s="219">
        <v>0</v>
      </c>
    </row>
    <row r="87" spans="1:10" x14ac:dyDescent="0.2">
      <c r="A87" s="73" t="s">
        <v>61</v>
      </c>
      <c r="B87" s="219">
        <v>0</v>
      </c>
      <c r="C87" s="219">
        <v>0</v>
      </c>
      <c r="D87" s="219">
        <v>0</v>
      </c>
      <c r="E87" s="219">
        <v>0</v>
      </c>
      <c r="F87" s="219">
        <v>0</v>
      </c>
      <c r="G87" s="219">
        <v>0</v>
      </c>
      <c r="H87" s="219">
        <v>0</v>
      </c>
      <c r="I87" s="219">
        <v>0</v>
      </c>
      <c r="J87" s="219">
        <v>0</v>
      </c>
    </row>
    <row r="88" spans="1:10" x14ac:dyDescent="0.2">
      <c r="A88" s="73" t="s">
        <v>125</v>
      </c>
      <c r="B88" s="219">
        <v>10.125328326389033</v>
      </c>
      <c r="C88" s="219">
        <v>11.100826969000781</v>
      </c>
      <c r="D88" s="219">
        <v>0</v>
      </c>
      <c r="E88" s="219">
        <v>11.100826969000781</v>
      </c>
      <c r="F88" s="219">
        <v>0</v>
      </c>
      <c r="G88" s="219">
        <v>9.1767642502748483</v>
      </c>
      <c r="H88" s="219">
        <v>0</v>
      </c>
      <c r="I88" s="219">
        <v>0</v>
      </c>
      <c r="J88" s="219">
        <v>9.2825955847750112</v>
      </c>
    </row>
    <row r="89" spans="1:10" x14ac:dyDescent="0.2">
      <c r="A89" s="9"/>
    </row>
    <row r="90" spans="1:10" x14ac:dyDescent="0.2">
      <c r="A90" s="16" t="s">
        <v>14</v>
      </c>
    </row>
    <row r="91" spans="1:10" x14ac:dyDescent="0.2">
      <c r="A91" s="73" t="s">
        <v>96</v>
      </c>
      <c r="B91" s="219">
        <v>13.237210038763852</v>
      </c>
      <c r="C91" s="219">
        <v>13.706281441055076</v>
      </c>
      <c r="D91" s="219">
        <v>13.528676189879162</v>
      </c>
      <c r="E91" s="219">
        <v>13.73673629878216</v>
      </c>
      <c r="F91" s="219">
        <v>0</v>
      </c>
      <c r="G91" s="219">
        <v>12.589298723322537</v>
      </c>
      <c r="H91" s="219">
        <v>0</v>
      </c>
      <c r="I91" s="219">
        <v>0</v>
      </c>
      <c r="J91" s="219">
        <v>0</v>
      </c>
    </row>
    <row r="92" spans="1:10" x14ac:dyDescent="0.2">
      <c r="A92" s="73" t="s">
        <v>97</v>
      </c>
      <c r="B92" s="219">
        <v>16.329816778840396</v>
      </c>
      <c r="C92" s="219">
        <v>16.274080122173245</v>
      </c>
      <c r="D92" s="219">
        <v>16.879495167727384</v>
      </c>
      <c r="E92" s="219">
        <v>15.859012383061073</v>
      </c>
      <c r="F92" s="219">
        <v>0</v>
      </c>
      <c r="G92" s="219">
        <v>16.987463046276691</v>
      </c>
      <c r="H92" s="219">
        <v>0</v>
      </c>
      <c r="I92" s="219">
        <v>0</v>
      </c>
      <c r="J92" s="219">
        <v>0</v>
      </c>
    </row>
    <row r="93" spans="1:10" x14ac:dyDescent="0.2">
      <c r="A93" s="73" t="s">
        <v>98</v>
      </c>
      <c r="B93" s="219">
        <v>10.691844152063199</v>
      </c>
      <c r="C93" s="219">
        <v>11.258730347519563</v>
      </c>
      <c r="D93" s="219">
        <v>12.528964993800418</v>
      </c>
      <c r="E93" s="219">
        <v>10.671389211251311</v>
      </c>
      <c r="F93" s="219">
        <v>0</v>
      </c>
      <c r="G93" s="219">
        <v>8.7325234908183376</v>
      </c>
      <c r="H93" s="219">
        <v>0</v>
      </c>
      <c r="I93" s="219">
        <v>0</v>
      </c>
      <c r="J93" s="219">
        <v>8.1497931075001784</v>
      </c>
    </row>
    <row r="94" spans="1:10" x14ac:dyDescent="0.2">
      <c r="A94" s="73" t="s">
        <v>99</v>
      </c>
      <c r="B94" s="219">
        <v>11.273002684059037</v>
      </c>
      <c r="C94" s="219">
        <v>11.324197341973104</v>
      </c>
      <c r="D94" s="219">
        <v>13.47889958042809</v>
      </c>
      <c r="E94" s="219">
        <v>11.126448836430901</v>
      </c>
      <c r="F94" s="219">
        <v>0</v>
      </c>
      <c r="G94" s="219">
        <v>0</v>
      </c>
      <c r="H94" s="219">
        <v>0</v>
      </c>
      <c r="I94" s="219">
        <v>0</v>
      </c>
      <c r="J94" s="219">
        <v>0</v>
      </c>
    </row>
    <row r="95" spans="1:10" x14ac:dyDescent="0.2">
      <c r="A95" s="73" t="s">
        <v>100</v>
      </c>
      <c r="B95" s="219">
        <v>8.3869872822124911</v>
      </c>
      <c r="C95" s="219">
        <v>8.5047481430040452</v>
      </c>
      <c r="D95" s="219">
        <v>8.8682112325230378</v>
      </c>
      <c r="E95" s="219">
        <v>8.5335108179327612</v>
      </c>
      <c r="F95" s="219">
        <v>5.5623683835899405</v>
      </c>
      <c r="G95" s="219">
        <v>8.4104668845111892</v>
      </c>
      <c r="H95" s="219">
        <v>0</v>
      </c>
      <c r="I95" s="219">
        <v>8.9097704078466187</v>
      </c>
      <c r="J95" s="219">
        <v>7.444469674593865</v>
      </c>
    </row>
    <row r="96" spans="1:10" x14ac:dyDescent="0.2">
      <c r="A96" s="73" t="s">
        <v>101</v>
      </c>
      <c r="B96" s="219">
        <v>5.7827318305468145</v>
      </c>
      <c r="C96" s="219">
        <v>5.8319875649775552</v>
      </c>
      <c r="D96" s="219">
        <v>0</v>
      </c>
      <c r="E96" s="219">
        <v>5.8319875649775552</v>
      </c>
      <c r="F96" s="219">
        <v>0</v>
      </c>
      <c r="G96" s="219">
        <v>5.6223392269097037</v>
      </c>
      <c r="H96" s="219">
        <v>0</v>
      </c>
      <c r="I96" s="219">
        <v>0</v>
      </c>
      <c r="J96" s="219">
        <v>5.287921382703626</v>
      </c>
    </row>
    <row r="97" spans="1:10" x14ac:dyDescent="0.2">
      <c r="A97" s="73" t="s">
        <v>102</v>
      </c>
      <c r="B97" s="219">
        <v>7.4186990634289991</v>
      </c>
      <c r="C97" s="219">
        <v>7.6672042171445369</v>
      </c>
      <c r="D97" s="219">
        <v>8.6259641325633414</v>
      </c>
      <c r="E97" s="219">
        <v>7.6599407992764812</v>
      </c>
      <c r="F97" s="219">
        <v>0</v>
      </c>
      <c r="G97" s="219">
        <v>7.3808571302088977</v>
      </c>
      <c r="H97" s="219">
        <v>0</v>
      </c>
      <c r="I97" s="219">
        <v>0</v>
      </c>
      <c r="J97" s="219">
        <v>6.7083425717675826</v>
      </c>
    </row>
    <row r="98" spans="1:10" x14ac:dyDescent="0.2">
      <c r="A98" s="73" t="s">
        <v>103</v>
      </c>
      <c r="B98" s="219">
        <v>7.5126050948720247</v>
      </c>
      <c r="C98" s="219">
        <v>7.7394503021697076</v>
      </c>
      <c r="D98" s="219">
        <v>6.957026732147118</v>
      </c>
      <c r="E98" s="219">
        <v>7.7903426987748476</v>
      </c>
      <c r="F98" s="219">
        <v>0</v>
      </c>
      <c r="G98" s="219">
        <v>7.5211685543231068</v>
      </c>
      <c r="H98" s="219">
        <v>0</v>
      </c>
      <c r="I98" s="219">
        <v>0</v>
      </c>
      <c r="J98" s="219">
        <v>6.7105102798570506</v>
      </c>
    </row>
    <row r="99" spans="1:10" x14ac:dyDescent="0.2">
      <c r="A99" s="73" t="s">
        <v>104</v>
      </c>
      <c r="B99" s="219">
        <v>6.1235985341332384</v>
      </c>
      <c r="C99" s="219">
        <v>6.2020579016790842</v>
      </c>
      <c r="D99" s="219">
        <v>6.6602141309928244</v>
      </c>
      <c r="E99" s="219">
        <v>6.1997797260546719</v>
      </c>
      <c r="F99" s="219">
        <v>6.0955916197526827</v>
      </c>
      <c r="G99" s="219">
        <v>5.9578075156379162</v>
      </c>
      <c r="H99" s="219">
        <v>0</v>
      </c>
      <c r="I99" s="219">
        <v>6.7507350994259454</v>
      </c>
      <c r="J99" s="219">
        <v>6.3165015587036617</v>
      </c>
    </row>
    <row r="100" spans="1:10" x14ac:dyDescent="0.2">
      <c r="A100" s="73" t="s">
        <v>105</v>
      </c>
      <c r="B100" s="219">
        <v>8.4894101352509637</v>
      </c>
      <c r="C100" s="219">
        <v>9.0720055191079361</v>
      </c>
      <c r="D100" s="219">
        <v>9.0720055191079361</v>
      </c>
      <c r="E100" s="219">
        <v>0</v>
      </c>
      <c r="F100" s="219">
        <v>0</v>
      </c>
      <c r="G100" s="219">
        <v>0</v>
      </c>
      <c r="H100" s="219">
        <v>0</v>
      </c>
      <c r="I100" s="219">
        <v>0</v>
      </c>
      <c r="J100" s="219">
        <v>0</v>
      </c>
    </row>
    <row r="101" spans="1:10" x14ac:dyDescent="0.2">
      <c r="A101" s="263" t="s">
        <v>125</v>
      </c>
      <c r="B101" s="232">
        <v>13.156075031455714</v>
      </c>
      <c r="C101" s="232">
        <v>14.428347760752015</v>
      </c>
      <c r="D101" s="232">
        <v>0</v>
      </c>
      <c r="E101" s="232">
        <v>14.428347760752015</v>
      </c>
      <c r="F101" s="232">
        <v>0</v>
      </c>
      <c r="G101" s="232">
        <v>11.561569474474593</v>
      </c>
      <c r="H101" s="232">
        <v>0</v>
      </c>
      <c r="I101" s="232">
        <v>0</v>
      </c>
      <c r="J101" s="232">
        <v>0</v>
      </c>
    </row>
    <row r="102" spans="1:10" x14ac:dyDescent="0.2">
      <c r="A102" s="29" t="str">
        <f>'C01'!A42</f>
        <v>Fuente: Instituto Nacional de Estadística (INE).  LXXXIV Encuesta Permanente de Hogares de Propósitos Múltiples, junio 2026.</v>
      </c>
      <c r="B102" s="95"/>
      <c r="C102" s="95"/>
      <c r="D102" s="95"/>
      <c r="E102" s="95"/>
      <c r="F102" s="95"/>
      <c r="G102" s="95"/>
      <c r="H102" s="95"/>
      <c r="I102" s="95"/>
    </row>
    <row r="103" spans="1:10" x14ac:dyDescent="0.2">
      <c r="A103" s="29" t="str">
        <f>'C01'!A43</f>
        <v>(Promedio de salarios mínimos por rama)</v>
      </c>
      <c r="B103" s="95"/>
      <c r="C103" s="95"/>
      <c r="D103" s="95"/>
      <c r="E103" s="95"/>
      <c r="F103" s="95"/>
      <c r="G103" s="95"/>
      <c r="H103" s="95"/>
      <c r="I103" s="95"/>
    </row>
    <row r="104" spans="1:10" x14ac:dyDescent="0.2">
      <c r="A104" s="29" t="str">
        <f>A53</f>
        <v>1/ No. de salarios mínimos (personas que declaran ingresos) y trabajan 40 Hrs.en ele sector Publico y 44 Hrs.en el sector Privado</v>
      </c>
      <c r="B104" s="95"/>
      <c r="C104" s="95"/>
      <c r="D104" s="95"/>
      <c r="E104" s="95"/>
      <c r="F104" s="95"/>
      <c r="G104" s="95"/>
      <c r="H104" s="95"/>
      <c r="I104" s="95"/>
    </row>
    <row r="105" spans="1:10" x14ac:dyDescent="0.2">
      <c r="A105" s="95"/>
      <c r="B105" s="95"/>
      <c r="C105" s="95"/>
      <c r="D105" s="95"/>
      <c r="E105" s="95"/>
      <c r="F105" s="95"/>
      <c r="G105" s="95"/>
      <c r="H105" s="95"/>
      <c r="I105" s="95"/>
    </row>
    <row r="106" spans="1:10" x14ac:dyDescent="0.2">
      <c r="A106" s="95"/>
      <c r="B106" s="95"/>
      <c r="C106" s="95"/>
      <c r="D106" s="95"/>
      <c r="E106" s="95"/>
      <c r="F106" s="95"/>
      <c r="G106" s="95"/>
    </row>
    <row r="107" spans="1:10" x14ac:dyDescent="0.2">
      <c r="A107" s="95"/>
      <c r="B107" s="95"/>
      <c r="C107" s="95"/>
      <c r="D107" s="95"/>
      <c r="E107" s="95"/>
      <c r="F107" s="95"/>
      <c r="G107" s="95"/>
    </row>
    <row r="108" spans="1:10" x14ac:dyDescent="0.2">
      <c r="A108" s="95"/>
      <c r="B108" s="95"/>
      <c r="C108" s="95"/>
      <c r="D108" s="95"/>
      <c r="E108" s="95"/>
      <c r="F108" s="95"/>
      <c r="G108" s="95"/>
    </row>
    <row r="109" spans="1:10" x14ac:dyDescent="0.2">
      <c r="A109" s="95"/>
      <c r="B109" s="95"/>
      <c r="C109" s="95"/>
      <c r="D109" s="95"/>
      <c r="E109" s="95"/>
      <c r="F109" s="95"/>
      <c r="G109" s="95"/>
    </row>
    <row r="110" spans="1:10" x14ac:dyDescent="0.2">
      <c r="A110" s="95"/>
      <c r="B110" s="95"/>
      <c r="C110" s="95"/>
      <c r="D110" s="95"/>
      <c r="E110" s="95"/>
      <c r="F110" s="95"/>
      <c r="G110" s="95"/>
    </row>
    <row r="111" spans="1:10" x14ac:dyDescent="0.2">
      <c r="A111" s="95"/>
      <c r="B111" s="95"/>
      <c r="C111" s="95"/>
      <c r="D111" s="95"/>
      <c r="E111" s="95"/>
      <c r="F111" s="95"/>
      <c r="G111" s="95"/>
    </row>
    <row r="112" spans="1:10" x14ac:dyDescent="0.2">
      <c r="A112" s="95"/>
      <c r="B112" s="95"/>
      <c r="C112" s="95"/>
      <c r="D112" s="95"/>
      <c r="E112" s="95"/>
      <c r="F112" s="95"/>
      <c r="G112" s="95"/>
    </row>
    <row r="113" spans="1:7" x14ac:dyDescent="0.2">
      <c r="A113" s="95"/>
      <c r="B113" s="95"/>
      <c r="C113" s="95"/>
      <c r="D113" s="95"/>
      <c r="E113" s="95"/>
      <c r="F113" s="95"/>
      <c r="G113" s="95"/>
    </row>
    <row r="114" spans="1:7" x14ac:dyDescent="0.2">
      <c r="A114" s="95"/>
      <c r="B114" s="95"/>
      <c r="C114" s="95"/>
      <c r="D114" s="95"/>
      <c r="E114" s="95"/>
      <c r="F114" s="95"/>
      <c r="G114" s="95"/>
    </row>
    <row r="115" spans="1:7" x14ac:dyDescent="0.2">
      <c r="A115" s="95"/>
      <c r="B115" s="95"/>
      <c r="C115" s="95"/>
      <c r="D115" s="95"/>
      <c r="E115" s="95"/>
      <c r="F115" s="95"/>
      <c r="G115" s="95"/>
    </row>
    <row r="116" spans="1:7" x14ac:dyDescent="0.2">
      <c r="A116" s="95"/>
      <c r="B116" s="95"/>
      <c r="C116" s="95"/>
      <c r="D116" s="95"/>
      <c r="E116" s="95"/>
      <c r="F116" s="95"/>
      <c r="G116" s="95"/>
    </row>
    <row r="117" spans="1:7" x14ac:dyDescent="0.2">
      <c r="A117" s="95"/>
      <c r="B117" s="95"/>
      <c r="C117" s="95"/>
      <c r="D117" s="95"/>
      <c r="E117" s="95"/>
      <c r="F117" s="95"/>
      <c r="G117" s="95"/>
    </row>
    <row r="118" spans="1:7" x14ac:dyDescent="0.2">
      <c r="A118" s="95"/>
      <c r="B118" s="95"/>
      <c r="C118" s="95"/>
      <c r="D118" s="95"/>
      <c r="E118" s="95"/>
      <c r="F118" s="95"/>
      <c r="G118" s="95"/>
    </row>
    <row r="119" spans="1:7" x14ac:dyDescent="0.2">
      <c r="A119" s="95"/>
      <c r="B119" s="95"/>
      <c r="C119" s="95"/>
      <c r="D119" s="95"/>
      <c r="E119" s="95"/>
      <c r="F119" s="95"/>
      <c r="G119" s="95"/>
    </row>
    <row r="120" spans="1:7" x14ac:dyDescent="0.2">
      <c r="A120" s="95"/>
      <c r="B120" s="95"/>
      <c r="C120" s="95"/>
      <c r="D120" s="95"/>
      <c r="E120" s="95"/>
      <c r="F120" s="95"/>
      <c r="G120" s="95"/>
    </row>
    <row r="121" spans="1:7" x14ac:dyDescent="0.2">
      <c r="A121" s="95"/>
      <c r="B121" s="95"/>
      <c r="C121" s="95"/>
      <c r="D121" s="95"/>
      <c r="E121" s="95"/>
      <c r="F121" s="95"/>
      <c r="G121" s="95"/>
    </row>
    <row r="122" spans="1:7" x14ac:dyDescent="0.2">
      <c r="A122" s="95"/>
      <c r="B122" s="95"/>
      <c r="C122" s="95"/>
      <c r="D122" s="95"/>
      <c r="E122" s="95"/>
      <c r="F122" s="95"/>
      <c r="G122" s="95"/>
    </row>
    <row r="123" spans="1:7" x14ac:dyDescent="0.2">
      <c r="A123" s="95"/>
      <c r="B123" s="95"/>
      <c r="C123" s="95"/>
      <c r="D123" s="95"/>
      <c r="E123" s="95"/>
      <c r="F123" s="95"/>
      <c r="G123" s="95"/>
    </row>
    <row r="124" spans="1:7" x14ac:dyDescent="0.2">
      <c r="A124" s="95"/>
      <c r="B124" s="95"/>
      <c r="C124" s="95"/>
      <c r="D124" s="95"/>
      <c r="E124" s="95"/>
      <c r="F124" s="95"/>
      <c r="G124" s="95"/>
    </row>
    <row r="125" spans="1:7" x14ac:dyDescent="0.2">
      <c r="A125" s="95"/>
      <c r="B125" s="95"/>
      <c r="C125" s="95"/>
      <c r="D125" s="95"/>
      <c r="E125" s="95"/>
      <c r="F125" s="95"/>
      <c r="G125" s="95"/>
    </row>
    <row r="126" spans="1:7" x14ac:dyDescent="0.2">
      <c r="A126" s="95"/>
      <c r="B126" s="95"/>
      <c r="C126" s="95"/>
      <c r="D126" s="95"/>
      <c r="E126" s="95"/>
      <c r="F126" s="95"/>
      <c r="G126" s="95"/>
    </row>
    <row r="127" spans="1:7" x14ac:dyDescent="0.2">
      <c r="A127" s="95"/>
      <c r="B127" s="95"/>
      <c r="C127" s="95"/>
      <c r="D127" s="95"/>
      <c r="E127" s="95"/>
      <c r="F127" s="95"/>
      <c r="G127" s="95"/>
    </row>
    <row r="128" spans="1:7" x14ac:dyDescent="0.2">
      <c r="A128" s="95"/>
      <c r="B128" s="95"/>
      <c r="C128" s="95"/>
      <c r="D128" s="95"/>
      <c r="E128" s="95"/>
      <c r="F128" s="95"/>
      <c r="G128" s="95"/>
    </row>
    <row r="129" spans="1:7" x14ac:dyDescent="0.2">
      <c r="A129" s="95"/>
      <c r="B129" s="95"/>
      <c r="C129" s="95"/>
      <c r="D129" s="95"/>
      <c r="E129" s="95"/>
      <c r="F129" s="95"/>
      <c r="G129" s="95"/>
    </row>
    <row r="130" spans="1:7" x14ac:dyDescent="0.2">
      <c r="A130" s="95"/>
      <c r="B130" s="95"/>
      <c r="C130" s="95"/>
      <c r="D130" s="95"/>
      <c r="E130" s="95"/>
      <c r="F130" s="95"/>
      <c r="G130" s="95"/>
    </row>
    <row r="131" spans="1:7" x14ac:dyDescent="0.2">
      <c r="A131" s="95"/>
      <c r="B131" s="95"/>
      <c r="C131" s="95"/>
      <c r="D131" s="95"/>
      <c r="E131" s="95"/>
      <c r="F131" s="95"/>
      <c r="G131" s="95"/>
    </row>
    <row r="132" spans="1:7" x14ac:dyDescent="0.2">
      <c r="A132" s="95"/>
      <c r="B132" s="95"/>
      <c r="C132" s="95"/>
      <c r="D132" s="95"/>
      <c r="E132" s="95"/>
      <c r="F132" s="95"/>
      <c r="G132" s="95"/>
    </row>
    <row r="133" spans="1:7" x14ac:dyDescent="0.2">
      <c r="A133" s="95"/>
      <c r="B133" s="95"/>
      <c r="C133" s="95"/>
      <c r="D133" s="95"/>
      <c r="E133" s="95"/>
      <c r="F133" s="95"/>
      <c r="G133" s="95"/>
    </row>
  </sheetData>
  <mergeCells count="22">
    <mergeCell ref="A1:H1"/>
    <mergeCell ref="A2:H2"/>
    <mergeCell ref="A3:H3"/>
    <mergeCell ref="A4:H4"/>
    <mergeCell ref="H5:H6"/>
    <mergeCell ref="B5:B6"/>
    <mergeCell ref="C5:F5"/>
    <mergeCell ref="G5:G6"/>
    <mergeCell ref="A5:A6"/>
    <mergeCell ref="A59:A60"/>
    <mergeCell ref="B59:B60"/>
    <mergeCell ref="C59:F59"/>
    <mergeCell ref="G59:G60"/>
    <mergeCell ref="J5:J6"/>
    <mergeCell ref="H59:H60"/>
    <mergeCell ref="A55:H55"/>
    <mergeCell ref="A56:H56"/>
    <mergeCell ref="A57:H57"/>
    <mergeCell ref="A58:H58"/>
    <mergeCell ref="J59:J60"/>
    <mergeCell ref="I5:I6"/>
    <mergeCell ref="I59:I60"/>
  </mergeCells>
  <phoneticPr fontId="1" type="noConversion"/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  <rowBreaks count="1" manualBreakCount="1">
    <brk id="5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"/>
  <dimension ref="A1:S53"/>
  <sheetViews>
    <sheetView workbookViewId="0">
      <selection activeCell="E25" sqref="E25"/>
    </sheetView>
  </sheetViews>
  <sheetFormatPr baseColWidth="10" defaultRowHeight="11.25" x14ac:dyDescent="0.2"/>
  <cols>
    <col min="1" max="1" width="28.6640625" customWidth="1"/>
    <col min="2" max="2" width="11.6640625" customWidth="1"/>
    <col min="3" max="3" width="7" style="17" customWidth="1"/>
    <col min="4" max="4" width="6.5" bestFit="1" customWidth="1"/>
    <col min="5" max="5" width="11.6640625" customWidth="1"/>
    <col min="6" max="6" width="7.33203125" style="17" customWidth="1"/>
    <col min="7" max="7" width="6.5" bestFit="1" customWidth="1"/>
    <col min="8" max="8" width="11" bestFit="1" customWidth="1"/>
    <col min="9" max="9" width="6.6640625" style="17" customWidth="1"/>
    <col min="10" max="10" width="6.5" bestFit="1" customWidth="1"/>
    <col min="11" max="11" width="11" bestFit="1" customWidth="1"/>
    <col min="12" max="12" width="8.6640625" style="17" bestFit="1" customWidth="1"/>
    <col min="13" max="13" width="6.5" bestFit="1" customWidth="1"/>
    <col min="14" max="14" width="10.5" bestFit="1" customWidth="1"/>
    <col min="15" max="15" width="8.5" style="17" bestFit="1" customWidth="1"/>
    <col min="16" max="16" width="6.1640625" customWidth="1"/>
    <col min="17" max="17" width="7.1640625" bestFit="1" customWidth="1"/>
    <col min="18" max="18" width="6.6640625" bestFit="1" customWidth="1"/>
  </cols>
  <sheetData>
    <row r="1" spans="1:19" x14ac:dyDescent="0.2">
      <c r="A1" s="270" t="s">
        <v>139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</row>
    <row r="2" spans="1:19" x14ac:dyDescent="0.2">
      <c r="A2" s="270" t="s">
        <v>77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</row>
    <row r="3" spans="1:19" ht="23.25" x14ac:dyDescent="0.35">
      <c r="A3" s="290" t="s">
        <v>73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</row>
    <row r="4" spans="1:19" ht="13.5" customHeight="1" x14ac:dyDescent="0.2">
      <c r="A4" s="306" t="s">
        <v>27</v>
      </c>
      <c r="B4" s="309" t="s">
        <v>19</v>
      </c>
      <c r="C4" s="275"/>
      <c r="D4" s="275"/>
      <c r="E4" s="310" t="s">
        <v>18</v>
      </c>
      <c r="F4" s="275"/>
      <c r="G4" s="275"/>
      <c r="H4" s="278" t="s">
        <v>131</v>
      </c>
      <c r="I4" s="278"/>
      <c r="J4" s="278"/>
      <c r="K4" s="278"/>
      <c r="L4" s="278"/>
      <c r="M4" s="278"/>
      <c r="N4" s="278"/>
      <c r="O4" s="278"/>
      <c r="P4" s="278"/>
      <c r="Q4" s="306" t="s">
        <v>132</v>
      </c>
      <c r="R4" s="306" t="s">
        <v>20</v>
      </c>
    </row>
    <row r="5" spans="1:19" ht="15.75" customHeight="1" x14ac:dyDescent="0.35">
      <c r="A5" s="307"/>
      <c r="B5" s="276"/>
      <c r="C5" s="276"/>
      <c r="D5" s="276"/>
      <c r="E5" s="276"/>
      <c r="F5" s="276"/>
      <c r="G5" s="276"/>
      <c r="H5" s="309" t="s">
        <v>0</v>
      </c>
      <c r="I5" s="309"/>
      <c r="J5" s="309"/>
      <c r="K5" s="309" t="s">
        <v>21</v>
      </c>
      <c r="L5" s="309"/>
      <c r="M5" s="309"/>
      <c r="N5" s="309" t="s">
        <v>22</v>
      </c>
      <c r="O5" s="309"/>
      <c r="P5" s="309"/>
      <c r="Q5" s="307"/>
      <c r="R5" s="307"/>
    </row>
    <row r="6" spans="1:19" x14ac:dyDescent="0.2">
      <c r="A6" s="308"/>
      <c r="B6" s="99" t="s">
        <v>4</v>
      </c>
      <c r="C6" s="100" t="s">
        <v>55</v>
      </c>
      <c r="D6" s="99" t="s">
        <v>23</v>
      </c>
      <c r="E6" s="99" t="s">
        <v>4</v>
      </c>
      <c r="F6" s="100" t="s">
        <v>55</v>
      </c>
      <c r="G6" s="99" t="s">
        <v>23</v>
      </c>
      <c r="H6" s="99" t="s">
        <v>4</v>
      </c>
      <c r="I6" s="100" t="s">
        <v>55</v>
      </c>
      <c r="J6" s="99" t="s">
        <v>23</v>
      </c>
      <c r="K6" s="99" t="s">
        <v>4</v>
      </c>
      <c r="L6" s="100" t="s">
        <v>55</v>
      </c>
      <c r="M6" s="99" t="s">
        <v>23</v>
      </c>
      <c r="N6" s="99" t="s">
        <v>4</v>
      </c>
      <c r="O6" s="100" t="s">
        <v>55</v>
      </c>
      <c r="P6" s="99" t="s">
        <v>23</v>
      </c>
      <c r="Q6" s="308"/>
      <c r="R6" s="308"/>
    </row>
    <row r="7" spans="1:19" x14ac:dyDescent="0.2">
      <c r="A7" s="101"/>
      <c r="B7" s="101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</row>
    <row r="8" spans="1:19" ht="12" customHeight="1" x14ac:dyDescent="0.2">
      <c r="A8" s="103" t="s">
        <v>48</v>
      </c>
      <c r="B8" s="104">
        <v>5404857.5328273801</v>
      </c>
      <c r="C8" s="105">
        <f>SUM(C11,C15)</f>
        <v>99.999999999999901</v>
      </c>
      <c r="D8" s="105">
        <v>7.6310483794699042</v>
      </c>
      <c r="E8" s="104">
        <v>4143399.2001141938</v>
      </c>
      <c r="F8" s="105">
        <f>SUM(F11,F15)</f>
        <v>100.00000000000357</v>
      </c>
      <c r="G8" s="105">
        <v>8.300221729679615</v>
      </c>
      <c r="H8" s="104">
        <v>1541795.805755941</v>
      </c>
      <c r="I8" s="105">
        <f>SUM(I11,I15)</f>
        <v>99.999999999997328</v>
      </c>
      <c r="J8" s="105">
        <v>9.5236636083673112</v>
      </c>
      <c r="K8" s="104">
        <v>1375561.9495007547</v>
      </c>
      <c r="L8" s="105">
        <f>SUM(L11,L15)</f>
        <v>99.999999999998195</v>
      </c>
      <c r="M8" s="105">
        <v>9.512961984718233</v>
      </c>
      <c r="N8" s="104">
        <v>166233.85625516938</v>
      </c>
      <c r="O8" s="105">
        <f>SUM(O11,O15)</f>
        <v>99.999999999999631</v>
      </c>
      <c r="P8" s="105">
        <v>9.6096260711291475</v>
      </c>
      <c r="Q8" s="105">
        <f>IF(ISNUMBER(N8/H8*100),N8/H8*100,0)</f>
        <v>10.78183347201837</v>
      </c>
      <c r="R8" s="105">
        <v>4.2584845667992033</v>
      </c>
      <c r="S8" s="106"/>
    </row>
    <row r="9" spans="1:19" ht="12" customHeight="1" x14ac:dyDescent="0.2">
      <c r="A9" s="107"/>
      <c r="B9" s="108"/>
      <c r="C9" s="105"/>
      <c r="D9" s="233"/>
      <c r="E9" s="108"/>
      <c r="F9" s="105"/>
      <c r="G9" s="233"/>
      <c r="H9" s="108"/>
      <c r="I9" s="105"/>
      <c r="J9" s="233"/>
      <c r="K9" s="108"/>
      <c r="L9" s="105"/>
      <c r="M9" s="233"/>
      <c r="N9" s="108"/>
      <c r="O9" s="105"/>
      <c r="P9" s="233"/>
      <c r="Q9" s="105"/>
      <c r="R9" s="105"/>
    </row>
    <row r="10" spans="1:19" x14ac:dyDescent="0.2">
      <c r="A10" s="103" t="s">
        <v>30</v>
      </c>
      <c r="B10" s="130"/>
      <c r="C10" s="105"/>
      <c r="D10" s="217"/>
      <c r="E10" s="130"/>
      <c r="F10" s="105"/>
      <c r="G10" s="217"/>
      <c r="H10" s="130"/>
      <c r="I10" s="105"/>
      <c r="J10" s="217"/>
      <c r="K10" s="130"/>
      <c r="L10" s="105"/>
      <c r="M10" s="217"/>
      <c r="N10" s="130"/>
      <c r="O10" s="105"/>
      <c r="P10" s="217"/>
      <c r="Q10" s="105"/>
      <c r="R10" s="105"/>
      <c r="S10" s="8"/>
    </row>
    <row r="11" spans="1:19" x14ac:dyDescent="0.2">
      <c r="A11" s="109" t="s">
        <v>45</v>
      </c>
      <c r="B11" s="221">
        <v>3097599.2263534809</v>
      </c>
      <c r="C11" s="110">
        <f>IF(ISNUMBER(B11/B$8*100),B11/B$8*100,0)</f>
        <v>57.311394565715226</v>
      </c>
      <c r="D11" s="234">
        <v>8.6609352265512438</v>
      </c>
      <c r="E11" s="221">
        <v>2482068.4467325243</v>
      </c>
      <c r="F11" s="110">
        <f>IF(ISNUMBER(E11/E$8*100),E11/E$8*100,0)</f>
        <v>59.904159045648257</v>
      </c>
      <c r="G11" s="234">
        <v>9.3690120502254022</v>
      </c>
      <c r="H11" s="221">
        <v>1073910.5789337789</v>
      </c>
      <c r="I11" s="110">
        <f>IF(ISNUMBER(H11/H$8*100),H11/H$8*100,0)</f>
        <v>69.653230014284645</v>
      </c>
      <c r="J11" s="234">
        <v>10.340010031109175</v>
      </c>
      <c r="K11" s="221">
        <v>954441.25841132633</v>
      </c>
      <c r="L11" s="110">
        <f>IF(ISNUMBER(K11/K$8*100),K11/K$8*100,0)</f>
        <v>69.385552483312765</v>
      </c>
      <c r="M11" s="234">
        <v>10.383302706768884</v>
      </c>
      <c r="N11" s="221">
        <v>119469.32052245139</v>
      </c>
      <c r="O11" s="110">
        <f>IF(ISNUMBER(N11/N$8*100),N11/N$8*100,0)</f>
        <v>71.868224207628145</v>
      </c>
      <c r="P11" s="234">
        <v>10.003556114365541</v>
      </c>
      <c r="Q11" s="111">
        <f>IF(ISNUMBER(N11/H11*100),N11/H11*100,0)</f>
        <v>11.124699101210576</v>
      </c>
      <c r="R11" s="234">
        <v>4.4339602863024572</v>
      </c>
      <c r="S11" s="8"/>
    </row>
    <row r="12" spans="1:19" x14ac:dyDescent="0.2">
      <c r="A12" s="113" t="s">
        <v>42</v>
      </c>
      <c r="B12" s="221">
        <v>647879.45856029296</v>
      </c>
      <c r="C12" s="110">
        <f>IF(ISNUMBER(B12/B$8*100),B12/B$8*100,0)</f>
        <v>11.986984941328792</v>
      </c>
      <c r="D12" s="234">
        <v>9.9191804887275019</v>
      </c>
      <c r="E12" s="221">
        <v>546020.54980337271</v>
      </c>
      <c r="F12" s="110">
        <f>IF(ISNUMBER(E12/E$8*100),E12/E$8*100,0)</f>
        <v>13.178082135757622</v>
      </c>
      <c r="G12" s="234">
        <v>10.615064931110684</v>
      </c>
      <c r="H12" s="221">
        <v>262232.14573341265</v>
      </c>
      <c r="I12" s="110">
        <f>IF(ISNUMBER(H12/H$8*100),H12/H$8*100,0)</f>
        <v>17.008227986769008</v>
      </c>
      <c r="J12" s="234">
        <v>11.599293756523872</v>
      </c>
      <c r="K12" s="221">
        <v>231894.83519515072</v>
      </c>
      <c r="L12" s="110">
        <f>IF(ISNUMBER(K12/K$8*100),K12/K$8*100,0)</f>
        <v>16.858189140759123</v>
      </c>
      <c r="M12" s="234">
        <v>11.668230559951519</v>
      </c>
      <c r="N12" s="221">
        <v>30337.310538261703</v>
      </c>
      <c r="O12" s="110">
        <f>IF(ISNUMBER(N12/N$8*100),N12/N$8*100,0)</f>
        <v>18.249778487779203</v>
      </c>
      <c r="P12" s="234">
        <v>11.08737750358949</v>
      </c>
      <c r="Q12" s="111">
        <f>IF(ISNUMBER(N12/H12*100),N12/H12*100,0)</f>
        <v>11.568875529509972</v>
      </c>
      <c r="R12" s="234">
        <v>5.8538089627211365</v>
      </c>
      <c r="S12" s="8"/>
    </row>
    <row r="13" spans="1:19" x14ac:dyDescent="0.2">
      <c r="A13" s="113" t="s">
        <v>43</v>
      </c>
      <c r="B13" s="221">
        <v>370759.74469721335</v>
      </c>
      <c r="C13" s="110">
        <f t="shared" ref="C13:C15" si="0">IF(ISNUMBER(B13/B$8*100),B13/B$8*100,0)</f>
        <v>6.8597505567045376</v>
      </c>
      <c r="D13" s="234">
        <v>9.2537894634142361</v>
      </c>
      <c r="E13" s="221">
        <v>305174.09318964893</v>
      </c>
      <c r="F13" s="110">
        <f t="shared" ref="F13:F15" si="1">IF(ISNUMBER(E13/E$8*100),E13/E$8*100,0)</f>
        <v>7.3653075277235702</v>
      </c>
      <c r="G13" s="234">
        <v>9.9360300543585076</v>
      </c>
      <c r="H13" s="221">
        <v>142364.6557186202</v>
      </c>
      <c r="I13" s="110">
        <f t="shared" ref="I13:I15" si="2">IF(ISNUMBER(H13/H$8*100),H13/H$8*100,0)</f>
        <v>9.2336906863499308</v>
      </c>
      <c r="J13" s="234">
        <v>10.949860850142745</v>
      </c>
      <c r="K13" s="221">
        <v>128603.83567994364</v>
      </c>
      <c r="L13" s="110">
        <f t="shared" ref="L13:L15" si="3">IF(ISNUMBER(K13/K$8*100),K13/K$8*100,0)</f>
        <v>9.3491853076205693</v>
      </c>
      <c r="M13" s="234">
        <v>11.038884922980492</v>
      </c>
      <c r="N13" s="221">
        <v>13760.820038675613</v>
      </c>
      <c r="O13" s="110">
        <f t="shared" ref="O13:O15" si="4">IF(ISNUMBER(N13/N$8*100),N13/N$8*100,0)</f>
        <v>8.2779888216950948</v>
      </c>
      <c r="P13" s="234">
        <v>10.124604734638075</v>
      </c>
      <c r="Q13" s="111">
        <f t="shared" ref="Q13:Q15" si="5">IF(ISNUMBER(N13/H13*100),N13/H13*100,0)</f>
        <v>9.6658963344620403</v>
      </c>
      <c r="R13" s="234">
        <v>4.3061752057908862</v>
      </c>
      <c r="S13" s="8"/>
    </row>
    <row r="14" spans="1:19" x14ac:dyDescent="0.2">
      <c r="A14" s="113" t="s">
        <v>60</v>
      </c>
      <c r="B14" s="221">
        <v>2078960.0230960839</v>
      </c>
      <c r="C14" s="110">
        <f t="shared" si="0"/>
        <v>38.464659067683918</v>
      </c>
      <c r="D14" s="234">
        <v>8.1432630751120367</v>
      </c>
      <c r="E14" s="221">
        <v>1630873.8037395356</v>
      </c>
      <c r="F14" s="110">
        <f t="shared" si="1"/>
        <v>39.360769382167859</v>
      </c>
      <c r="G14" s="234">
        <v>8.8306547018139838</v>
      </c>
      <c r="H14" s="221">
        <v>669313.77748175117</v>
      </c>
      <c r="I14" s="110">
        <f t="shared" si="2"/>
        <v>43.411311341166041</v>
      </c>
      <c r="J14" s="234">
        <v>9.7081657349538943</v>
      </c>
      <c r="K14" s="221">
        <v>593942.58753623511</v>
      </c>
      <c r="L14" s="110">
        <f t="shared" si="3"/>
        <v>43.178178034933296</v>
      </c>
      <c r="M14" s="234">
        <v>9.7301330031637079</v>
      </c>
      <c r="N14" s="221">
        <v>75371.189945514474</v>
      </c>
      <c r="O14" s="110">
        <f t="shared" si="4"/>
        <v>45.340456898154073</v>
      </c>
      <c r="P14" s="234">
        <v>9.5403429416464878</v>
      </c>
      <c r="Q14" s="111">
        <f t="shared" si="5"/>
        <v>11.26096495863175</v>
      </c>
      <c r="R14" s="234">
        <v>3.8857937687355593</v>
      </c>
      <c r="S14" s="8"/>
    </row>
    <row r="15" spans="1:19" x14ac:dyDescent="0.2">
      <c r="A15" s="109" t="s">
        <v>44</v>
      </c>
      <c r="B15" s="221">
        <v>2307258.3064738936</v>
      </c>
      <c r="C15" s="110">
        <f t="shared" si="0"/>
        <v>42.688605434284675</v>
      </c>
      <c r="D15" s="234">
        <v>6.1258124476568181</v>
      </c>
      <c r="E15" s="221">
        <v>1661330.7533818174</v>
      </c>
      <c r="F15" s="110">
        <f t="shared" si="1"/>
        <v>40.09584095435531</v>
      </c>
      <c r="G15" s="234">
        <v>6.5922288686298067</v>
      </c>
      <c r="H15" s="221">
        <v>467885.22682212095</v>
      </c>
      <c r="I15" s="110">
        <f t="shared" si="2"/>
        <v>30.346769985712683</v>
      </c>
      <c r="J15" s="234">
        <v>7.5761972541629987</v>
      </c>
      <c r="K15" s="221">
        <v>421120.69108940352</v>
      </c>
      <c r="L15" s="110">
        <f t="shared" si="3"/>
        <v>30.614447516685434</v>
      </c>
      <c r="M15" s="234">
        <v>7.4625024100091331</v>
      </c>
      <c r="N15" s="221">
        <v>46764.535732717362</v>
      </c>
      <c r="O15" s="110">
        <f t="shared" si="4"/>
        <v>28.131775792371492</v>
      </c>
      <c r="P15" s="234">
        <v>8.5679502298380292</v>
      </c>
      <c r="Q15" s="111">
        <f t="shared" si="5"/>
        <v>9.9948733261664078</v>
      </c>
      <c r="R15" s="234">
        <v>3.8101968922019092</v>
      </c>
      <c r="S15" s="8"/>
    </row>
    <row r="16" spans="1:19" x14ac:dyDescent="0.2">
      <c r="B16" s="221"/>
      <c r="C16" s="110"/>
      <c r="D16" s="234"/>
      <c r="E16" s="221"/>
      <c r="F16" s="110"/>
      <c r="G16" s="234"/>
      <c r="H16" s="221"/>
      <c r="I16" s="110"/>
      <c r="J16" s="234"/>
      <c r="K16" s="221"/>
      <c r="L16" s="110"/>
      <c r="M16" s="234"/>
      <c r="N16" s="221"/>
      <c r="O16" s="110"/>
      <c r="P16" s="234"/>
      <c r="Q16" s="110"/>
      <c r="R16" s="110"/>
      <c r="S16" s="8"/>
    </row>
    <row r="17" spans="1:19" x14ac:dyDescent="0.2">
      <c r="A17" s="103" t="s">
        <v>47</v>
      </c>
      <c r="B17" s="130"/>
      <c r="C17" s="105"/>
      <c r="D17" s="217"/>
      <c r="E17" s="130"/>
      <c r="F17" s="105"/>
      <c r="G17" s="217"/>
      <c r="H17" s="130"/>
      <c r="I17" s="105"/>
      <c r="J17" s="217"/>
      <c r="K17" s="130"/>
      <c r="L17" s="105"/>
      <c r="M17" s="217"/>
      <c r="N17" s="130"/>
      <c r="O17" s="105"/>
      <c r="P17" s="217"/>
      <c r="Q17" s="105"/>
      <c r="R17" s="105"/>
      <c r="S17" s="8"/>
    </row>
    <row r="18" spans="1:19" x14ac:dyDescent="0.2">
      <c r="A18" s="186" t="s">
        <v>140</v>
      </c>
      <c r="B18" s="221">
        <v>732715.05316361261</v>
      </c>
      <c r="C18" s="110">
        <f>IF(ISNUMBER(B18/B$8*100),B18/B$8*100,0)</f>
        <v>13.556602532320882</v>
      </c>
      <c r="D18" s="234">
        <v>0</v>
      </c>
      <c r="E18" s="221">
        <v>455600.71373102436</v>
      </c>
      <c r="F18" s="110">
        <f>IF(ISNUMBER(E18/E$8*100),E18/E$8*100,0)</f>
        <v>10.995819898755297</v>
      </c>
      <c r="G18" s="234">
        <v>0</v>
      </c>
      <c r="H18" s="221">
        <v>76240.869525295842</v>
      </c>
      <c r="I18" s="110">
        <f>IF(ISNUMBER(H18/H$8*100),H18/H$8*100,0)</f>
        <v>4.9449394816530203</v>
      </c>
      <c r="J18" s="234">
        <v>0</v>
      </c>
      <c r="K18" s="221">
        <v>71343.656360157634</v>
      </c>
      <c r="L18" s="110">
        <f>IF(ISNUMBER(K18/K$8*100),K18/K$8*100,0)</f>
        <v>5.1865098759129706</v>
      </c>
      <c r="M18" s="234">
        <v>0</v>
      </c>
      <c r="N18" s="221">
        <v>4897.2131651382488</v>
      </c>
      <c r="O18" s="110">
        <f>IF(ISNUMBER(N18/N$8*100),N18/N$8*100,0)</f>
        <v>2.945978199303164</v>
      </c>
      <c r="P18" s="234">
        <v>0</v>
      </c>
      <c r="Q18" s="111">
        <f>IF(ISNUMBER(N18/H18*100),N18/H18*100,0)</f>
        <v>6.4233437992380322</v>
      </c>
      <c r="R18" s="234">
        <v>3.2373066271917796</v>
      </c>
    </row>
    <row r="19" spans="1:19" x14ac:dyDescent="0.2">
      <c r="A19" s="186" t="s">
        <v>141</v>
      </c>
      <c r="B19" s="221">
        <v>2466980.1971844314</v>
      </c>
      <c r="C19" s="110">
        <f t="shared" ref="C19:C23" si="6">IF(ISNUMBER(B19/B$8*100),B19/B$8*100,0)</f>
        <v>45.643759936330994</v>
      </c>
      <c r="D19" s="234">
        <v>4.4256539749439607</v>
      </c>
      <c r="E19" s="221">
        <v>1838652.2846444238</v>
      </c>
      <c r="F19" s="110">
        <f t="shared" ref="F19:F23" si="7">IF(ISNUMBER(E19/E$8*100),E19/E$8*100,0)</f>
        <v>44.375455896061126</v>
      </c>
      <c r="G19" s="234">
        <v>4.6827413589451519</v>
      </c>
      <c r="H19" s="221">
        <v>568366.67978768679</v>
      </c>
      <c r="I19" s="110">
        <f t="shared" ref="I19:I23" si="8">IF(ISNUMBER(H19/H$8*100),H19/H$8*100,0)</f>
        <v>36.863939937170684</v>
      </c>
      <c r="J19" s="234">
        <v>4.8238182053323193</v>
      </c>
      <c r="K19" s="221">
        <v>516265.5716001757</v>
      </c>
      <c r="L19" s="110">
        <f t="shared" ref="L19:L23" si="9">IF(ISNUMBER(K19/K$8*100),K19/K$8*100,0)</f>
        <v>37.531248359083257</v>
      </c>
      <c r="M19" s="234">
        <v>4.808067788627775</v>
      </c>
      <c r="N19" s="221">
        <v>52101.108187509155</v>
      </c>
      <c r="O19" s="110">
        <f t="shared" ref="O19:O23" si="10">IF(ISNUMBER(N19/N$8*100),N19/N$8*100,0)</f>
        <v>31.342055921228116</v>
      </c>
      <c r="P19" s="234">
        <v>4.9798877816961458</v>
      </c>
      <c r="Q19" s="111">
        <f t="shared" ref="Q19:Q23" si="11">IF(ISNUMBER(N19/H19*100),N19/H19*100,0)</f>
        <v>9.1668125596263863</v>
      </c>
      <c r="R19" s="234">
        <v>3.9370698195073985</v>
      </c>
    </row>
    <row r="20" spans="1:19" x14ac:dyDescent="0.2">
      <c r="A20" s="186" t="s">
        <v>142</v>
      </c>
      <c r="B20" s="221">
        <v>612409.40809257433</v>
      </c>
      <c r="C20" s="110">
        <f t="shared" si="6"/>
        <v>11.330722491258928</v>
      </c>
      <c r="D20" s="234">
        <v>8.3257188771918251</v>
      </c>
      <c r="E20" s="221">
        <v>431685.28937870712</v>
      </c>
      <c r="F20" s="110">
        <f t="shared" si="7"/>
        <v>10.418626555867696</v>
      </c>
      <c r="G20" s="234">
        <v>8.5142100365274196</v>
      </c>
      <c r="H20" s="221">
        <v>169794.25454348826</v>
      </c>
      <c r="I20" s="110">
        <f t="shared" si="8"/>
        <v>11.012758882181437</v>
      </c>
      <c r="J20" s="234">
        <v>8.5479761958010219</v>
      </c>
      <c r="K20" s="221">
        <v>143682.33570575312</v>
      </c>
      <c r="L20" s="110">
        <f t="shared" si="9"/>
        <v>10.445355496922627</v>
      </c>
      <c r="M20" s="234">
        <v>8.5427401873357276</v>
      </c>
      <c r="N20" s="221">
        <v>26111.918837734433</v>
      </c>
      <c r="O20" s="110">
        <f t="shared" si="10"/>
        <v>15.707942669423836</v>
      </c>
      <c r="P20" s="234">
        <v>8.5767876336253437</v>
      </c>
      <c r="Q20" s="111">
        <f t="shared" si="11"/>
        <v>15.378564432547723</v>
      </c>
      <c r="R20" s="234">
        <v>5.5228424516274028</v>
      </c>
    </row>
    <row r="21" spans="1:19" x14ac:dyDescent="0.2">
      <c r="A21" s="186" t="s">
        <v>143</v>
      </c>
      <c r="B21" s="221">
        <v>895941.84481574106</v>
      </c>
      <c r="C21" s="110">
        <f t="shared" si="6"/>
        <v>16.57660427447118</v>
      </c>
      <c r="D21" s="234">
        <v>11.528914726306329</v>
      </c>
      <c r="E21" s="221">
        <v>895941.84481574106</v>
      </c>
      <c r="F21" s="110">
        <f t="shared" si="7"/>
        <v>21.623353231111512</v>
      </c>
      <c r="G21" s="234">
        <v>11.528914726306329</v>
      </c>
      <c r="H21" s="221">
        <v>415221.72056844045</v>
      </c>
      <c r="I21" s="110">
        <f t="shared" si="8"/>
        <v>26.931044890529954</v>
      </c>
      <c r="J21" s="234">
        <v>11.631761348244332</v>
      </c>
      <c r="K21" s="221">
        <v>360274.16235210228</v>
      </c>
      <c r="L21" s="110">
        <f t="shared" si="9"/>
        <v>26.191053226127686</v>
      </c>
      <c r="M21" s="234">
        <v>11.648241064549769</v>
      </c>
      <c r="N21" s="221">
        <v>54947.558216337384</v>
      </c>
      <c r="O21" s="110">
        <f t="shared" si="10"/>
        <v>33.054372589415685</v>
      </c>
      <c r="P21" s="234">
        <v>11.523708940085076</v>
      </c>
      <c r="Q21" s="111">
        <f t="shared" si="11"/>
        <v>13.233305363003151</v>
      </c>
      <c r="R21" s="234">
        <v>4.0733447688906423</v>
      </c>
    </row>
    <row r="22" spans="1:19" x14ac:dyDescent="0.2">
      <c r="A22" s="186" t="s">
        <v>33</v>
      </c>
      <c r="B22" s="221">
        <v>484442.85733236803</v>
      </c>
      <c r="C22" s="110">
        <f t="shared" si="6"/>
        <v>8.9631013285737264</v>
      </c>
      <c r="D22" s="234">
        <v>15.897815186599562</v>
      </c>
      <c r="E22" s="221">
        <v>484442.85733236803</v>
      </c>
      <c r="F22" s="110">
        <f t="shared" si="7"/>
        <v>11.691918493371736</v>
      </c>
      <c r="G22" s="234">
        <v>15.897815186599562</v>
      </c>
      <c r="H22" s="221">
        <v>298066.29001260886</v>
      </c>
      <c r="I22" s="110">
        <f t="shared" si="8"/>
        <v>19.332410225780013</v>
      </c>
      <c r="J22" s="234">
        <v>16.122745651311174</v>
      </c>
      <c r="K22" s="221">
        <v>270565.86902368709</v>
      </c>
      <c r="L22" s="110">
        <f t="shared" si="9"/>
        <v>19.669479017058158</v>
      </c>
      <c r="M22" s="234">
        <v>16.182371345908614</v>
      </c>
      <c r="N22" s="221">
        <v>27500.420988921553</v>
      </c>
      <c r="O22" s="110">
        <f t="shared" si="10"/>
        <v>16.54321304241919</v>
      </c>
      <c r="P22" s="234">
        <v>15.53716111297498</v>
      </c>
      <c r="Q22" s="111">
        <f t="shared" si="11"/>
        <v>9.2262768083429432</v>
      </c>
      <c r="R22" s="234">
        <v>4.2900154072103902</v>
      </c>
    </row>
    <row r="23" spans="1:19" x14ac:dyDescent="0.2">
      <c r="A23" s="186" t="s">
        <v>125</v>
      </c>
      <c r="B23" s="221">
        <v>40695.311455478244</v>
      </c>
      <c r="C23" s="110">
        <f t="shared" si="6"/>
        <v>0.75293957719158933</v>
      </c>
      <c r="D23" s="234">
        <v>0</v>
      </c>
      <c r="E23" s="221">
        <v>37076.210212003796</v>
      </c>
      <c r="F23" s="110">
        <f t="shared" si="7"/>
        <v>0.89482592483441992</v>
      </c>
      <c r="G23" s="234">
        <v>0</v>
      </c>
      <c r="H23" s="221">
        <v>14105.991318389461</v>
      </c>
      <c r="I23" s="110">
        <f t="shared" si="8"/>
        <v>0.91490658268286751</v>
      </c>
      <c r="J23" s="234">
        <v>0</v>
      </c>
      <c r="K23" s="221">
        <v>13430.354458861217</v>
      </c>
      <c r="L23" s="110">
        <f t="shared" si="9"/>
        <v>0.97635402489401646</v>
      </c>
      <c r="M23" s="234">
        <v>0</v>
      </c>
      <c r="N23" s="221">
        <v>675.63685952824312</v>
      </c>
      <c r="O23" s="110">
        <f t="shared" si="10"/>
        <v>0.40643757820978349</v>
      </c>
      <c r="P23" s="234">
        <v>0</v>
      </c>
      <c r="Q23" s="111">
        <f t="shared" si="11"/>
        <v>4.78971554907623</v>
      </c>
      <c r="R23" s="234">
        <v>1.3546295846297831</v>
      </c>
    </row>
    <row r="24" spans="1:19" x14ac:dyDescent="0.2">
      <c r="B24" s="130"/>
      <c r="C24" s="105"/>
      <c r="D24" s="217"/>
      <c r="E24" s="130"/>
      <c r="F24" s="105"/>
      <c r="G24" s="217"/>
      <c r="H24" s="130"/>
      <c r="I24" s="105"/>
      <c r="J24" s="217"/>
      <c r="K24" s="130"/>
      <c r="L24" s="105"/>
      <c r="M24" s="217"/>
      <c r="N24" s="130"/>
      <c r="O24" s="105"/>
      <c r="P24" s="217"/>
      <c r="Q24" s="105"/>
      <c r="R24" s="105"/>
    </row>
    <row r="25" spans="1:19" ht="12" customHeight="1" x14ac:dyDescent="0.2">
      <c r="A25" s="103" t="s">
        <v>15</v>
      </c>
      <c r="B25" s="221"/>
      <c r="C25" s="110"/>
      <c r="D25" s="234"/>
      <c r="E25" s="221"/>
      <c r="F25" s="110"/>
      <c r="G25" s="234"/>
      <c r="H25" s="221"/>
      <c r="I25" s="110"/>
      <c r="J25" s="234"/>
      <c r="K25" s="221"/>
      <c r="L25" s="110"/>
      <c r="M25" s="234"/>
      <c r="N25" s="221"/>
      <c r="O25" s="110"/>
      <c r="P25" s="234"/>
      <c r="Q25" s="111"/>
      <c r="R25" s="110"/>
    </row>
    <row r="26" spans="1:19" x14ac:dyDescent="0.2">
      <c r="A26" s="186" t="s">
        <v>34</v>
      </c>
      <c r="B26" s="221">
        <v>390799.65913927328</v>
      </c>
      <c r="C26" s="110">
        <f>IF(ISNUMBER(B26/B$8*100),B26/B$8*100,0)</f>
        <v>7.2305265544129682</v>
      </c>
      <c r="D26" s="234">
        <v>8.8724035925970632</v>
      </c>
      <c r="E26" s="221">
        <v>390799.65913927328</v>
      </c>
      <c r="F26" s="110">
        <f>IF(ISNUMBER(E26/E$8*100),E26/E$8*100,0)</f>
        <v>9.4318611426218038</v>
      </c>
      <c r="G26" s="234">
        <v>8.8724035925970632</v>
      </c>
      <c r="H26" s="221">
        <v>64189.64856931792</v>
      </c>
      <c r="I26" s="110">
        <f>IF(ISNUMBER(H26/H$8*100),H26/H$8*100,0)</f>
        <v>4.1633041372716537</v>
      </c>
      <c r="J26" s="234">
        <v>8.210244116028214</v>
      </c>
      <c r="K26" s="221">
        <v>47667.344815512835</v>
      </c>
      <c r="L26" s="110">
        <f>IF(ISNUMBER(K26/K$8*100),K26/K$8*100,0)</f>
        <v>3.465299751335313</v>
      </c>
      <c r="M26" s="234">
        <v>8.1988958583914027</v>
      </c>
      <c r="N26" s="221">
        <v>16522.303753805085</v>
      </c>
      <c r="O26" s="110">
        <f>IF(ISNUMBER(N26/N$8*100),N26/N$8*100,0)</f>
        <v>9.9391929694774745</v>
      </c>
      <c r="P26" s="234">
        <v>8.2423436749439478</v>
      </c>
      <c r="Q26" s="111">
        <f>IF(ISNUMBER(N26/H26*100),N26/H26*100,0)</f>
        <v>25.739825847407115</v>
      </c>
      <c r="R26" s="234">
        <v>3.5152997438067537</v>
      </c>
    </row>
    <row r="27" spans="1:19" x14ac:dyDescent="0.2">
      <c r="A27" s="186" t="s">
        <v>35</v>
      </c>
      <c r="B27" s="221">
        <v>472810.87650289974</v>
      </c>
      <c r="C27" s="110">
        <f t="shared" ref="C27:C32" si="12">IF(ISNUMBER(B27/B$8*100),B27/B$8*100,0)</f>
        <v>8.7478878699613691</v>
      </c>
      <c r="D27" s="234">
        <v>9.8014337027790734</v>
      </c>
      <c r="E27" s="221">
        <v>472810.87650289974</v>
      </c>
      <c r="F27" s="110">
        <f t="shared" ref="F27:F32" si="13">IF(ISNUMBER(E27/E$8*100),E27/E$8*100,0)</f>
        <v>11.411183274106653</v>
      </c>
      <c r="G27" s="234">
        <v>9.8014337027790734</v>
      </c>
      <c r="H27" s="221">
        <v>205399.01396645349</v>
      </c>
      <c r="I27" s="110">
        <f t="shared" ref="I27:I32" si="14">IF(ISNUMBER(H27/H$8*100),H27/H$8*100,0)</f>
        <v>13.322063349740828</v>
      </c>
      <c r="J27" s="234">
        <v>10.265166641957356</v>
      </c>
      <c r="K27" s="221">
        <v>164669.2185772582</v>
      </c>
      <c r="L27" s="110">
        <f t="shared" ref="L27:L32" si="15">IF(ISNUMBER(K27/K$8*100),K27/K$8*100,0)</f>
        <v>11.971050714002601</v>
      </c>
      <c r="M27" s="234">
        <v>10.305095920657486</v>
      </c>
      <c r="N27" s="221">
        <v>40729.795389194624</v>
      </c>
      <c r="O27" s="110">
        <f t="shared" ref="O27:O32" si="16">IF(ISNUMBER(N27/N$8*100),N27/N$8*100,0)</f>
        <v>24.501504270390196</v>
      </c>
      <c r="P27" s="234">
        <v>10.105847400864899</v>
      </c>
      <c r="Q27" s="111">
        <f t="shared" ref="Q27:Q32" si="17">IF(ISNUMBER(N27/H27*100),N27/H27*100,0)</f>
        <v>19.829596356215596</v>
      </c>
      <c r="R27" s="234">
        <v>3.6684342347760044</v>
      </c>
    </row>
    <row r="28" spans="1:19" x14ac:dyDescent="0.2">
      <c r="A28" s="186" t="s">
        <v>36</v>
      </c>
      <c r="B28" s="221">
        <v>420237.38989185804</v>
      </c>
      <c r="C28" s="110">
        <f t="shared" si="12"/>
        <v>7.7751797774403899</v>
      </c>
      <c r="D28" s="234">
        <v>9.6940515669884846</v>
      </c>
      <c r="E28" s="221">
        <v>420237.38989185804</v>
      </c>
      <c r="F28" s="110">
        <f t="shared" si="13"/>
        <v>10.142334098058331</v>
      </c>
      <c r="G28" s="234">
        <v>9.6940515669884846</v>
      </c>
      <c r="H28" s="221">
        <v>208613.00695344587</v>
      </c>
      <c r="I28" s="110">
        <f t="shared" si="14"/>
        <v>13.530521108867793</v>
      </c>
      <c r="J28" s="234">
        <v>10.814084428763103</v>
      </c>
      <c r="K28" s="221">
        <v>178030.77280218445</v>
      </c>
      <c r="L28" s="110">
        <f t="shared" si="15"/>
        <v>12.94240312962995</v>
      </c>
      <c r="M28" s="234">
        <v>10.897149226815166</v>
      </c>
      <c r="N28" s="221">
        <v>30582.234151260989</v>
      </c>
      <c r="O28" s="110">
        <f t="shared" si="16"/>
        <v>18.397115268936062</v>
      </c>
      <c r="P28" s="234">
        <v>10.326396011548171</v>
      </c>
      <c r="Q28" s="111">
        <f t="shared" si="17"/>
        <v>14.659792597728927</v>
      </c>
      <c r="R28" s="234">
        <v>3.9410274656790074</v>
      </c>
    </row>
    <row r="29" spans="1:19" x14ac:dyDescent="0.2">
      <c r="A29" s="186" t="s">
        <v>38</v>
      </c>
      <c r="B29" s="221">
        <v>450928.49283811945</v>
      </c>
      <c r="C29" s="110">
        <f t="shared" si="12"/>
        <v>8.3430227364796146</v>
      </c>
      <c r="D29" s="234">
        <v>9.2728066538868639</v>
      </c>
      <c r="E29" s="221">
        <v>450928.49283811945</v>
      </c>
      <c r="F29" s="110">
        <f t="shared" si="13"/>
        <v>10.883056907132957</v>
      </c>
      <c r="G29" s="234">
        <v>9.2728066538868639</v>
      </c>
      <c r="H29" s="221">
        <v>240428.22750708309</v>
      </c>
      <c r="I29" s="110">
        <f t="shared" si="14"/>
        <v>15.594038238364604</v>
      </c>
      <c r="J29" s="234">
        <v>10.308038950797707</v>
      </c>
      <c r="K29" s="221">
        <v>215739.47552223102</v>
      </c>
      <c r="L29" s="110">
        <f t="shared" si="15"/>
        <v>15.683733880581046</v>
      </c>
      <c r="M29" s="234">
        <v>10.329429388617825</v>
      </c>
      <c r="N29" s="221">
        <v>24688.751984851773</v>
      </c>
      <c r="O29" s="110">
        <f t="shared" si="16"/>
        <v>14.851819323107367</v>
      </c>
      <c r="P29" s="234">
        <v>10.123676278055965</v>
      </c>
      <c r="Q29" s="111">
        <f t="shared" si="17"/>
        <v>10.268657819774692</v>
      </c>
      <c r="R29" s="234">
        <v>6.1740417529334914</v>
      </c>
    </row>
    <row r="30" spans="1:19" x14ac:dyDescent="0.2">
      <c r="A30" s="186" t="s">
        <v>39</v>
      </c>
      <c r="B30" s="221">
        <v>646926.5910566072</v>
      </c>
      <c r="C30" s="110">
        <f t="shared" si="12"/>
        <v>11.969355105613451</v>
      </c>
      <c r="D30" s="234">
        <v>8.4424066822857604</v>
      </c>
      <c r="E30" s="221">
        <v>646926.5910566072</v>
      </c>
      <c r="F30" s="110">
        <f t="shared" si="13"/>
        <v>15.61342655660062</v>
      </c>
      <c r="G30" s="234">
        <v>8.4424066822857604</v>
      </c>
      <c r="H30" s="221">
        <v>315054.74787895172</v>
      </c>
      <c r="I30" s="110">
        <f t="shared" si="14"/>
        <v>20.434271951108382</v>
      </c>
      <c r="J30" s="234">
        <v>9.7022722200479166</v>
      </c>
      <c r="K30" s="221">
        <v>286081.79386004125</v>
      </c>
      <c r="L30" s="110">
        <f t="shared" si="15"/>
        <v>20.797448923610567</v>
      </c>
      <c r="M30" s="234">
        <v>9.7099616638892279</v>
      </c>
      <c r="N30" s="221">
        <v>28972.954018910597</v>
      </c>
      <c r="O30" s="110">
        <f t="shared" si="16"/>
        <v>17.429033213569348</v>
      </c>
      <c r="P30" s="234">
        <v>9.62845642717852</v>
      </c>
      <c r="Q30" s="111">
        <f t="shared" si="17"/>
        <v>9.196164861493342</v>
      </c>
      <c r="R30" s="234">
        <v>4.0666419856013638</v>
      </c>
    </row>
    <row r="31" spans="1:19" x14ac:dyDescent="0.2">
      <c r="A31" s="186" t="s">
        <v>40</v>
      </c>
      <c r="B31" s="221">
        <v>878030.15765688696</v>
      </c>
      <c r="C31" s="110">
        <f t="shared" si="12"/>
        <v>16.245204472532567</v>
      </c>
      <c r="D31" s="234">
        <v>7.3204999857541031</v>
      </c>
      <c r="E31" s="221">
        <v>878030.15765688696</v>
      </c>
      <c r="F31" s="110">
        <f t="shared" si="13"/>
        <v>21.191058723781385</v>
      </c>
      <c r="G31" s="234">
        <v>7.3204999857541031</v>
      </c>
      <c r="H31" s="221">
        <v>367560.80089562514</v>
      </c>
      <c r="I31" s="110">
        <f t="shared" si="14"/>
        <v>23.839784718794878</v>
      </c>
      <c r="J31" s="234">
        <v>8.7639714283782535</v>
      </c>
      <c r="K31" s="221">
        <v>347261.92359581147</v>
      </c>
      <c r="L31" s="110">
        <f t="shared" si="15"/>
        <v>25.245095193411419</v>
      </c>
      <c r="M31" s="234">
        <v>8.808332408633138</v>
      </c>
      <c r="N31" s="221">
        <v>20298.877299813026</v>
      </c>
      <c r="O31" s="110">
        <f t="shared" si="16"/>
        <v>12.211036762964939</v>
      </c>
      <c r="P31" s="234">
        <v>7.9901559746405661</v>
      </c>
      <c r="Q31" s="111">
        <f t="shared" si="17"/>
        <v>5.5225903443325075</v>
      </c>
      <c r="R31" s="234">
        <v>4.5276049130903866</v>
      </c>
    </row>
    <row r="32" spans="1:19" x14ac:dyDescent="0.2">
      <c r="A32" s="186" t="s">
        <v>107</v>
      </c>
      <c r="B32" s="221">
        <v>883666.03302856965</v>
      </c>
      <c r="C32" s="110">
        <f t="shared" si="12"/>
        <v>16.349478735775442</v>
      </c>
      <c r="D32" s="234">
        <v>6.4166909989634267</v>
      </c>
      <c r="E32" s="221">
        <v>883666.03302856965</v>
      </c>
      <c r="F32" s="110">
        <f t="shared" si="13"/>
        <v>21.327079297698745</v>
      </c>
      <c r="G32" s="234">
        <v>6.4166909989634267</v>
      </c>
      <c r="H32" s="221">
        <v>140550.35998502772</v>
      </c>
      <c r="I32" s="110">
        <f t="shared" si="14"/>
        <v>9.1160164958495287</v>
      </c>
      <c r="J32" s="234">
        <v>6.8682416918498053</v>
      </c>
      <c r="K32" s="221">
        <v>136111.42032769468</v>
      </c>
      <c r="L32" s="110">
        <f t="shared" si="15"/>
        <v>9.8949684074275854</v>
      </c>
      <c r="M32" s="234">
        <v>6.7923322734670668</v>
      </c>
      <c r="N32" s="221">
        <v>4438.9396573329977</v>
      </c>
      <c r="O32" s="110">
        <f t="shared" si="16"/>
        <v>2.6702981915544415</v>
      </c>
      <c r="P32" s="234">
        <v>8.9868293709461913</v>
      </c>
      <c r="Q32" s="111">
        <f t="shared" si="17"/>
        <v>3.1582556300858005</v>
      </c>
      <c r="R32" s="234">
        <v>3.9933291707599055</v>
      </c>
    </row>
    <row r="33" spans="1:18" x14ac:dyDescent="0.2">
      <c r="A33" s="109"/>
      <c r="B33" s="114"/>
      <c r="C33" s="116"/>
      <c r="D33" s="116"/>
      <c r="E33" s="114"/>
      <c r="F33" s="116"/>
      <c r="G33" s="116"/>
      <c r="H33" s="114"/>
      <c r="I33" s="116"/>
      <c r="J33" s="116"/>
      <c r="K33" s="114"/>
      <c r="L33" s="116"/>
      <c r="M33" s="116"/>
      <c r="N33" s="114"/>
      <c r="O33" s="116"/>
      <c r="P33" s="116"/>
      <c r="Q33" s="116"/>
      <c r="R33" s="116"/>
    </row>
    <row r="34" spans="1:18" x14ac:dyDescent="0.2">
      <c r="A34" s="103" t="s">
        <v>12</v>
      </c>
      <c r="H34" s="130"/>
      <c r="I34" s="105"/>
      <c r="J34" s="105"/>
      <c r="K34" s="130"/>
      <c r="L34" s="105"/>
      <c r="M34" s="105"/>
      <c r="N34" s="130"/>
      <c r="O34" s="105"/>
      <c r="P34" s="105"/>
      <c r="Q34" s="105"/>
      <c r="R34" s="105"/>
    </row>
    <row r="35" spans="1:18" x14ac:dyDescent="0.2">
      <c r="A35" s="109" t="s">
        <v>31</v>
      </c>
      <c r="B35" s="249">
        <v>883666.03302856965</v>
      </c>
      <c r="C35" s="250">
        <f>IF(ISNUMBER(B35/B$8*100),B35/B$8*100,0)</f>
        <v>16.349478735775442</v>
      </c>
      <c r="D35" s="250">
        <v>6.4166909989634267</v>
      </c>
      <c r="E35" s="249">
        <v>883666.03302856965</v>
      </c>
      <c r="F35" s="250">
        <f>IF(ISNUMBER(E35/E$8*100),E35/E$8*100,0)</f>
        <v>21.327079297698745</v>
      </c>
      <c r="G35" s="250">
        <v>6.4166909989634267</v>
      </c>
      <c r="H35" s="221">
        <v>59880.755862194987</v>
      </c>
      <c r="I35" s="110">
        <f>IF(ISNUMBER(H35/H$8*100),H35/H$8*100,0)</f>
        <v>3.8838318043572255</v>
      </c>
      <c r="J35" s="234">
        <v>6.0468117249893698</v>
      </c>
      <c r="K35" s="221">
        <v>59880.755862194987</v>
      </c>
      <c r="L35" s="110">
        <f>IF(ISNUMBER(K35/K$8*100),K35/K$8*100,0)</f>
        <v>4.3531849571680912</v>
      </c>
      <c r="M35" s="234">
        <v>6.0468117249893698</v>
      </c>
      <c r="N35" s="221">
        <v>0</v>
      </c>
      <c r="O35" s="110">
        <f>IF(ISNUMBER(N35/N$8*100),N35/N$8*100,0)</f>
        <v>0</v>
      </c>
      <c r="P35" s="234">
        <v>0</v>
      </c>
      <c r="Q35" s="111">
        <f>IF(ISNUMBER(N35/H35*100),N35/H35*100,0)</f>
        <v>0</v>
      </c>
      <c r="R35" s="234">
        <v>1</v>
      </c>
    </row>
    <row r="36" spans="1:18" x14ac:dyDescent="0.2">
      <c r="A36" s="109" t="s">
        <v>32</v>
      </c>
      <c r="B36" s="249">
        <v>61488.543538524558</v>
      </c>
      <c r="C36" s="250">
        <f>IF(ISNUMBER(B36/B$8*100),B36/B$8*100,0)</f>
        <v>1.1376533639427637</v>
      </c>
      <c r="D36" s="250">
        <v>6.0193623838992494</v>
      </c>
      <c r="E36" s="249">
        <v>59880.755862194987</v>
      </c>
      <c r="F36" s="250">
        <f>IF(ISNUMBER(E36/E$8*100),E36/E$8*100,0)</f>
        <v>1.4452084621859425</v>
      </c>
      <c r="G36" s="250">
        <v>6.0468117249893698</v>
      </c>
      <c r="H36" s="221">
        <v>182706.40781319264</v>
      </c>
      <c r="I36" s="110">
        <f t="shared" ref="I36:I39" si="18">IF(ISNUMBER(H36/H$8*100),H36/H$8*100,0)</f>
        <v>11.850233807297968</v>
      </c>
      <c r="J36" s="234">
        <v>8.1641311866903461</v>
      </c>
      <c r="K36" s="221">
        <v>182706.40781319264</v>
      </c>
      <c r="L36" s="110">
        <f t="shared" ref="L36:L39" si="19">IF(ISNUMBER(K36/K$8*100),K36/K$8*100,0)</f>
        <v>13.282310395362707</v>
      </c>
      <c r="M36" s="234">
        <v>8.1641311866903461</v>
      </c>
      <c r="N36" s="221">
        <v>0</v>
      </c>
      <c r="O36" s="110">
        <f t="shared" ref="O36:O39" si="20">IF(ISNUMBER(N36/N$8*100),N36/N$8*100,0)</f>
        <v>0</v>
      </c>
      <c r="P36" s="234">
        <v>0</v>
      </c>
      <c r="Q36" s="111">
        <f t="shared" ref="Q36:Q39" si="21">IF(ISNUMBER(N36/H36*100),N36/H36*100,0)</f>
        <v>0</v>
      </c>
      <c r="R36" s="234">
        <v>2</v>
      </c>
    </row>
    <row r="37" spans="1:18" x14ac:dyDescent="0.2">
      <c r="A37" s="109" t="s">
        <v>41</v>
      </c>
      <c r="B37" s="249">
        <v>185657.61259466648</v>
      </c>
      <c r="C37" s="250">
        <f>IF(ISNUMBER(B37/B$8*100),B37/B$8*100,0)</f>
        <v>3.4350139937462068</v>
      </c>
      <c r="D37" s="250">
        <v>8.1374610760428041</v>
      </c>
      <c r="E37" s="249">
        <v>182706.40781319264</v>
      </c>
      <c r="F37" s="250">
        <f>IF(ISNUMBER(E37/E$8*100),E37/E$8*100,0)</f>
        <v>4.4095777160008423</v>
      </c>
      <c r="G37" s="250">
        <v>8.1641311866903461</v>
      </c>
      <c r="H37" s="221">
        <v>1106410.8142601086</v>
      </c>
      <c r="I37" s="110">
        <f t="shared" si="18"/>
        <v>71.761176812751572</v>
      </c>
      <c r="J37" s="234">
        <v>9.8733430969630476</v>
      </c>
      <c r="K37" s="221">
        <v>1106410.8142601086</v>
      </c>
      <c r="L37" s="110">
        <f t="shared" si="19"/>
        <v>80.433368679736191</v>
      </c>
      <c r="M37" s="234">
        <v>9.8733430969630476</v>
      </c>
      <c r="N37" s="221">
        <v>0</v>
      </c>
      <c r="O37" s="110">
        <f t="shared" si="20"/>
        <v>0</v>
      </c>
      <c r="P37" s="234">
        <v>0</v>
      </c>
      <c r="Q37" s="111">
        <f t="shared" si="21"/>
        <v>0</v>
      </c>
      <c r="R37" s="234">
        <v>3</v>
      </c>
    </row>
    <row r="38" spans="1:18" x14ac:dyDescent="0.2">
      <c r="A38" s="109" t="s">
        <v>37</v>
      </c>
      <c r="B38" s="249">
        <v>1115383.0192549725</v>
      </c>
      <c r="C38" s="250">
        <f>IF(ISNUMBER(B38/B$8*100),B38/B$8*100,0)</f>
        <v>20.636677516113828</v>
      </c>
      <c r="D38" s="250">
        <v>9.8417521913264601</v>
      </c>
      <c r="E38" s="249">
        <v>1106410.8142601086</v>
      </c>
      <c r="F38" s="250">
        <f>IF(ISNUMBER(E38/E$8*100),E38/E$8*100,0)</f>
        <v>26.702974075720618</v>
      </c>
      <c r="G38" s="250">
        <v>9.8733430969630476</v>
      </c>
      <c r="H38" s="221">
        <v>26563.971565242544</v>
      </c>
      <c r="I38" s="110">
        <f t="shared" si="18"/>
        <v>1.722924103572733</v>
      </c>
      <c r="J38" s="234">
        <v>10.544499091222077</v>
      </c>
      <c r="K38" s="221">
        <v>26563.971565242544</v>
      </c>
      <c r="L38" s="110">
        <f t="shared" si="19"/>
        <v>1.9311359677318531</v>
      </c>
      <c r="M38" s="234">
        <v>10.544499091222077</v>
      </c>
      <c r="N38" s="221">
        <v>0</v>
      </c>
      <c r="O38" s="110">
        <f t="shared" si="20"/>
        <v>0</v>
      </c>
      <c r="P38" s="234">
        <v>0</v>
      </c>
      <c r="Q38" s="111">
        <f t="shared" si="21"/>
        <v>0</v>
      </c>
      <c r="R38" s="234">
        <v>4</v>
      </c>
    </row>
    <row r="39" spans="1:18" x14ac:dyDescent="0.2">
      <c r="A39" s="109" t="s">
        <v>61</v>
      </c>
      <c r="B39" s="249">
        <v>26907.716919301391</v>
      </c>
      <c r="C39" s="250">
        <f>IF(ISNUMBER(B39/B$8*100),B39/B$8*100,0)</f>
        <v>0.49784322261729386</v>
      </c>
      <c r="D39" s="250">
        <v>10.499727674245397</v>
      </c>
      <c r="E39" s="249">
        <v>26563.971565242544</v>
      </c>
      <c r="F39" s="250">
        <f>IF(ISNUMBER(E39/E$8*100),E39/E$8*100,0)</f>
        <v>0.64111542919906028</v>
      </c>
      <c r="G39" s="250">
        <v>10.544499091222077</v>
      </c>
      <c r="H39" s="221">
        <v>43205.345546531527</v>
      </c>
      <c r="I39" s="110">
        <f t="shared" si="18"/>
        <v>2.802274165309977</v>
      </c>
      <c r="J39" s="234">
        <v>9.7045677874609009</v>
      </c>
      <c r="K39" s="221">
        <v>0</v>
      </c>
      <c r="L39" s="110">
        <f t="shared" si="19"/>
        <v>0</v>
      </c>
      <c r="M39" s="234">
        <v>0</v>
      </c>
      <c r="N39" s="221">
        <v>43205.345546531527</v>
      </c>
      <c r="O39" s="110">
        <f t="shared" si="20"/>
        <v>25.990701605460693</v>
      </c>
      <c r="P39" s="234">
        <v>9.7045677874609009</v>
      </c>
      <c r="Q39" s="111">
        <f t="shared" si="21"/>
        <v>100</v>
      </c>
      <c r="R39" s="234">
        <v>5</v>
      </c>
    </row>
    <row r="40" spans="1:18" x14ac:dyDescent="0.2">
      <c r="A40" s="205"/>
      <c r="B40" s="206"/>
      <c r="C40" s="207"/>
      <c r="D40" s="208"/>
      <c r="E40" s="206"/>
      <c r="F40" s="207"/>
      <c r="G40" s="208"/>
      <c r="H40" s="206"/>
      <c r="I40" s="207"/>
      <c r="J40" s="208"/>
      <c r="K40" s="206"/>
      <c r="L40" s="207"/>
      <c r="M40" s="208"/>
      <c r="N40" s="206"/>
      <c r="O40" s="207"/>
      <c r="P40" s="208"/>
      <c r="Q40" s="194"/>
      <c r="R40" s="194"/>
    </row>
    <row r="41" spans="1:18" x14ac:dyDescent="0.2">
      <c r="A41" s="2" t="str">
        <f>'C01'!A42</f>
        <v>Fuente: Instituto Nacional de Estadística (INE).  LXXXIV Encuesta Permanente de Hogares de Propósitos Múltiples, junio 2026.</v>
      </c>
      <c r="F41" s="119"/>
      <c r="I41" s="119"/>
      <c r="L41" s="119"/>
    </row>
    <row r="42" spans="1:18" x14ac:dyDescent="0.2">
      <c r="A42" s="118" t="str">
        <f>'C01'!A43</f>
        <v>(Promedio de salarios mínimos por rama)</v>
      </c>
      <c r="B42" s="5"/>
      <c r="F42" s="119"/>
      <c r="I42" s="119"/>
      <c r="L42" s="119"/>
    </row>
    <row r="43" spans="1:18" x14ac:dyDescent="0.2">
      <c r="A43" s="2" t="s">
        <v>50</v>
      </c>
      <c r="B43" s="5"/>
      <c r="F43" s="119"/>
      <c r="I43" s="119"/>
      <c r="L43" s="119"/>
    </row>
    <row r="44" spans="1:18" x14ac:dyDescent="0.2">
      <c r="A44" s="2" t="s">
        <v>137</v>
      </c>
      <c r="B44" s="5"/>
      <c r="F44" s="119"/>
      <c r="I44" s="119"/>
      <c r="L44" s="119"/>
    </row>
    <row r="45" spans="1:18" x14ac:dyDescent="0.2">
      <c r="A45" s="2" t="s">
        <v>51</v>
      </c>
      <c r="F45" s="119"/>
      <c r="I45" s="119"/>
      <c r="L45" s="119"/>
    </row>
    <row r="46" spans="1:18" x14ac:dyDescent="0.2">
      <c r="A46" s="2" t="s">
        <v>56</v>
      </c>
      <c r="F46" s="119"/>
      <c r="I46" s="119"/>
      <c r="L46" s="119"/>
    </row>
    <row r="47" spans="1:18" x14ac:dyDescent="0.2">
      <c r="A47" s="2" t="s">
        <v>57</v>
      </c>
      <c r="F47" s="119"/>
      <c r="I47" s="119"/>
      <c r="L47" s="119"/>
    </row>
    <row r="48" spans="1:18" x14ac:dyDescent="0.2">
      <c r="E48" s="8"/>
      <c r="F48" s="119"/>
      <c r="G48" s="3"/>
      <c r="I48" s="119"/>
      <c r="L48" s="119"/>
    </row>
    <row r="49" spans="2:12" x14ac:dyDescent="0.2">
      <c r="F49" s="119"/>
      <c r="I49" s="119"/>
      <c r="L49" s="119"/>
    </row>
    <row r="50" spans="2:12" x14ac:dyDescent="0.2">
      <c r="B50" s="8"/>
      <c r="F50" s="119"/>
      <c r="I50" s="119"/>
      <c r="L50" s="119"/>
    </row>
    <row r="52" spans="2:12" x14ac:dyDescent="0.2">
      <c r="B52" s="8"/>
    </row>
    <row r="53" spans="2:12" x14ac:dyDescent="0.2">
      <c r="B53" s="8"/>
    </row>
  </sheetData>
  <mergeCells count="12">
    <mergeCell ref="A1:R1"/>
    <mergeCell ref="A2:R2"/>
    <mergeCell ref="A4:A6"/>
    <mergeCell ref="B4:D5"/>
    <mergeCell ref="N5:P5"/>
    <mergeCell ref="A3:R3"/>
    <mergeCell ref="E4:G5"/>
    <mergeCell ref="H4:P4"/>
    <mergeCell ref="Q4:Q6"/>
    <mergeCell ref="R4:R6"/>
    <mergeCell ref="H5:J5"/>
    <mergeCell ref="K5:M5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"/>
  <dimension ref="A1:S116"/>
  <sheetViews>
    <sheetView zoomScaleNormal="100" workbookViewId="0">
      <selection activeCell="B109" sqref="B109"/>
    </sheetView>
  </sheetViews>
  <sheetFormatPr baseColWidth="10" defaultColWidth="12" defaultRowHeight="11.25" x14ac:dyDescent="0.2"/>
  <cols>
    <col min="1" max="1" width="54.1640625" style="121" customWidth="1"/>
    <col min="2" max="2" width="14.5" style="121" bestFit="1" customWidth="1"/>
    <col min="3" max="3" width="9" style="147" bestFit="1" customWidth="1"/>
    <col min="4" max="4" width="14.5" style="121" bestFit="1" customWidth="1"/>
    <col min="5" max="5" width="7.6640625" style="147" bestFit="1" customWidth="1"/>
    <col min="6" max="6" width="12.5" style="121" bestFit="1" customWidth="1"/>
    <col min="7" max="7" width="7.33203125" style="147" bestFit="1" customWidth="1"/>
    <col min="8" max="8" width="14.33203125" style="121" bestFit="1" customWidth="1"/>
    <col min="9" max="9" width="7.6640625" style="147" bestFit="1" customWidth="1"/>
    <col min="10" max="10" width="11.5" style="121" bestFit="1" customWidth="1"/>
    <col min="11" max="11" width="7.33203125" style="147" bestFit="1" customWidth="1"/>
    <col min="12" max="12" width="14.5" style="121" bestFit="1" customWidth="1"/>
    <col min="13" max="13" width="7.6640625" style="147" bestFit="1" customWidth="1"/>
    <col min="14" max="14" width="10.5" style="147" bestFit="1" customWidth="1"/>
    <col min="15" max="15" width="9.5" style="147" bestFit="1" customWidth="1"/>
    <col min="16" max="16" width="12.5" style="121" bestFit="1" customWidth="1"/>
    <col min="17" max="17" width="7.6640625" style="147" bestFit="1" customWidth="1"/>
    <col min="18" max="16384" width="12" style="121"/>
  </cols>
  <sheetData>
    <row r="1" spans="1:19" x14ac:dyDescent="0.2">
      <c r="A1" s="321" t="s">
        <v>84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</row>
    <row r="2" spans="1:19" x14ac:dyDescent="0.2">
      <c r="A2" s="321" t="s">
        <v>53</v>
      </c>
      <c r="B2" s="321"/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  <c r="R2" s="321"/>
      <c r="S2" s="321"/>
    </row>
    <row r="3" spans="1:19" x14ac:dyDescent="0.2">
      <c r="A3" s="321" t="s">
        <v>28</v>
      </c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  <c r="P3" s="321"/>
      <c r="Q3" s="321"/>
      <c r="R3" s="321"/>
      <c r="S3" s="321"/>
    </row>
    <row r="4" spans="1:19" customFormat="1" ht="23.25" x14ac:dyDescent="0.35">
      <c r="A4" s="279" t="s">
        <v>73</v>
      </c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  <c r="R4" s="279"/>
      <c r="S4" s="279"/>
    </row>
    <row r="5" spans="1:19" ht="12" customHeight="1" x14ac:dyDescent="0.2">
      <c r="A5" s="311" t="s">
        <v>27</v>
      </c>
      <c r="B5" s="314" t="s">
        <v>5</v>
      </c>
      <c r="C5" s="314"/>
      <c r="D5" s="316" t="s">
        <v>6</v>
      </c>
      <c r="E5" s="316"/>
      <c r="F5" s="316"/>
      <c r="G5" s="316"/>
      <c r="H5" s="316"/>
      <c r="I5" s="316"/>
      <c r="J5" s="316"/>
      <c r="K5" s="316"/>
      <c r="L5" s="314" t="s">
        <v>1</v>
      </c>
      <c r="M5" s="314"/>
      <c r="N5" s="314" t="s">
        <v>138</v>
      </c>
      <c r="O5" s="314"/>
      <c r="P5" s="317" t="s">
        <v>2</v>
      </c>
      <c r="Q5" s="317"/>
      <c r="R5" s="317" t="s">
        <v>109</v>
      </c>
      <c r="S5" s="317"/>
    </row>
    <row r="6" spans="1:19" ht="13.5" x14ac:dyDescent="0.35">
      <c r="A6" s="312"/>
      <c r="B6" s="315"/>
      <c r="C6" s="315"/>
      <c r="D6" s="319" t="s">
        <v>3</v>
      </c>
      <c r="E6" s="319"/>
      <c r="F6" s="319" t="s">
        <v>70</v>
      </c>
      <c r="G6" s="319"/>
      <c r="H6" s="319" t="s">
        <v>9</v>
      </c>
      <c r="I6" s="319"/>
      <c r="J6" s="319" t="s">
        <v>71</v>
      </c>
      <c r="K6" s="319"/>
      <c r="L6" s="315"/>
      <c r="M6" s="315"/>
      <c r="N6" s="315"/>
      <c r="O6" s="315"/>
      <c r="P6" s="318"/>
      <c r="Q6" s="318"/>
      <c r="R6" s="318"/>
      <c r="S6" s="318"/>
    </row>
    <row r="7" spans="1:19" x14ac:dyDescent="0.2">
      <c r="A7" s="313"/>
      <c r="B7" s="122" t="s">
        <v>7</v>
      </c>
      <c r="C7" s="123" t="s">
        <v>55</v>
      </c>
      <c r="D7" s="122" t="s">
        <v>7</v>
      </c>
      <c r="E7" s="123" t="s">
        <v>55</v>
      </c>
      <c r="F7" s="122" t="s">
        <v>7</v>
      </c>
      <c r="G7" s="123" t="s">
        <v>55</v>
      </c>
      <c r="H7" s="122" t="s">
        <v>7</v>
      </c>
      <c r="I7" s="123" t="s">
        <v>55</v>
      </c>
      <c r="J7" s="122" t="s">
        <v>7</v>
      </c>
      <c r="K7" s="123" t="s">
        <v>55</v>
      </c>
      <c r="L7" s="122" t="s">
        <v>7</v>
      </c>
      <c r="M7" s="123" t="s">
        <v>55</v>
      </c>
      <c r="N7" s="122" t="s">
        <v>7</v>
      </c>
      <c r="O7" s="123" t="s">
        <v>55</v>
      </c>
      <c r="P7" s="122" t="s">
        <v>7</v>
      </c>
      <c r="Q7" s="123" t="s">
        <v>55</v>
      </c>
      <c r="R7" s="122" t="s">
        <v>7</v>
      </c>
      <c r="S7" s="123" t="s">
        <v>55</v>
      </c>
    </row>
    <row r="8" spans="1:19" x14ac:dyDescent="0.2">
      <c r="A8" s="124"/>
      <c r="B8" s="125"/>
      <c r="C8" s="126"/>
      <c r="D8" s="126"/>
      <c r="E8" s="126"/>
      <c r="F8" s="127"/>
      <c r="G8" s="107"/>
      <c r="H8" s="126"/>
      <c r="I8" s="126"/>
      <c r="J8" s="126"/>
      <c r="K8" s="126"/>
      <c r="L8" s="126"/>
      <c r="M8" s="126"/>
      <c r="N8" s="126"/>
      <c r="O8" s="126"/>
      <c r="P8" s="126"/>
      <c r="Q8" s="126"/>
    </row>
    <row r="9" spans="1:19" x14ac:dyDescent="0.2">
      <c r="A9" s="128" t="s">
        <v>68</v>
      </c>
      <c r="B9" s="130">
        <v>1375561.9495007547</v>
      </c>
      <c r="C9" s="107">
        <f>SUM(E9,M9,Q9,S9)</f>
        <v>99.999999999998437</v>
      </c>
      <c r="D9" s="130">
        <f>+F9+H9+J9</f>
        <v>781807.30258966202</v>
      </c>
      <c r="E9" s="107">
        <f>IF(ISNUMBER(D9/$B$9*100),D9/$B$9*100,0)</f>
        <v>56.835484790300463</v>
      </c>
      <c r="F9" s="130">
        <v>139173.52416079873</v>
      </c>
      <c r="G9" s="107">
        <f>IF(ISNUMBER(F9/$B$9*100),F9/$B$9*100,0)</f>
        <v>10.117575890443192</v>
      </c>
      <c r="H9" s="130">
        <v>523956.82787990774</v>
      </c>
      <c r="I9" s="107">
        <f>IF(ISNUMBER(H9/$B$9*100),H9/$B$9*100,0)</f>
        <v>38.090383938729346</v>
      </c>
      <c r="J9" s="130">
        <v>118676.9505489556</v>
      </c>
      <c r="K9" s="107">
        <f>IF(ISNUMBER(J9/$B$9*100),J9/$B$9*100,0)</f>
        <v>8.6275249611279321</v>
      </c>
      <c r="L9" s="130">
        <v>502866.22438872018</v>
      </c>
      <c r="M9" s="107">
        <f>IF(ISNUMBER(L9/$B$9*100),L9/$B$9*100,0)</f>
        <v>36.557148485477519</v>
      </c>
      <c r="N9" s="130">
        <v>0</v>
      </c>
      <c r="O9" s="107">
        <f>IF(ISNUMBER(N9/$B$9*100),N9/$B$9*100,0)</f>
        <v>0</v>
      </c>
      <c r="P9" s="130">
        <v>56403.540650509822</v>
      </c>
      <c r="Q9" s="107">
        <f>P9/B9*100</f>
        <v>4.1003998890039721</v>
      </c>
      <c r="R9" s="130">
        <v>34484.881871841397</v>
      </c>
      <c r="S9" s="107">
        <f>R9/B9*100</f>
        <v>2.5069668352164953</v>
      </c>
    </row>
    <row r="10" spans="1:19" s="131" customFormat="1" x14ac:dyDescent="0.2">
      <c r="A10" s="129"/>
      <c r="B10" s="130"/>
      <c r="C10" s="107"/>
      <c r="D10" s="130"/>
      <c r="E10" s="107"/>
      <c r="F10" s="130"/>
      <c r="G10" s="107"/>
      <c r="H10" s="130"/>
      <c r="I10" s="107"/>
      <c r="J10" s="130"/>
      <c r="K10" s="107"/>
      <c r="L10" s="130"/>
      <c r="M10" s="107"/>
      <c r="N10" s="107"/>
      <c r="O10" s="107"/>
      <c r="P10" s="130"/>
      <c r="Q10" s="107"/>
      <c r="R10" s="130"/>
      <c r="S10" s="107"/>
    </row>
    <row r="11" spans="1:19" x14ac:dyDescent="0.2">
      <c r="A11" s="132" t="s">
        <v>30</v>
      </c>
      <c r="B11" s="130"/>
      <c r="C11" s="107"/>
      <c r="D11" s="130"/>
      <c r="E11" s="107"/>
      <c r="F11" s="130"/>
      <c r="G11" s="107"/>
      <c r="H11" s="130"/>
      <c r="I11" s="107"/>
      <c r="J11" s="130"/>
      <c r="K11" s="107"/>
      <c r="L11" s="130"/>
      <c r="M11" s="107"/>
      <c r="N11" s="107"/>
      <c r="O11" s="107"/>
      <c r="P11" s="130"/>
      <c r="Q11" s="107"/>
      <c r="R11" s="130"/>
      <c r="S11" s="107"/>
    </row>
    <row r="12" spans="1:19" x14ac:dyDescent="0.2">
      <c r="A12" s="133" t="s">
        <v>46</v>
      </c>
      <c r="B12" s="112">
        <f>SUM(B13:B15)</f>
        <v>954441.25841132947</v>
      </c>
      <c r="C12" s="134">
        <f>IF(ISNUMBER(B12/B$9*100),B12/B$9*100,0)</f>
        <v>69.385552483312978</v>
      </c>
      <c r="D12" s="235">
        <f>+F12+H12+J12</f>
        <v>602287.73332963709</v>
      </c>
      <c r="E12" s="134">
        <f>IF(ISNUMBER(D12/D$9*100),D12/D$9*100,0)</f>
        <v>77.03787510485212</v>
      </c>
      <c r="F12" s="112">
        <f>SUM(F13:F15)</f>
        <v>110167.01264988774</v>
      </c>
      <c r="G12" s="134">
        <f>IF(ISNUMBER(F12/F$9*100),F12/F$9*100,0)</f>
        <v>79.158024713524284</v>
      </c>
      <c r="H12" s="112">
        <f>SUM(H13:H15)</f>
        <v>414361.1686259883</v>
      </c>
      <c r="I12" s="134">
        <f>IF(ISNUMBER(H12/H$9*100),H12/H$9*100,0)</f>
        <v>79.083074516391449</v>
      </c>
      <c r="J12" s="112">
        <f>SUM(J13:J15)</f>
        <v>77759.552053761086</v>
      </c>
      <c r="K12" s="134">
        <f>IF(ISNUMBER(J12/J$9*100),J12/J$9*100,0)</f>
        <v>65.522034138958077</v>
      </c>
      <c r="L12" s="112">
        <f>SUM(L13:L15)</f>
        <v>305960.57291922794</v>
      </c>
      <c r="M12" s="134">
        <f>IF(ISNUMBER(L12/L$9*100),L12/L$9*100,0)</f>
        <v>60.843333292298752</v>
      </c>
      <c r="N12" s="112">
        <f>SUM(N13:N15)</f>
        <v>0</v>
      </c>
      <c r="O12" s="134">
        <f>IF(ISNUMBER(N12/N$9*100),N12/N$9*100,0)</f>
        <v>0</v>
      </c>
      <c r="P12" s="112">
        <f>SUM(P13:P15)</f>
        <v>27690.245406512535</v>
      </c>
      <c r="Q12" s="134">
        <f>IF(ISNUMBER(P12/P$9*100),P12/P$9*100,0)</f>
        <v>49.093097857257028</v>
      </c>
      <c r="R12" s="112">
        <f>SUM(R13:R15)</f>
        <v>18502.706755946201</v>
      </c>
      <c r="S12" s="134">
        <f>IF(ISNUMBER(R12/R$9*100),R12/R$9*100,0)</f>
        <v>53.654545852031966</v>
      </c>
    </row>
    <row r="13" spans="1:19" x14ac:dyDescent="0.2">
      <c r="A13" s="135" t="s">
        <v>42</v>
      </c>
      <c r="B13" s="235">
        <v>231894.83519515072</v>
      </c>
      <c r="C13" s="134">
        <f>IF(ISNUMBER(B13/B$9*100),B13/B$9*100,0)</f>
        <v>16.858189140759123</v>
      </c>
      <c r="D13" s="235">
        <f t="shared" ref="D13:D16" si="0">+F13+H13+J13</f>
        <v>159196.6800504264</v>
      </c>
      <c r="E13" s="134">
        <f>IF(ISNUMBER(D13/D$9*100),D13/D$9*100,0)</f>
        <v>20.362649405179845</v>
      </c>
      <c r="F13" s="235">
        <v>39797.394561284404</v>
      </c>
      <c r="G13" s="134">
        <f>IF(ISNUMBER(F13/F$9*100),F13/F$9*100,0)</f>
        <v>28.595521167735299</v>
      </c>
      <c r="H13" s="235">
        <v>102591.90601009969</v>
      </c>
      <c r="I13" s="134">
        <f>IF(ISNUMBER(H13/H$9*100),H13/H$9*100,0)</f>
        <v>19.580221222656537</v>
      </c>
      <c r="J13" s="235">
        <v>16807.379479042324</v>
      </c>
      <c r="K13" s="134">
        <f>IF(ISNUMBER(J13/J$9*100),J13/J$9*100,0)</f>
        <v>14.162294701117286</v>
      </c>
      <c r="L13" s="235">
        <v>62000.999511899034</v>
      </c>
      <c r="M13" s="134">
        <f>IF(ISNUMBER(L13/L$9*100),L13/L$9*100,0)</f>
        <v>12.329521551634713</v>
      </c>
      <c r="N13" s="235">
        <v>0</v>
      </c>
      <c r="O13" s="134">
        <f>IF(ISNUMBER(N13/N$9*100),N13/N$9*100,0)</f>
        <v>0</v>
      </c>
      <c r="P13" s="235">
        <v>6438.3461419457763</v>
      </c>
      <c r="Q13" s="134">
        <f>IF(ISNUMBER(P13/P$9*100),P13/P$9*100,0)</f>
        <v>11.414790751948267</v>
      </c>
      <c r="R13" s="235">
        <v>4258.809490878607</v>
      </c>
      <c r="S13" s="134">
        <f>IF(ISNUMBER(R13/R$9*100),R13/R$9*100,0)</f>
        <v>12.349787094257483</v>
      </c>
    </row>
    <row r="14" spans="1:19" x14ac:dyDescent="0.2">
      <c r="A14" s="135" t="s">
        <v>43</v>
      </c>
      <c r="B14" s="235">
        <v>128603.83567994364</v>
      </c>
      <c r="C14" s="134">
        <f>IF(ISNUMBER(B14/B$9*100),B14/B$9*100,0)</f>
        <v>9.3491853076205693</v>
      </c>
      <c r="D14" s="235">
        <f t="shared" si="0"/>
        <v>86023.483927093228</v>
      </c>
      <c r="E14" s="134">
        <f>IF(ISNUMBER(D14/D$9*100),D14/D$9*100,0)</f>
        <v>11.003156870260568</v>
      </c>
      <c r="F14" s="235">
        <v>8477.1489003697625</v>
      </c>
      <c r="G14" s="134">
        <f>IF(ISNUMBER(F14/F$9*100),F14/F$9*100,0)</f>
        <v>6.0910643396335988</v>
      </c>
      <c r="H14" s="235">
        <v>68371.763525031216</v>
      </c>
      <c r="I14" s="134">
        <f>IF(ISNUMBER(H14/H$9*100),H14/H$9*100,0)</f>
        <v>13.049121585395621</v>
      </c>
      <c r="J14" s="235">
        <v>9174.5715016922422</v>
      </c>
      <c r="K14" s="134">
        <f>IF(ISNUMBER(J14/J$9*100),J14/J$9*100,0)</f>
        <v>7.7307105206647737</v>
      </c>
      <c r="L14" s="235">
        <v>37114.39027816333</v>
      </c>
      <c r="M14" s="134">
        <f>IF(ISNUMBER(L14/L$9*100),L14/L$9*100,0)</f>
        <v>7.3805693200570914</v>
      </c>
      <c r="N14" s="235">
        <v>0</v>
      </c>
      <c r="O14" s="134">
        <f>IF(ISNUMBER(N14/N$9*100),N14/N$9*100,0)</f>
        <v>0</v>
      </c>
      <c r="P14" s="235">
        <v>3781.9410471030537</v>
      </c>
      <c r="Q14" s="134">
        <f>IF(ISNUMBER(P14/P$9*100),P14/P$9*100,0)</f>
        <v>6.7051483000630903</v>
      </c>
      <c r="R14" s="235">
        <v>1684.0204275835501</v>
      </c>
      <c r="S14" s="134">
        <f>IF(ISNUMBER(R14/R$9*100),R14/R$9*100,0)</f>
        <v>4.883358550688949</v>
      </c>
    </row>
    <row r="15" spans="1:19" x14ac:dyDescent="0.2">
      <c r="A15" s="135" t="s">
        <v>60</v>
      </c>
      <c r="B15" s="235">
        <v>593942.58753623511</v>
      </c>
      <c r="C15" s="134">
        <f>IF(ISNUMBER(B15/B$9*100),B15/B$9*100,0)</f>
        <v>43.178178034933296</v>
      </c>
      <c r="D15" s="235">
        <f t="shared" si="0"/>
        <v>357067.56935211754</v>
      </c>
      <c r="E15" s="134">
        <f>IF(ISNUMBER(D15/D$9*100),D15/D$9*100,0)</f>
        <v>45.672068829411714</v>
      </c>
      <c r="F15" s="235">
        <v>61892.469188233568</v>
      </c>
      <c r="G15" s="134">
        <f>IF(ISNUMBER(F15/F$9*100),F15/F$9*100,0)</f>
        <v>44.471439206155381</v>
      </c>
      <c r="H15" s="235">
        <v>243397.49909085743</v>
      </c>
      <c r="I15" s="134">
        <f>IF(ISNUMBER(H15/H$9*100),H15/H$9*100,0)</f>
        <v>46.453731708339291</v>
      </c>
      <c r="J15" s="235">
        <v>51777.601073026519</v>
      </c>
      <c r="K15" s="134">
        <f>IF(ISNUMBER(J15/J$9*100),J15/J$9*100,0)</f>
        <v>43.629028917176015</v>
      </c>
      <c r="L15" s="235">
        <v>206845.18312916558</v>
      </c>
      <c r="M15" s="134">
        <f>IF(ISNUMBER(L15/L$9*100),L15/L$9*100,0)</f>
        <v>41.133242420606955</v>
      </c>
      <c r="N15" s="235">
        <v>0</v>
      </c>
      <c r="O15" s="134">
        <f>IF(ISNUMBER(N15/N$9*100),N15/N$9*100,0)</f>
        <v>0</v>
      </c>
      <c r="P15" s="235">
        <v>17469.958217463703</v>
      </c>
      <c r="Q15" s="134">
        <f>IF(ISNUMBER(P15/P$9*100),P15/P$9*100,0)</f>
        <v>30.973158805245671</v>
      </c>
      <c r="R15" s="235">
        <v>12559.876837484042</v>
      </c>
      <c r="S15" s="134">
        <f>IF(ISNUMBER(R15/R$9*100),R15/R$9*100,0)</f>
        <v>36.421400207085526</v>
      </c>
    </row>
    <row r="16" spans="1:19" x14ac:dyDescent="0.2">
      <c r="A16" s="133" t="s">
        <v>44</v>
      </c>
      <c r="B16" s="235">
        <v>421120.69108940352</v>
      </c>
      <c r="C16" s="134">
        <f>IF(ISNUMBER(B16/B$9*100),B16/B$9*100,0)</f>
        <v>30.614447516685434</v>
      </c>
      <c r="D16" s="235">
        <f t="shared" si="0"/>
        <v>179519.56926002109</v>
      </c>
      <c r="E16" s="134">
        <f>IF(ISNUMBER(D16/D$9*100),D16/D$9*100,0)</f>
        <v>22.962124895147394</v>
      </c>
      <c r="F16" s="235">
        <v>29006.511510911143</v>
      </c>
      <c r="G16" s="134">
        <f>IF(ISNUMBER(F16/F$9*100),F16/F$9*100,0)</f>
        <v>20.841975286475833</v>
      </c>
      <c r="H16" s="235">
        <v>109595.6592539152</v>
      </c>
      <c r="I16" s="134">
        <f>IF(ISNUMBER(H16/H$9*100),H16/H$9*100,0)</f>
        <v>20.916925483607749</v>
      </c>
      <c r="J16" s="235">
        <v>40917.39849519475</v>
      </c>
      <c r="K16" s="134">
        <f>IF(ISNUMBER(J16/J$9*100),J16/J$9*100,0)</f>
        <v>34.477965861042122</v>
      </c>
      <c r="L16" s="235">
        <v>196905.65146949221</v>
      </c>
      <c r="M16" s="134">
        <f>IF(ISNUMBER(L16/L$9*100),L16/L$9*100,0)</f>
        <v>39.156666707701234</v>
      </c>
      <c r="N16" s="235">
        <v>0</v>
      </c>
      <c r="O16" s="134">
        <f>IF(ISNUMBER(N16/N$9*100),N16/N$9*100,0)</f>
        <v>0</v>
      </c>
      <c r="P16" s="235">
        <v>28713.295243997367</v>
      </c>
      <c r="Q16" s="134">
        <f>IF(ISNUMBER(P16/P$9*100),P16/P$9*100,0)</f>
        <v>50.906902142743114</v>
      </c>
      <c r="R16" s="235">
        <v>15982.175115895196</v>
      </c>
      <c r="S16" s="134">
        <f>IF(ISNUMBER(R16/R$9*100),R16/R$9*100,0)</f>
        <v>46.345454147968034</v>
      </c>
    </row>
    <row r="17" spans="1:19" x14ac:dyDescent="0.2">
      <c r="A17" s="132"/>
    </row>
    <row r="18" spans="1:19" x14ac:dyDescent="0.2">
      <c r="A18" s="132" t="s">
        <v>11</v>
      </c>
      <c r="S18" s="147"/>
    </row>
    <row r="19" spans="1:19" x14ac:dyDescent="0.2">
      <c r="A19" s="186" t="s">
        <v>140</v>
      </c>
      <c r="B19" s="235">
        <v>71343.656360157634</v>
      </c>
      <c r="C19" s="134">
        <f>IF(ISNUMBER(B19/B$9*100),B19/B$9*100,0)</f>
        <v>5.1865098759129706</v>
      </c>
      <c r="D19" s="235">
        <f t="shared" ref="D19" si="1">+F19+H19+J19</f>
        <v>26151.854194635263</v>
      </c>
      <c r="E19" s="134">
        <f>IF(ISNUMBER(D19/D$9*100),D19/D$9*100,0)</f>
        <v>3.3450511536550946</v>
      </c>
      <c r="F19" s="235">
        <v>590.65105423861814</v>
      </c>
      <c r="G19" s="134">
        <f>IF(ISNUMBER(F19/F$9*100),F19/F$9*100,0)</f>
        <v>0.42439900677961562</v>
      </c>
      <c r="H19" s="235">
        <v>14111.692368952909</v>
      </c>
      <c r="I19" s="134">
        <f>IF(ISNUMBER(H19/H$9*100),H19/H$9*100,0)</f>
        <v>2.6932929619513124</v>
      </c>
      <c r="J19" s="235">
        <v>11449.510771443738</v>
      </c>
      <c r="K19" s="134">
        <f>IF(ISNUMBER(J19/J$9*100),J19/J$9*100,0)</f>
        <v>9.6476280511780441</v>
      </c>
      <c r="L19" s="235">
        <v>40802.891410560456</v>
      </c>
      <c r="M19" s="134">
        <f>IF(ISNUMBER(L19/L$9*100),L19/L$9*100,0)</f>
        <v>8.1140648211480304</v>
      </c>
      <c r="N19" s="235">
        <v>0</v>
      </c>
      <c r="O19" s="134">
        <f>IF(ISNUMBER(N19/N$9*100),N19/N$9*100,0)</f>
        <v>0</v>
      </c>
      <c r="P19" s="235">
        <v>809.37703748606077</v>
      </c>
      <c r="Q19" s="134">
        <f>IF(ISNUMBER(P19/P$9*100),P19/P$9*100,0)</f>
        <v>1.4349755851342021</v>
      </c>
      <c r="R19" s="235">
        <v>3579.5337174759338</v>
      </c>
      <c r="S19" s="134">
        <f>IF(ISNUMBER(R19/R$9*100),R19/R$9*100,0)</f>
        <v>10.380008639086565</v>
      </c>
    </row>
    <row r="20" spans="1:19" x14ac:dyDescent="0.2">
      <c r="A20" s="186" t="s">
        <v>141</v>
      </c>
      <c r="B20" s="235">
        <v>516265.5716001757</v>
      </c>
      <c r="C20" s="134">
        <f t="shared" ref="C20:C24" si="2">IF(ISNUMBER(B20/B$9*100),B20/B$9*100,0)</f>
        <v>37.531248359083257</v>
      </c>
      <c r="D20" s="235">
        <f t="shared" ref="D20:D24" si="3">+F20+H20+J20</f>
        <v>210570.81342263788</v>
      </c>
      <c r="E20" s="134">
        <f t="shared" ref="E20:E24" si="4">IF(ISNUMBER(D20/D$9*100),D20/D$9*100,0)</f>
        <v>26.933850927861911</v>
      </c>
      <c r="F20" s="235">
        <v>14660.666149108889</v>
      </c>
      <c r="G20" s="134">
        <f t="shared" ref="G20:G24" si="5">IF(ISNUMBER(F20/F$9*100),F20/F$9*100,0)</f>
        <v>10.534091334908071</v>
      </c>
      <c r="H20" s="235">
        <v>130308.92753599168</v>
      </c>
      <c r="I20" s="134">
        <f t="shared" ref="I20:I24" si="6">IF(ISNUMBER(H20/H$9*100),H20/H$9*100,0)</f>
        <v>24.870164983489598</v>
      </c>
      <c r="J20" s="235">
        <v>65601.219737537307</v>
      </c>
      <c r="K20" s="134">
        <f t="shared" ref="K20:K24" si="7">IF(ISNUMBER(J20/J$9*100),J20/J$9*100,0)</f>
        <v>55.277136321830291</v>
      </c>
      <c r="L20" s="235">
        <v>258909.82332100222</v>
      </c>
      <c r="M20" s="134">
        <f t="shared" ref="M20:M24" si="8">IF(ISNUMBER(L20/L$9*100),L20/L$9*100,0)</f>
        <v>51.486819110933681</v>
      </c>
      <c r="N20" s="235">
        <v>0</v>
      </c>
      <c r="O20" s="134">
        <f t="shared" ref="O20:O24" si="9">IF(ISNUMBER(N20/N$9*100),N20/N$9*100,0)</f>
        <v>0</v>
      </c>
      <c r="P20" s="235">
        <v>27233.229743375978</v>
      </c>
      <c r="Q20" s="134">
        <f t="shared" ref="Q20:Q24" si="10">IF(ISNUMBER(P20/P$9*100),P20/P$9*100,0)</f>
        <v>48.28283726392241</v>
      </c>
      <c r="R20" s="235">
        <v>19551.705113157655</v>
      </c>
      <c r="S20" s="134">
        <f t="shared" ref="S20:S24" si="11">IF(ISNUMBER(R20/R$9*100),R20/R$9*100,0)</f>
        <v>56.696453784644063</v>
      </c>
    </row>
    <row r="21" spans="1:19" x14ac:dyDescent="0.2">
      <c r="A21" s="186" t="s">
        <v>142</v>
      </c>
      <c r="B21" s="235">
        <v>143682.33570575312</v>
      </c>
      <c r="C21" s="134">
        <f t="shared" si="2"/>
        <v>10.445355496922627</v>
      </c>
      <c r="D21" s="235">
        <f t="shared" si="3"/>
        <v>80189.779120710155</v>
      </c>
      <c r="E21" s="134">
        <f t="shared" si="4"/>
        <v>10.256974941918445</v>
      </c>
      <c r="F21" s="235">
        <v>3403.3888906455427</v>
      </c>
      <c r="G21" s="134">
        <f t="shared" si="5"/>
        <v>2.4454284039781338</v>
      </c>
      <c r="H21" s="235">
        <v>58154.287269354041</v>
      </c>
      <c r="I21" s="134">
        <f t="shared" si="6"/>
        <v>11.099060871992902</v>
      </c>
      <c r="J21" s="235">
        <v>18632.102960710577</v>
      </c>
      <c r="K21" s="134">
        <f t="shared" si="7"/>
        <v>15.699849780876043</v>
      </c>
      <c r="L21" s="235">
        <v>53506.731719506366</v>
      </c>
      <c r="M21" s="134">
        <f t="shared" si="8"/>
        <v>10.640351076381933</v>
      </c>
      <c r="N21" s="235">
        <v>0</v>
      </c>
      <c r="O21" s="134">
        <f t="shared" si="9"/>
        <v>0</v>
      </c>
      <c r="P21" s="235">
        <v>7233.4148026711719</v>
      </c>
      <c r="Q21" s="134">
        <f t="shared" si="10"/>
        <v>12.824398467272092</v>
      </c>
      <c r="R21" s="235">
        <v>2752.4100628655824</v>
      </c>
      <c r="S21" s="134">
        <f t="shared" si="11"/>
        <v>7.9814977273071674</v>
      </c>
    </row>
    <row r="22" spans="1:19" x14ac:dyDescent="0.2">
      <c r="A22" s="186" t="s">
        <v>143</v>
      </c>
      <c r="B22" s="235">
        <v>360274.16235210228</v>
      </c>
      <c r="C22" s="134">
        <f t="shared" si="2"/>
        <v>26.191053226127686</v>
      </c>
      <c r="D22" s="235">
        <f t="shared" si="3"/>
        <v>236701.49136040424</v>
      </c>
      <c r="E22" s="134">
        <f t="shared" si="4"/>
        <v>30.276193452830785</v>
      </c>
      <c r="F22" s="235">
        <v>33901.155582098749</v>
      </c>
      <c r="G22" s="134">
        <f t="shared" si="5"/>
        <v>24.358911500243345</v>
      </c>
      <c r="H22" s="235">
        <v>184261.22441523819</v>
      </c>
      <c r="I22" s="134">
        <f t="shared" si="6"/>
        <v>35.167253218326479</v>
      </c>
      <c r="J22" s="235">
        <v>18539.111363067277</v>
      </c>
      <c r="K22" s="134">
        <f t="shared" si="7"/>
        <v>15.621492865558324</v>
      </c>
      <c r="L22" s="235">
        <v>103322.02307027369</v>
      </c>
      <c r="M22" s="134">
        <f t="shared" si="8"/>
        <v>20.546622155001767</v>
      </c>
      <c r="N22" s="235">
        <v>0</v>
      </c>
      <c r="O22" s="134">
        <f t="shared" si="9"/>
        <v>0</v>
      </c>
      <c r="P22" s="235">
        <v>14321.456952644336</v>
      </c>
      <c r="Q22" s="134">
        <f t="shared" si="10"/>
        <v>25.39106018429516</v>
      </c>
      <c r="R22" s="235">
        <v>5929.1909687768712</v>
      </c>
      <c r="S22" s="134">
        <f t="shared" si="11"/>
        <v>17.193595126153955</v>
      </c>
    </row>
    <row r="23" spans="1:19" x14ac:dyDescent="0.2">
      <c r="A23" s="186" t="s">
        <v>33</v>
      </c>
      <c r="B23" s="235">
        <v>270565.86902368709</v>
      </c>
      <c r="C23" s="134">
        <f t="shared" si="2"/>
        <v>19.669479017058158</v>
      </c>
      <c r="D23" s="235">
        <f t="shared" si="3"/>
        <v>219233.24711481429</v>
      </c>
      <c r="E23" s="134">
        <f t="shared" si="4"/>
        <v>28.041852050834663</v>
      </c>
      <c r="F23" s="235">
        <v>85198.527387448383</v>
      </c>
      <c r="G23" s="134">
        <f t="shared" si="5"/>
        <v>61.21748220517248</v>
      </c>
      <c r="H23" s="235">
        <v>131412.99717656834</v>
      </c>
      <c r="I23" s="134">
        <f t="shared" si="6"/>
        <v>25.080882657509434</v>
      </c>
      <c r="J23" s="235">
        <v>2621.7225507975545</v>
      </c>
      <c r="K23" s="134">
        <f t="shared" si="7"/>
        <v>2.209125309228487</v>
      </c>
      <c r="L23" s="235">
        <v>43246.139683920483</v>
      </c>
      <c r="M23" s="134">
        <f t="shared" si="8"/>
        <v>8.599929282681515</v>
      </c>
      <c r="N23" s="235">
        <v>0</v>
      </c>
      <c r="O23" s="134">
        <f t="shared" si="9"/>
        <v>0</v>
      </c>
      <c r="P23" s="235">
        <v>5700.3605340918102</v>
      </c>
      <c r="Q23" s="134">
        <f t="shared" si="10"/>
        <v>10.106387769896651</v>
      </c>
      <c r="R23" s="235">
        <v>2386.1216908583556</v>
      </c>
      <c r="S23" s="134">
        <f t="shared" si="11"/>
        <v>6.9193268508967734</v>
      </c>
    </row>
    <row r="24" spans="1:19" x14ac:dyDescent="0.2">
      <c r="A24" s="186" t="s">
        <v>125</v>
      </c>
      <c r="B24" s="235">
        <v>13430.354458861217</v>
      </c>
      <c r="C24" s="134">
        <f t="shared" si="2"/>
        <v>0.97635402489401646</v>
      </c>
      <c r="D24" s="235">
        <f t="shared" si="3"/>
        <v>8960.1173764565356</v>
      </c>
      <c r="E24" s="134">
        <f t="shared" si="4"/>
        <v>1.1460774728986289</v>
      </c>
      <c r="F24" s="235">
        <v>1419.135097258599</v>
      </c>
      <c r="G24" s="134">
        <f t="shared" si="5"/>
        <v>1.0196875489183952</v>
      </c>
      <c r="H24" s="235">
        <v>5707.6991137986097</v>
      </c>
      <c r="I24" s="134">
        <f t="shared" si="6"/>
        <v>1.0893453067295134</v>
      </c>
      <c r="J24" s="235">
        <v>1833.2831653993267</v>
      </c>
      <c r="K24" s="134">
        <f t="shared" si="7"/>
        <v>1.5447676713289633</v>
      </c>
      <c r="L24" s="235">
        <v>3078.6151834571201</v>
      </c>
      <c r="M24" s="134">
        <f t="shared" si="8"/>
        <v>0.61221355385310638</v>
      </c>
      <c r="N24" s="235">
        <v>0</v>
      </c>
      <c r="O24" s="134">
        <f t="shared" si="9"/>
        <v>0</v>
      </c>
      <c r="P24" s="235">
        <v>1105.7015802405685</v>
      </c>
      <c r="Q24" s="134">
        <f t="shared" si="10"/>
        <v>1.960340729479674</v>
      </c>
      <c r="R24" s="235">
        <v>285.9203187069977</v>
      </c>
      <c r="S24" s="134">
        <f t="shared" si="11"/>
        <v>0.8291178719114759</v>
      </c>
    </row>
    <row r="26" spans="1:19" x14ac:dyDescent="0.2">
      <c r="A26" s="138" t="s">
        <v>15</v>
      </c>
      <c r="S26" s="147"/>
    </row>
    <row r="27" spans="1:19" x14ac:dyDescent="0.2">
      <c r="A27" s="186" t="s">
        <v>106</v>
      </c>
      <c r="B27" s="235"/>
      <c r="C27" s="134"/>
      <c r="D27" s="235"/>
      <c r="E27" s="134"/>
      <c r="F27" s="235"/>
      <c r="G27" s="134"/>
      <c r="H27" s="235"/>
      <c r="I27" s="134"/>
      <c r="J27" s="235"/>
      <c r="K27" s="134"/>
      <c r="L27" s="235"/>
      <c r="M27" s="134"/>
      <c r="N27" s="134"/>
      <c r="O27" s="134"/>
      <c r="P27" s="235"/>
      <c r="Q27" s="134"/>
      <c r="R27" s="235"/>
      <c r="S27" s="134"/>
    </row>
    <row r="28" spans="1:19" x14ac:dyDescent="0.2">
      <c r="A28" s="186" t="s">
        <v>34</v>
      </c>
      <c r="B28" s="235">
        <v>47667.344815512835</v>
      </c>
      <c r="C28" s="134">
        <f>IF(ISNUMBER(B28/B$9*100),B28/B$9*100,0)</f>
        <v>3.465299751335313</v>
      </c>
      <c r="D28" s="235">
        <f>+F28+H28+J28</f>
        <v>30264.473589092053</v>
      </c>
      <c r="E28" s="134">
        <f>IF(ISNUMBER(D28/D$9*100),D28/D$9*100,0)</f>
        <v>3.8710911869003874</v>
      </c>
      <c r="F28" s="235">
        <v>535.16868341282077</v>
      </c>
      <c r="G28" s="134">
        <f>IF(ISNUMBER(F28/F$9*100),F28/F$9*100,0)</f>
        <v>0.38453339932277347</v>
      </c>
      <c r="H28" s="235">
        <v>20605.082911214005</v>
      </c>
      <c r="I28" s="134">
        <f>IF(ISNUMBER(H28/H$9*100),H28/H$9*100,0)</f>
        <v>3.9325917355803113</v>
      </c>
      <c r="J28" s="235">
        <v>9124.2219944652279</v>
      </c>
      <c r="K28" s="134">
        <f>IF(ISNUMBER(J28/J$9*100),J28/J$9*100,0)</f>
        <v>7.6882848373335824</v>
      </c>
      <c r="L28" s="235">
        <v>5294.6478048848958</v>
      </c>
      <c r="M28" s="134">
        <f>IF(ISNUMBER(L28/L$9*100),L28/L$9*100,0)</f>
        <v>1.0528939006235751</v>
      </c>
      <c r="N28" s="235">
        <v>0</v>
      </c>
      <c r="O28" s="134">
        <f>IF(ISNUMBER(N28/N$9*100),N28/N$9*100,0)</f>
        <v>0</v>
      </c>
      <c r="P28" s="235">
        <v>9744.8295769163142</v>
      </c>
      <c r="Q28" s="134">
        <f>IF(ISNUMBER(P28/P$9*100),P28/P$9*100,0)</f>
        <v>17.276982020149532</v>
      </c>
      <c r="R28" s="235">
        <v>2363.3938446196116</v>
      </c>
      <c r="S28" s="134">
        <f>IF(ISNUMBER(R28/R$9*100),R28/R$9*100,0)</f>
        <v>6.8534201549619898</v>
      </c>
    </row>
    <row r="29" spans="1:19" x14ac:dyDescent="0.2">
      <c r="A29" s="186" t="s">
        <v>35</v>
      </c>
      <c r="B29" s="235">
        <v>164669.2185772582</v>
      </c>
      <c r="C29" s="134">
        <f t="shared" ref="C29:C34" si="12">IF(ISNUMBER(B29/B$9*100),B29/B$9*100,0)</f>
        <v>11.971050714002601</v>
      </c>
      <c r="D29" s="235">
        <f t="shared" ref="D29:D34" si="13">+F29+H29+J29</f>
        <v>126023.31153913777</v>
      </c>
      <c r="E29" s="134">
        <f t="shared" ref="E29:E34" si="14">IF(ISNUMBER(D29/D$9*100),D29/D$9*100,0)</f>
        <v>16.119485085608382</v>
      </c>
      <c r="F29" s="235">
        <v>3755.3141933948878</v>
      </c>
      <c r="G29" s="134">
        <f t="shared" ref="G29:G34" si="15">IF(ISNUMBER(F29/F$9*100),F29/F$9*100,0)</f>
        <v>2.6982964008700834</v>
      </c>
      <c r="H29" s="235">
        <v>104104.27347744899</v>
      </c>
      <c r="I29" s="134">
        <f t="shared" ref="I29:I34" si="16">IF(ISNUMBER(H29/H$9*100),H29/H$9*100,0)</f>
        <v>19.868864749541913</v>
      </c>
      <c r="J29" s="235">
        <v>18163.723868293873</v>
      </c>
      <c r="K29" s="134">
        <f t="shared" ref="K29:K34" si="17">IF(ISNUMBER(J29/J$9*100),J29/J$9*100,0)</f>
        <v>15.305182501130352</v>
      </c>
      <c r="L29" s="235">
        <v>24171.370160587616</v>
      </c>
      <c r="M29" s="134">
        <f t="shared" ref="M29:M34" si="18">IF(ISNUMBER(L29/L$9*100),L29/L$9*100,0)</f>
        <v>4.8067197573211695</v>
      </c>
      <c r="N29" s="235">
        <v>0</v>
      </c>
      <c r="O29" s="134">
        <f t="shared" ref="O29:O34" si="19">IF(ISNUMBER(N29/N$9*100),N29/N$9*100,0)</f>
        <v>0</v>
      </c>
      <c r="P29" s="235">
        <v>10753.482713854808</v>
      </c>
      <c r="Q29" s="134">
        <f t="shared" ref="Q29:Q34" si="20">IF(ISNUMBER(P29/P$9*100),P29/P$9*100,0)</f>
        <v>19.065261843198861</v>
      </c>
      <c r="R29" s="235">
        <v>3721.0541636777416</v>
      </c>
      <c r="S29" s="134">
        <f t="shared" ref="S29:S34" si="21">IF(ISNUMBER(R29/R$9*100),R29/R$9*100,0)</f>
        <v>10.790392663969557</v>
      </c>
    </row>
    <row r="30" spans="1:19" x14ac:dyDescent="0.2">
      <c r="A30" s="186" t="s">
        <v>36</v>
      </c>
      <c r="B30" s="235">
        <v>178030.77280218445</v>
      </c>
      <c r="C30" s="134">
        <f t="shared" si="12"/>
        <v>12.94240312962995</v>
      </c>
      <c r="D30" s="235">
        <f t="shared" si="13"/>
        <v>125488.47368824147</v>
      </c>
      <c r="E30" s="134">
        <f t="shared" si="14"/>
        <v>16.051074641100548</v>
      </c>
      <c r="F30" s="235">
        <v>15456.917983816684</v>
      </c>
      <c r="G30" s="134">
        <f t="shared" si="15"/>
        <v>11.106220150003548</v>
      </c>
      <c r="H30" s="235">
        <v>98206.863523484179</v>
      </c>
      <c r="I30" s="134">
        <f t="shared" si="16"/>
        <v>18.743312100895736</v>
      </c>
      <c r="J30" s="235">
        <v>11824.692180940612</v>
      </c>
      <c r="K30" s="134">
        <f t="shared" si="17"/>
        <v>9.9637647632871982</v>
      </c>
      <c r="L30" s="235">
        <v>44163.624792292976</v>
      </c>
      <c r="M30" s="134">
        <f t="shared" si="18"/>
        <v>8.7823804125993732</v>
      </c>
      <c r="N30" s="235">
        <v>0</v>
      </c>
      <c r="O30" s="134">
        <f t="shared" si="19"/>
        <v>0</v>
      </c>
      <c r="P30" s="235">
        <v>5900.8136002721803</v>
      </c>
      <c r="Q30" s="134">
        <f t="shared" si="20"/>
        <v>10.461778697254255</v>
      </c>
      <c r="R30" s="235">
        <v>2477.8607213772816</v>
      </c>
      <c r="S30" s="134">
        <f t="shared" si="21"/>
        <v>7.185353658991585</v>
      </c>
    </row>
    <row r="31" spans="1:19" x14ac:dyDescent="0.2">
      <c r="A31" s="186" t="s">
        <v>38</v>
      </c>
      <c r="B31" s="235">
        <v>215739.47552223102</v>
      </c>
      <c r="C31" s="134">
        <f t="shared" si="12"/>
        <v>15.683733880581046</v>
      </c>
      <c r="D31" s="235">
        <f t="shared" si="13"/>
        <v>142886.11291215761</v>
      </c>
      <c r="E31" s="134">
        <f t="shared" si="14"/>
        <v>18.276385042562406</v>
      </c>
      <c r="F31" s="235">
        <v>23344.573804959389</v>
      </c>
      <c r="G31" s="134">
        <f t="shared" si="15"/>
        <v>16.773717519711195</v>
      </c>
      <c r="H31" s="235">
        <v>104242.55195669732</v>
      </c>
      <c r="I31" s="134">
        <f t="shared" si="16"/>
        <v>19.895255946657876</v>
      </c>
      <c r="J31" s="235">
        <v>15298.987150500889</v>
      </c>
      <c r="K31" s="134">
        <f t="shared" si="17"/>
        <v>12.891287718241362</v>
      </c>
      <c r="L31" s="235">
        <v>59146.836860319592</v>
      </c>
      <c r="M31" s="134">
        <f t="shared" si="18"/>
        <v>11.761942638366293</v>
      </c>
      <c r="N31" s="235">
        <v>0</v>
      </c>
      <c r="O31" s="134">
        <f t="shared" si="19"/>
        <v>0</v>
      </c>
      <c r="P31" s="235">
        <v>7702.1350502370215</v>
      </c>
      <c r="Q31" s="134">
        <f t="shared" si="20"/>
        <v>13.655410567150989</v>
      </c>
      <c r="R31" s="235">
        <v>6004.3906995155112</v>
      </c>
      <c r="S31" s="134">
        <f t="shared" si="21"/>
        <v>17.41166091805114</v>
      </c>
    </row>
    <row r="32" spans="1:19" x14ac:dyDescent="0.2">
      <c r="A32" s="186" t="s">
        <v>39</v>
      </c>
      <c r="B32" s="235">
        <v>286081.79386004125</v>
      </c>
      <c r="C32" s="134">
        <f t="shared" si="12"/>
        <v>20.797448923610567</v>
      </c>
      <c r="D32" s="235">
        <f t="shared" si="13"/>
        <v>162729.84431840311</v>
      </c>
      <c r="E32" s="134">
        <f t="shared" si="14"/>
        <v>20.814572053673078</v>
      </c>
      <c r="F32" s="235">
        <v>38164.270401434369</v>
      </c>
      <c r="G32" s="134">
        <f t="shared" si="15"/>
        <v>27.422076599382521</v>
      </c>
      <c r="H32" s="235">
        <v>99236.090006621976</v>
      </c>
      <c r="I32" s="134">
        <f t="shared" si="16"/>
        <v>18.939745552732283</v>
      </c>
      <c r="J32" s="235">
        <v>25329.483910346738</v>
      </c>
      <c r="K32" s="134">
        <f t="shared" si="17"/>
        <v>21.343221066249114</v>
      </c>
      <c r="L32" s="235">
        <v>107127.54319921054</v>
      </c>
      <c r="M32" s="134">
        <f t="shared" si="18"/>
        <v>21.303388059007911</v>
      </c>
      <c r="N32" s="235">
        <v>0</v>
      </c>
      <c r="O32" s="134">
        <f t="shared" si="19"/>
        <v>0</v>
      </c>
      <c r="P32" s="235">
        <v>8340.7032025252211</v>
      </c>
      <c r="Q32" s="134">
        <f t="shared" si="20"/>
        <v>14.787552530090734</v>
      </c>
      <c r="R32" s="235">
        <v>7883.7031399001298</v>
      </c>
      <c r="S32" s="134">
        <f t="shared" si="21"/>
        <v>22.861331435609646</v>
      </c>
    </row>
    <row r="33" spans="1:19" x14ac:dyDescent="0.2">
      <c r="A33" s="186" t="s">
        <v>40</v>
      </c>
      <c r="B33" s="235">
        <v>347261.92359581147</v>
      </c>
      <c r="C33" s="134">
        <f t="shared" si="12"/>
        <v>25.245095193411419</v>
      </c>
      <c r="D33" s="235">
        <f t="shared" si="13"/>
        <v>155477.90370743247</v>
      </c>
      <c r="E33" s="134">
        <f t="shared" si="14"/>
        <v>19.886985346955289</v>
      </c>
      <c r="F33" s="235">
        <v>47086.197109666282</v>
      </c>
      <c r="G33" s="134">
        <f t="shared" si="15"/>
        <v>33.832726011352335</v>
      </c>
      <c r="H33" s="235">
        <v>81785.728938003449</v>
      </c>
      <c r="I33" s="134">
        <f t="shared" si="16"/>
        <v>15.609249576713017</v>
      </c>
      <c r="J33" s="235">
        <v>26605.97765976275</v>
      </c>
      <c r="K33" s="134">
        <f t="shared" si="17"/>
        <v>22.418824832196442</v>
      </c>
      <c r="L33" s="235">
        <v>171714.23449772855</v>
      </c>
      <c r="M33" s="134">
        <f t="shared" si="18"/>
        <v>34.14710039562965</v>
      </c>
      <c r="N33" s="235">
        <v>0</v>
      </c>
      <c r="O33" s="134">
        <f t="shared" si="19"/>
        <v>0</v>
      </c>
      <c r="P33" s="235">
        <v>10158.868341736501</v>
      </c>
      <c r="Q33" s="134">
        <f t="shared" si="20"/>
        <v>18.011047222519842</v>
      </c>
      <c r="R33" s="235">
        <v>9910.9170489129883</v>
      </c>
      <c r="S33" s="134">
        <f t="shared" si="21"/>
        <v>28.739889803727991</v>
      </c>
    </row>
    <row r="34" spans="1:19" x14ac:dyDescent="0.2">
      <c r="A34" s="186" t="s">
        <v>107</v>
      </c>
      <c r="B34" s="235">
        <v>136111.42032769468</v>
      </c>
      <c r="C34" s="134">
        <f t="shared" si="12"/>
        <v>9.8949684074275854</v>
      </c>
      <c r="D34" s="235">
        <f t="shared" si="13"/>
        <v>38937.182835193926</v>
      </c>
      <c r="E34" s="134">
        <f t="shared" si="14"/>
        <v>4.980406643199446</v>
      </c>
      <c r="F34" s="235">
        <v>10831.081984114364</v>
      </c>
      <c r="G34" s="134">
        <f t="shared" si="15"/>
        <v>7.7824299193575888</v>
      </c>
      <c r="H34" s="235">
        <v>15776.237066433792</v>
      </c>
      <c r="I34" s="134">
        <f t="shared" si="16"/>
        <v>3.0109803378780944</v>
      </c>
      <c r="J34" s="235">
        <v>12329.863784645773</v>
      </c>
      <c r="K34" s="134">
        <f t="shared" si="17"/>
        <v>10.389434281562167</v>
      </c>
      <c r="L34" s="235">
        <v>91247.967073694846</v>
      </c>
      <c r="M34" s="134">
        <f t="shared" si="18"/>
        <v>18.1455748364518</v>
      </c>
      <c r="N34" s="235">
        <v>0</v>
      </c>
      <c r="O34" s="134">
        <f t="shared" si="19"/>
        <v>0</v>
      </c>
      <c r="P34" s="235">
        <v>3802.708164967883</v>
      </c>
      <c r="Q34" s="134">
        <f t="shared" si="20"/>
        <v>6.7419671196359747</v>
      </c>
      <c r="R34" s="235">
        <v>2123.5622538381404</v>
      </c>
      <c r="S34" s="134">
        <f t="shared" si="21"/>
        <v>6.1579513646881114</v>
      </c>
    </row>
    <row r="35" spans="1:19" x14ac:dyDescent="0.2">
      <c r="A35" s="139"/>
      <c r="B35" s="112"/>
      <c r="C35" s="134"/>
      <c r="D35" s="112"/>
      <c r="E35" s="134"/>
      <c r="F35" s="112"/>
      <c r="G35" s="134"/>
      <c r="H35" s="112"/>
      <c r="I35" s="134"/>
      <c r="J35" s="112"/>
      <c r="K35" s="134"/>
      <c r="L35" s="112"/>
      <c r="M35" s="134"/>
      <c r="N35" s="134"/>
      <c r="O35" s="134"/>
      <c r="P35" s="112"/>
      <c r="Q35" s="134"/>
      <c r="R35" s="112"/>
      <c r="S35" s="134"/>
    </row>
    <row r="36" spans="1:19" x14ac:dyDescent="0.2">
      <c r="A36" s="132" t="s">
        <v>67</v>
      </c>
      <c r="B36" s="106"/>
      <c r="C36" s="107"/>
      <c r="D36" s="106"/>
      <c r="E36" s="107"/>
      <c r="F36" s="106"/>
      <c r="G36" s="107"/>
      <c r="H36" s="106"/>
      <c r="I36" s="107"/>
      <c r="J36" s="106"/>
      <c r="K36" s="107"/>
      <c r="L36" s="106"/>
      <c r="M36" s="107"/>
      <c r="N36" s="107"/>
      <c r="O36" s="107"/>
      <c r="P36" s="106"/>
      <c r="Q36" s="107"/>
      <c r="R36" s="106"/>
      <c r="S36" s="107"/>
    </row>
    <row r="37" spans="1:19" x14ac:dyDescent="0.2">
      <c r="A37" s="230" t="s">
        <v>62</v>
      </c>
      <c r="B37" s="70">
        <f>SUM(B38:B40)</f>
        <v>892644.82645991573</v>
      </c>
      <c r="C37" s="44">
        <f>IF(ISNUMBER(B37/B$9*100),B37/B$9*100,0)</f>
        <v>64.893102545028341</v>
      </c>
      <c r="D37" s="235">
        <f t="shared" ref="D37" si="22">+F37+H37+J37</f>
        <v>497003.81631242449</v>
      </c>
      <c r="E37" s="44">
        <f>IF(ISNUMBER(D37/D$9*100),D37/D$9*100,0)</f>
        <v>63.571140185842069</v>
      </c>
      <c r="F37" s="70">
        <f>SUM(F38:F40)</f>
        <v>48557.428992286856</v>
      </c>
      <c r="G37" s="44">
        <f>IF(ISNUMBER(F37/F$9*100),F37/F$9*100,0)</f>
        <v>34.889846531574804</v>
      </c>
      <c r="H37" s="70">
        <f>SUM(H38:H40)</f>
        <v>337876.20447660802</v>
      </c>
      <c r="I37" s="44">
        <f>IF(ISNUMBER(H37/H$9*100),H37/H$9*100,0)</f>
        <v>64.485504625211249</v>
      </c>
      <c r="J37" s="70">
        <f>SUM(J38:J40)</f>
        <v>110570.18284352963</v>
      </c>
      <c r="K37" s="44">
        <f>IF(ISNUMBER(J37/J$9*100),J37/J$9*100,0)</f>
        <v>93.169046164459843</v>
      </c>
      <c r="L37" s="70">
        <f>SUM(L38:L40)</f>
        <v>364631.87918232923</v>
      </c>
      <c r="M37" s="44">
        <f>IF(ISNUMBER(L37/L$9*100),L37/L$9*100,0)</f>
        <v>72.510711894713666</v>
      </c>
      <c r="N37" s="70">
        <f>SUM(N38:N40)</f>
        <v>0</v>
      </c>
      <c r="O37" s="44">
        <f>IF(ISNUMBER(N37/N$9*100),N37/N$9*100,0)</f>
        <v>0</v>
      </c>
      <c r="P37" s="70">
        <f>SUM(P38:P40)</f>
        <v>0</v>
      </c>
      <c r="Q37" s="44">
        <f>IF(ISNUMBER(P37/P$9*100),P37/P$9*100,0)</f>
        <v>0</v>
      </c>
      <c r="R37" s="70">
        <f>SUM(R38:R40)</f>
        <v>31009.130965159246</v>
      </c>
      <c r="S37" s="44">
        <f>IF(ISNUMBER(R37/R$9*100),R37/R$9*100,0)</f>
        <v>89.920942981335045</v>
      </c>
    </row>
    <row r="38" spans="1:19" x14ac:dyDescent="0.2">
      <c r="A38" s="228" t="s">
        <v>127</v>
      </c>
      <c r="B38" s="235">
        <v>393266.50145554671</v>
      </c>
      <c r="C38" s="134">
        <f>IF(ISNUMBER(B38/B$9*100),B38/B$9*100,0)</f>
        <v>28.589515841018905</v>
      </c>
      <c r="D38" s="235">
        <f>+F38+H38+J38</f>
        <v>184860.51681757555</v>
      </c>
      <c r="E38" s="134">
        <f>IF(ISNUMBER(D38/D$9*100),D38/D$9*100,0)</f>
        <v>23.64527885647048</v>
      </c>
      <c r="F38" s="235">
        <v>21645.554245701831</v>
      </c>
      <c r="G38" s="134">
        <f>IF(ISNUMBER(F38/F$9*100),F38/F$9*100,0)</f>
        <v>15.552925296835141</v>
      </c>
      <c r="H38" s="235">
        <v>122872.91115265212</v>
      </c>
      <c r="I38" s="134">
        <f>IF(ISNUMBER(H38/H$9*100),H38/H$9*100,0)</f>
        <v>23.450960959862691</v>
      </c>
      <c r="J38" s="235">
        <v>40342.051419221607</v>
      </c>
      <c r="K38" s="134">
        <f>IF(ISNUMBER(J38/J$9*100),J38/J$9*100,0)</f>
        <v>33.993164833284155</v>
      </c>
      <c r="L38" s="235">
        <v>186412.24233084245</v>
      </c>
      <c r="M38" s="134">
        <f>IF(ISNUMBER(L38/L$9*100),L38/L$9*100,0)</f>
        <v>37.069946894413832</v>
      </c>
      <c r="N38" s="235">
        <v>0</v>
      </c>
      <c r="O38" s="134">
        <f>IF(ISNUMBER(N38/N$9*100),N38/N$9*100,0)</f>
        <v>0</v>
      </c>
      <c r="P38" s="235">
        <v>0</v>
      </c>
      <c r="Q38" s="134">
        <f>IF(ISNUMBER(P38/P$9*100),P38/P$9*100,0)</f>
        <v>0</v>
      </c>
      <c r="R38" s="235">
        <v>21993.742307127421</v>
      </c>
      <c r="S38" s="134">
        <f>IF(ISNUMBER(R38/R$9*100),R38/R$9*100,0)</f>
        <v>63.777925610603283</v>
      </c>
    </row>
    <row r="39" spans="1:19" x14ac:dyDescent="0.2">
      <c r="A39" s="228" t="s">
        <v>128</v>
      </c>
      <c r="B39" s="235">
        <v>496083.03885612375</v>
      </c>
      <c r="C39" s="134">
        <f t="shared" ref="C39:C45" si="23">IF(ISNUMBER(B39/B$9*100),B39/B$9*100,0)</f>
        <v>36.064027435199968</v>
      </c>
      <c r="D39" s="235">
        <f t="shared" ref="D39:D45" si="24">+F39+H39+J39</f>
        <v>310004.20461229293</v>
      </c>
      <c r="E39" s="134">
        <f t="shared" ref="E39:E45" si="25">IF(ISNUMBER(D39/D$9*100),D39/D$9*100,0)</f>
        <v>39.652252362626136</v>
      </c>
      <c r="F39" s="235">
        <v>26911.874746585025</v>
      </c>
      <c r="G39" s="134">
        <f t="shared" ref="G39:G45" si="26">IF(ISNUMBER(F39/F$9*100),F39/F$9*100,0)</f>
        <v>19.336921234739663</v>
      </c>
      <c r="H39" s="235">
        <v>213585.34798155489</v>
      </c>
      <c r="I39" s="134">
        <f t="shared" ref="I39:I45" si="27">IF(ISNUMBER(H39/H$9*100),H39/H$9*100,0)</f>
        <v>40.763921112696941</v>
      </c>
      <c r="J39" s="235">
        <v>69506.981884153036</v>
      </c>
      <c r="K39" s="134">
        <f t="shared" ref="K39:K45" si="28">IF(ISNUMBER(J39/J$9*100),J39/J$9*100,0)</f>
        <v>58.568223705310494</v>
      </c>
      <c r="L39" s="235">
        <v>177231.50701537885</v>
      </c>
      <c r="M39" s="134">
        <f t="shared" ref="M39:M45" si="29">IF(ISNUMBER(L39/L$9*100),L39/L$9*100,0)</f>
        <v>35.244265456647035</v>
      </c>
      <c r="N39" s="235">
        <v>0</v>
      </c>
      <c r="O39" s="134">
        <f t="shared" ref="O39:O45" si="30">IF(ISNUMBER(N39/N$9*100),N39/N$9*100,0)</f>
        <v>0</v>
      </c>
      <c r="P39" s="235">
        <v>0</v>
      </c>
      <c r="Q39" s="134">
        <f t="shared" ref="Q39:Q45" si="31">IF(ISNUMBER(P39/P$9*100),P39/P$9*100,0)</f>
        <v>0</v>
      </c>
      <c r="R39" s="235">
        <v>8847.3272284503364</v>
      </c>
      <c r="S39" s="134">
        <f t="shared" ref="S39:S45" si="32">IF(ISNUMBER(R39/R$9*100),R39/R$9*100,0)</f>
        <v>25.655669233057786</v>
      </c>
    </row>
    <row r="40" spans="1:19" x14ac:dyDescent="0.2">
      <c r="A40" s="228" t="s">
        <v>133</v>
      </c>
      <c r="B40" s="235">
        <v>3295.2861482453868</v>
      </c>
      <c r="C40" s="134">
        <f t="shared" si="23"/>
        <v>0.23955926880947637</v>
      </c>
      <c r="D40" s="235">
        <f t="shared" si="24"/>
        <v>2139.0948825559785</v>
      </c>
      <c r="E40" s="134">
        <f t="shared" si="25"/>
        <v>0.27360896674544111</v>
      </c>
      <c r="F40" s="235">
        <v>0</v>
      </c>
      <c r="G40" s="134">
        <f t="shared" si="26"/>
        <v>0</v>
      </c>
      <c r="H40" s="235">
        <v>1417.9453424009866</v>
      </c>
      <c r="I40" s="134">
        <f t="shared" si="27"/>
        <v>0.27062255265160573</v>
      </c>
      <c r="J40" s="235">
        <v>721.14954015499188</v>
      </c>
      <c r="K40" s="134">
        <f t="shared" si="28"/>
        <v>0.60765762586519234</v>
      </c>
      <c r="L40" s="235">
        <v>988.12983610791969</v>
      </c>
      <c r="M40" s="134">
        <f t="shared" si="29"/>
        <v>0.19649954365280384</v>
      </c>
      <c r="N40" s="235">
        <v>0</v>
      </c>
      <c r="O40" s="134">
        <f t="shared" si="30"/>
        <v>0</v>
      </c>
      <c r="P40" s="235">
        <v>0</v>
      </c>
      <c r="Q40" s="134">
        <f t="shared" si="31"/>
        <v>0</v>
      </c>
      <c r="R40" s="235">
        <v>168.06142958148899</v>
      </c>
      <c r="S40" s="134">
        <f t="shared" si="32"/>
        <v>0.48734813767397422</v>
      </c>
    </row>
    <row r="41" spans="1:19" x14ac:dyDescent="0.2">
      <c r="A41" s="230" t="s">
        <v>63</v>
      </c>
      <c r="B41" s="235">
        <v>231792.52978237471</v>
      </c>
      <c r="C41" s="134">
        <f t="shared" si="23"/>
        <v>16.850751786678984</v>
      </c>
      <c r="D41" s="235">
        <f t="shared" si="24"/>
        <v>183573.66613426621</v>
      </c>
      <c r="E41" s="134">
        <f t="shared" si="25"/>
        <v>23.480679385597444</v>
      </c>
      <c r="F41" s="235">
        <v>65856.297084206701</v>
      </c>
      <c r="G41" s="134">
        <f t="shared" si="26"/>
        <v>47.319558429890343</v>
      </c>
      <c r="H41" s="235">
        <v>113731.48761984974</v>
      </c>
      <c r="I41" s="134">
        <f t="shared" si="27"/>
        <v>21.706270739908611</v>
      </c>
      <c r="J41" s="235">
        <v>3985.881430209768</v>
      </c>
      <c r="K41" s="134">
        <f t="shared" si="28"/>
        <v>3.3585977831184213</v>
      </c>
      <c r="L41" s="235">
        <v>47618.839405926745</v>
      </c>
      <c r="M41" s="134">
        <f t="shared" si="29"/>
        <v>9.4694845460762043</v>
      </c>
      <c r="N41" s="235">
        <v>0</v>
      </c>
      <c r="O41" s="134">
        <f t="shared" si="30"/>
        <v>0</v>
      </c>
      <c r="P41" s="235">
        <v>0</v>
      </c>
      <c r="Q41" s="134">
        <f t="shared" si="31"/>
        <v>0</v>
      </c>
      <c r="R41" s="235">
        <v>600.02424218047304</v>
      </c>
      <c r="S41" s="134">
        <f t="shared" si="32"/>
        <v>1.7399631653383227</v>
      </c>
    </row>
    <row r="42" spans="1:19" x14ac:dyDescent="0.2">
      <c r="A42" s="230" t="s">
        <v>64</v>
      </c>
      <c r="B42" s="235">
        <v>27696.325752009565</v>
      </c>
      <c r="C42" s="134">
        <f t="shared" si="23"/>
        <v>2.0134553563408502</v>
      </c>
      <c r="D42" s="235">
        <f t="shared" si="24"/>
        <v>12655.769134691336</v>
      </c>
      <c r="E42" s="134">
        <f t="shared" si="25"/>
        <v>1.6187836942390164</v>
      </c>
      <c r="F42" s="235">
        <v>4154.3473901436228</v>
      </c>
      <c r="G42" s="134">
        <f t="shared" si="26"/>
        <v>2.9850127135846329</v>
      </c>
      <c r="H42" s="235">
        <v>8501.4217445477134</v>
      </c>
      <c r="I42" s="134">
        <f t="shared" si="27"/>
        <v>1.6225424104018473</v>
      </c>
      <c r="J42" s="235">
        <v>0</v>
      </c>
      <c r="K42" s="134">
        <f t="shared" si="28"/>
        <v>0</v>
      </c>
      <c r="L42" s="235">
        <v>15040.556617318227</v>
      </c>
      <c r="M42" s="134">
        <f t="shared" si="29"/>
        <v>2.9909657654183071</v>
      </c>
      <c r="N42" s="235">
        <v>0</v>
      </c>
      <c r="O42" s="134">
        <f t="shared" si="30"/>
        <v>0</v>
      </c>
      <c r="P42" s="235">
        <v>0</v>
      </c>
      <c r="Q42" s="134">
        <f t="shared" si="31"/>
        <v>0</v>
      </c>
      <c r="R42" s="235">
        <v>0</v>
      </c>
      <c r="S42" s="134">
        <f t="shared" si="32"/>
        <v>0</v>
      </c>
    </row>
    <row r="43" spans="1:19" x14ac:dyDescent="0.2">
      <c r="A43" s="230" t="s">
        <v>65</v>
      </c>
      <c r="B43" s="235">
        <v>4498.4387447554427</v>
      </c>
      <c r="C43" s="134">
        <f t="shared" si="23"/>
        <v>0.32702552919467587</v>
      </c>
      <c r="D43" s="235">
        <f t="shared" si="24"/>
        <v>395.92117583766117</v>
      </c>
      <c r="E43" s="134">
        <f t="shared" si="25"/>
        <v>5.0641785325643555E-2</v>
      </c>
      <c r="F43" s="235">
        <v>0</v>
      </c>
      <c r="G43" s="134">
        <f t="shared" si="26"/>
        <v>0</v>
      </c>
      <c r="H43" s="235">
        <v>395.92117583766117</v>
      </c>
      <c r="I43" s="134">
        <f t="shared" si="27"/>
        <v>7.5563701963705932E-2</v>
      </c>
      <c r="J43" s="235">
        <v>0</v>
      </c>
      <c r="K43" s="134">
        <f t="shared" si="28"/>
        <v>0</v>
      </c>
      <c r="L43" s="235">
        <v>4102.5175689177822</v>
      </c>
      <c r="M43" s="134">
        <f t="shared" si="29"/>
        <v>0.8158268282791844</v>
      </c>
      <c r="N43" s="235">
        <v>0</v>
      </c>
      <c r="O43" s="134">
        <f t="shared" si="30"/>
        <v>0</v>
      </c>
      <c r="P43" s="235">
        <v>0</v>
      </c>
      <c r="Q43" s="134">
        <f t="shared" si="31"/>
        <v>0</v>
      </c>
      <c r="R43" s="235">
        <v>0</v>
      </c>
      <c r="S43" s="134">
        <f t="shared" si="32"/>
        <v>0</v>
      </c>
    </row>
    <row r="44" spans="1:19" x14ac:dyDescent="0.2">
      <c r="A44" s="230" t="s">
        <v>66</v>
      </c>
      <c r="B44" s="235">
        <v>2270.5901932965985</v>
      </c>
      <c r="C44" s="134">
        <f t="shared" si="23"/>
        <v>0.16506637117439055</v>
      </c>
      <c r="D44" s="235">
        <f t="shared" si="24"/>
        <v>251.14002563736955</v>
      </c>
      <c r="E44" s="134">
        <f t="shared" si="25"/>
        <v>3.2123008419784799E-2</v>
      </c>
      <c r="F44" s="235">
        <v>0</v>
      </c>
      <c r="G44" s="134">
        <f t="shared" si="26"/>
        <v>0</v>
      </c>
      <c r="H44" s="235">
        <v>251.14002563736955</v>
      </c>
      <c r="I44" s="134">
        <f t="shared" si="27"/>
        <v>4.7931434857631343E-2</v>
      </c>
      <c r="J44" s="235">
        <v>0</v>
      </c>
      <c r="K44" s="134">
        <f t="shared" si="28"/>
        <v>0</v>
      </c>
      <c r="L44" s="235">
        <v>2019.4501676592288</v>
      </c>
      <c r="M44" s="134">
        <f t="shared" si="29"/>
        <v>0.40158795117211438</v>
      </c>
      <c r="N44" s="235">
        <v>0</v>
      </c>
      <c r="O44" s="134">
        <f t="shared" si="30"/>
        <v>0</v>
      </c>
      <c r="P44" s="235">
        <v>0</v>
      </c>
      <c r="Q44" s="134">
        <f t="shared" si="31"/>
        <v>0</v>
      </c>
      <c r="R44" s="235">
        <v>0</v>
      </c>
      <c r="S44" s="134">
        <f t="shared" si="32"/>
        <v>0</v>
      </c>
    </row>
    <row r="45" spans="1:19" x14ac:dyDescent="0.2">
      <c r="A45" s="230" t="s">
        <v>134</v>
      </c>
      <c r="B45" s="235">
        <v>216659.23856838362</v>
      </c>
      <c r="C45" s="134">
        <f t="shared" si="23"/>
        <v>15.75059841158137</v>
      </c>
      <c r="D45" s="235">
        <f t="shared" si="24"/>
        <v>87926.989806802347</v>
      </c>
      <c r="E45" s="134">
        <f t="shared" si="25"/>
        <v>11.246631940575714</v>
      </c>
      <c r="F45" s="235">
        <v>20605.450694161678</v>
      </c>
      <c r="G45" s="134">
        <f t="shared" si="26"/>
        <v>14.80558232495032</v>
      </c>
      <c r="H45" s="235">
        <v>63200.65283742427</v>
      </c>
      <c r="I45" s="134">
        <f t="shared" si="27"/>
        <v>12.062187087656394</v>
      </c>
      <c r="J45" s="235">
        <v>4120.8862752163977</v>
      </c>
      <c r="K45" s="134">
        <f t="shared" si="28"/>
        <v>3.4723560524218939</v>
      </c>
      <c r="L45" s="235">
        <v>69452.981446568752</v>
      </c>
      <c r="M45" s="134">
        <f t="shared" si="29"/>
        <v>13.811423014340482</v>
      </c>
      <c r="N45" s="235">
        <v>0</v>
      </c>
      <c r="O45" s="134">
        <f t="shared" si="30"/>
        <v>0</v>
      </c>
      <c r="P45" s="235">
        <v>56403.540650509822</v>
      </c>
      <c r="Q45" s="134">
        <f t="shared" si="31"/>
        <v>100</v>
      </c>
      <c r="R45" s="235">
        <v>2875.7266645016743</v>
      </c>
      <c r="S45" s="134">
        <f t="shared" si="32"/>
        <v>8.3390938533266272</v>
      </c>
    </row>
    <row r="46" spans="1:19" x14ac:dyDescent="0.2">
      <c r="A46" s="140"/>
      <c r="B46" s="136"/>
      <c r="C46" s="137"/>
      <c r="D46" s="136"/>
      <c r="E46" s="137"/>
      <c r="F46" s="136"/>
      <c r="G46" s="137"/>
      <c r="H46" s="136"/>
      <c r="I46" s="137"/>
      <c r="J46" s="136"/>
      <c r="K46" s="137"/>
      <c r="L46" s="136"/>
      <c r="M46" s="137"/>
      <c r="N46" s="137"/>
      <c r="O46" s="137"/>
      <c r="P46" s="136"/>
      <c r="Q46" s="137"/>
      <c r="R46" s="136"/>
      <c r="S46" s="137"/>
    </row>
    <row r="47" spans="1:19" x14ac:dyDescent="0.2">
      <c r="A47" s="132" t="s">
        <v>12</v>
      </c>
      <c r="S47" s="147"/>
    </row>
    <row r="48" spans="1:19" x14ac:dyDescent="0.2">
      <c r="A48" s="140" t="s">
        <v>31</v>
      </c>
      <c r="B48" s="235">
        <v>59880.755862194987</v>
      </c>
      <c r="C48" s="134">
        <f>IF(ISNUMBER(B48/B$9*100),B48/B$9*100,0)</f>
        <v>4.3531849571680912</v>
      </c>
      <c r="D48" s="235">
        <f>+F48+H48+J48</f>
        <v>31098.476822301116</v>
      </c>
      <c r="E48" s="134">
        <f>IF(ISNUMBER(D48/D$9*100),D48/D$9*100,0)</f>
        <v>3.9777675034871609</v>
      </c>
      <c r="F48" s="235">
        <v>0</v>
      </c>
      <c r="G48" s="134">
        <f>IF(ISNUMBER(F48/F$9*100),F48/F$9*100,0)</f>
        <v>0</v>
      </c>
      <c r="H48" s="235">
        <v>31098.476822301116</v>
      </c>
      <c r="I48" s="134">
        <f>IF(ISNUMBER(H48/H$9*100),H48/H$9*100,0)</f>
        <v>5.9353128287563734</v>
      </c>
      <c r="J48" s="235">
        <v>0</v>
      </c>
      <c r="K48" s="134">
        <f>IF(ISNUMBER(J48/J$9*100),J48/J$9*100,0)</f>
        <v>0</v>
      </c>
      <c r="L48" s="235">
        <v>25931.18820024679</v>
      </c>
      <c r="M48" s="134">
        <f>IF(ISNUMBER(L48/L$9*100),L48/L$9*100,0)</f>
        <v>5.1566772518413861</v>
      </c>
      <c r="N48" s="235">
        <v>0</v>
      </c>
      <c r="O48" s="134">
        <f>IF(ISNUMBER(N48/N$9*100),N48/N$9*100,0)</f>
        <v>0</v>
      </c>
      <c r="P48" s="235">
        <v>0</v>
      </c>
      <c r="Q48" s="134">
        <f>IF(ISNUMBER(P48/P$9*100),P48/P$9*100,0)</f>
        <v>0</v>
      </c>
      <c r="R48" s="235">
        <v>2851.0908396471468</v>
      </c>
      <c r="S48" s="134">
        <f>IF(ISNUMBER(R48/R$9*100),R48/R$9*100,0)</f>
        <v>8.2676543600841015</v>
      </c>
    </row>
    <row r="49" spans="1:19" x14ac:dyDescent="0.2">
      <c r="A49" s="140" t="s">
        <v>32</v>
      </c>
      <c r="B49" s="235">
        <v>182706.40781319264</v>
      </c>
      <c r="C49" s="134">
        <f t="shared" ref="C49:C51" si="33">IF(ISNUMBER(B49/B$9*100),B49/B$9*100,0)</f>
        <v>13.282310395362707</v>
      </c>
      <c r="D49" s="235">
        <f t="shared" ref="D49:D51" si="34">+F49+H49+J49</f>
        <v>78714.02367146645</v>
      </c>
      <c r="E49" s="134">
        <f t="shared" ref="E49:E51" si="35">IF(ISNUMBER(D49/D$9*100),D49/D$9*100,0)</f>
        <v>10.0682128973129</v>
      </c>
      <c r="F49" s="235">
        <v>0</v>
      </c>
      <c r="G49" s="134">
        <f t="shared" ref="G49:G51" si="36">IF(ISNUMBER(F49/F$9*100),F49/F$9*100,0)</f>
        <v>0</v>
      </c>
      <c r="H49" s="235">
        <v>78714.02367146645</v>
      </c>
      <c r="I49" s="134">
        <f t="shared" ref="I49:I51" si="37">IF(ISNUMBER(H49/H$9*100),H49/H$9*100,0)</f>
        <v>15.02299798057177</v>
      </c>
      <c r="J49" s="235">
        <v>0</v>
      </c>
      <c r="K49" s="134">
        <f t="shared" ref="K49:K51" si="38">IF(ISNUMBER(J49/J$9*100),J49/J$9*100,0)</f>
        <v>0</v>
      </c>
      <c r="L49" s="235">
        <v>101991.18982558351</v>
      </c>
      <c r="M49" s="134">
        <f t="shared" ref="M49:M51" si="39">IF(ISNUMBER(L49/L$9*100),L49/L$9*100,0)</f>
        <v>20.281972596104087</v>
      </c>
      <c r="N49" s="235">
        <v>0</v>
      </c>
      <c r="O49" s="134">
        <f t="shared" ref="O49:O51" si="40">IF(ISNUMBER(N49/N$9*100),N49/N$9*100,0)</f>
        <v>0</v>
      </c>
      <c r="P49" s="235">
        <v>0</v>
      </c>
      <c r="Q49" s="134">
        <f t="shared" ref="Q49:Q51" si="41">IF(ISNUMBER(P49/P$9*100),P49/P$9*100,0)</f>
        <v>0</v>
      </c>
      <c r="R49" s="235">
        <v>2001.1943161417523</v>
      </c>
      <c r="S49" s="134">
        <f t="shared" ref="S49:S51" si="42">IF(ISNUMBER(R49/R$9*100),R49/R$9*100,0)</f>
        <v>5.8031061947056459</v>
      </c>
    </row>
    <row r="50" spans="1:19" x14ac:dyDescent="0.2">
      <c r="A50" s="140" t="s">
        <v>41</v>
      </c>
      <c r="B50" s="235">
        <v>1106410.8142601086</v>
      </c>
      <c r="C50" s="134">
        <f t="shared" si="33"/>
        <v>80.433368679736191</v>
      </c>
      <c r="D50" s="235">
        <f t="shared" si="34"/>
        <v>661854.43091139745</v>
      </c>
      <c r="E50" s="134">
        <f t="shared" si="35"/>
        <v>84.656977329204764</v>
      </c>
      <c r="F50" s="235">
        <v>139173.52416079873</v>
      </c>
      <c r="G50" s="134">
        <f t="shared" si="36"/>
        <v>100</v>
      </c>
      <c r="H50" s="235">
        <v>404003.95620164316</v>
      </c>
      <c r="I50" s="134">
        <f t="shared" si="37"/>
        <v>77.106344397947595</v>
      </c>
      <c r="J50" s="235">
        <v>118676.9505489556</v>
      </c>
      <c r="K50" s="134">
        <f t="shared" si="38"/>
        <v>100</v>
      </c>
      <c r="L50" s="235">
        <v>359916.2348603775</v>
      </c>
      <c r="M50" s="134">
        <f t="shared" si="39"/>
        <v>71.572958652748767</v>
      </c>
      <c r="N50" s="235">
        <v>0</v>
      </c>
      <c r="O50" s="134">
        <f t="shared" si="40"/>
        <v>0</v>
      </c>
      <c r="P50" s="235">
        <v>56403.540650509822</v>
      </c>
      <c r="Q50" s="134">
        <f t="shared" si="41"/>
        <v>100</v>
      </c>
      <c r="R50" s="235">
        <v>28236.607837818814</v>
      </c>
      <c r="S50" s="134">
        <f t="shared" si="42"/>
        <v>81.881120958327529</v>
      </c>
    </row>
    <row r="51" spans="1:19" x14ac:dyDescent="0.2">
      <c r="A51" s="140" t="s">
        <v>37</v>
      </c>
      <c r="B51" s="235">
        <v>26563.971565242544</v>
      </c>
      <c r="C51" s="134">
        <f t="shared" si="33"/>
        <v>1.9311359677318531</v>
      </c>
      <c r="D51" s="235">
        <f t="shared" si="34"/>
        <v>10140.371184495947</v>
      </c>
      <c r="E51" s="134">
        <f t="shared" si="35"/>
        <v>1.2970422699950406</v>
      </c>
      <c r="F51" s="235">
        <v>0</v>
      </c>
      <c r="G51" s="134">
        <f t="shared" si="36"/>
        <v>0</v>
      </c>
      <c r="H51" s="235">
        <v>10140.371184495947</v>
      </c>
      <c r="I51" s="134">
        <f t="shared" si="37"/>
        <v>1.9353447927240575</v>
      </c>
      <c r="J51" s="235">
        <v>0</v>
      </c>
      <c r="K51" s="134">
        <f t="shared" si="38"/>
        <v>0</v>
      </c>
      <c r="L51" s="235">
        <v>15027.611502512918</v>
      </c>
      <c r="M51" s="134">
        <f t="shared" si="39"/>
        <v>2.9883914993058749</v>
      </c>
      <c r="N51" s="235">
        <v>0</v>
      </c>
      <c r="O51" s="134">
        <f t="shared" si="40"/>
        <v>0</v>
      </c>
      <c r="P51" s="235">
        <v>0</v>
      </c>
      <c r="Q51" s="134">
        <f t="shared" si="41"/>
        <v>0</v>
      </c>
      <c r="R51" s="235">
        <v>1395.9888782336816</v>
      </c>
      <c r="S51" s="134">
        <f t="shared" si="42"/>
        <v>4.0481184868827267</v>
      </c>
    </row>
    <row r="52" spans="1:19" x14ac:dyDescent="0.2">
      <c r="A52" s="209"/>
      <c r="B52" s="210"/>
      <c r="C52" s="211"/>
      <c r="D52" s="210"/>
      <c r="E52" s="211"/>
      <c r="F52" s="210"/>
      <c r="G52" s="211"/>
      <c r="H52" s="210"/>
      <c r="I52" s="211"/>
      <c r="J52" s="210"/>
      <c r="K52" s="211"/>
      <c r="L52" s="210"/>
      <c r="M52" s="211"/>
      <c r="N52" s="211"/>
      <c r="O52" s="211"/>
      <c r="P52" s="210"/>
      <c r="Q52" s="211"/>
      <c r="R52" s="236"/>
      <c r="S52" s="211"/>
    </row>
    <row r="53" spans="1:19" x14ac:dyDescent="0.2">
      <c r="A53" s="118" t="str">
        <f>'C05'!A41</f>
        <v>Fuente: Instituto Nacional de Estadística (INE).  LXXXIV Encuesta Permanente de Hogares de Propósitos Múltiples, junio 2026.</v>
      </c>
      <c r="B53" s="142"/>
      <c r="C53" s="141"/>
      <c r="D53" s="142"/>
      <c r="E53" s="141"/>
      <c r="F53" s="143"/>
      <c r="G53" s="141"/>
      <c r="H53" s="143"/>
      <c r="I53" s="141"/>
      <c r="J53" s="143"/>
      <c r="K53" s="141"/>
      <c r="L53" s="142"/>
      <c r="M53" s="141"/>
      <c r="N53" s="141"/>
      <c r="O53" s="141"/>
      <c r="P53" s="142"/>
      <c r="Q53" s="141"/>
    </row>
    <row r="54" spans="1:19" x14ac:dyDescent="0.2">
      <c r="A54" s="118" t="str">
        <f>'C05'!A42</f>
        <v>(Promedio de salarios mínimos por rama)</v>
      </c>
      <c r="C54" s="121"/>
      <c r="E54" s="121"/>
      <c r="G54" s="121"/>
      <c r="I54" s="121"/>
      <c r="K54" s="121"/>
      <c r="M54" s="121"/>
      <c r="N54" s="121"/>
      <c r="O54" s="121"/>
      <c r="Q54" s="121"/>
    </row>
    <row r="55" spans="1:19" x14ac:dyDescent="0.2">
      <c r="A55" s="118" t="s">
        <v>58</v>
      </c>
      <c r="B55" s="144"/>
      <c r="C55" s="145"/>
      <c r="D55" s="144"/>
      <c r="E55" s="145"/>
      <c r="F55" s="146"/>
      <c r="G55" s="148"/>
      <c r="I55" s="145"/>
      <c r="J55" s="146"/>
      <c r="L55" s="144"/>
      <c r="M55" s="145"/>
      <c r="N55" s="145"/>
      <c r="O55" s="145"/>
      <c r="P55" s="146"/>
      <c r="Q55" s="145"/>
    </row>
    <row r="56" spans="1:19" x14ac:dyDescent="0.2">
      <c r="A56" s="118" t="s">
        <v>59</v>
      </c>
      <c r="B56" s="144"/>
      <c r="C56" s="145"/>
      <c r="D56" s="144"/>
      <c r="E56" s="145"/>
      <c r="F56" s="146"/>
      <c r="G56" s="145"/>
      <c r="H56" s="149"/>
      <c r="I56" s="145"/>
      <c r="J56" s="146"/>
      <c r="K56" s="145"/>
      <c r="L56" s="144"/>
      <c r="M56" s="145"/>
      <c r="N56" s="145"/>
      <c r="O56" s="145"/>
      <c r="P56" s="146"/>
      <c r="Q56" s="145"/>
    </row>
    <row r="57" spans="1:19" x14ac:dyDescent="0.2">
      <c r="A57" s="29" t="s">
        <v>136</v>
      </c>
      <c r="B57" s="144"/>
      <c r="C57" s="145"/>
      <c r="D57" s="144"/>
      <c r="E57" s="145"/>
      <c r="F57" s="146"/>
      <c r="G57" s="145"/>
      <c r="H57" s="149"/>
      <c r="I57" s="145"/>
      <c r="J57" s="146"/>
      <c r="K57" s="145"/>
      <c r="L57" s="144"/>
      <c r="M57" s="145"/>
      <c r="N57" s="145"/>
      <c r="O57" s="145"/>
      <c r="P57" s="146"/>
      <c r="Q57" s="145"/>
    </row>
    <row r="58" spans="1:19" x14ac:dyDescent="0.2">
      <c r="A58" s="118"/>
      <c r="B58" s="144"/>
      <c r="C58" s="145"/>
      <c r="D58" s="144"/>
      <c r="E58" s="145"/>
      <c r="F58" s="146"/>
      <c r="G58" s="145"/>
      <c r="H58" s="149"/>
      <c r="I58" s="145"/>
      <c r="J58" s="146"/>
      <c r="K58" s="145"/>
      <c r="L58" s="144"/>
      <c r="M58" s="145"/>
      <c r="N58" s="145"/>
      <c r="O58" s="145"/>
      <c r="P58" s="146"/>
      <c r="Q58" s="145"/>
    </row>
    <row r="59" spans="1:19" x14ac:dyDescent="0.2">
      <c r="A59" s="321" t="s">
        <v>84</v>
      </c>
      <c r="B59" s="321"/>
      <c r="C59" s="321"/>
      <c r="D59" s="321"/>
      <c r="E59" s="321"/>
      <c r="F59" s="321"/>
      <c r="G59" s="321"/>
      <c r="H59" s="321"/>
      <c r="I59" s="321"/>
      <c r="J59" s="321"/>
      <c r="K59" s="321"/>
      <c r="L59" s="321"/>
      <c r="M59" s="321"/>
      <c r="N59" s="321"/>
      <c r="O59" s="321"/>
      <c r="P59" s="321"/>
      <c r="Q59" s="321"/>
      <c r="R59" s="321"/>
      <c r="S59" s="321"/>
    </row>
    <row r="60" spans="1:19" x14ac:dyDescent="0.2">
      <c r="A60" s="321" t="s">
        <v>53</v>
      </c>
      <c r="B60" s="321"/>
      <c r="C60" s="321"/>
      <c r="D60" s="321"/>
      <c r="E60" s="321"/>
      <c r="F60" s="321"/>
      <c r="G60" s="321"/>
      <c r="H60" s="321"/>
      <c r="I60" s="321"/>
      <c r="J60" s="321"/>
      <c r="K60" s="321"/>
      <c r="L60" s="321"/>
      <c r="M60" s="321"/>
      <c r="N60" s="321"/>
      <c r="O60" s="321"/>
      <c r="P60" s="321"/>
      <c r="Q60" s="321"/>
      <c r="R60" s="321"/>
      <c r="S60" s="321"/>
    </row>
    <row r="61" spans="1:19" x14ac:dyDescent="0.2">
      <c r="A61" s="321" t="s">
        <v>28</v>
      </c>
      <c r="B61" s="321"/>
      <c r="C61" s="321"/>
      <c r="D61" s="321"/>
      <c r="E61" s="321"/>
      <c r="F61" s="321"/>
      <c r="G61" s="321"/>
      <c r="H61" s="321"/>
      <c r="I61" s="321"/>
      <c r="J61" s="321"/>
      <c r="K61" s="321"/>
      <c r="L61" s="321"/>
      <c r="M61" s="321"/>
      <c r="N61" s="321"/>
      <c r="O61" s="321"/>
      <c r="P61" s="321"/>
      <c r="Q61" s="321"/>
      <c r="R61" s="321"/>
      <c r="S61" s="321"/>
    </row>
    <row r="62" spans="1:19" customFormat="1" ht="23.25" x14ac:dyDescent="0.35">
      <c r="A62" s="279" t="s">
        <v>73</v>
      </c>
      <c r="B62" s="279"/>
      <c r="C62" s="279"/>
      <c r="D62" s="279"/>
      <c r="E62" s="279"/>
      <c r="F62" s="279"/>
      <c r="G62" s="279"/>
      <c r="H62" s="279"/>
      <c r="I62" s="279"/>
      <c r="J62" s="279"/>
      <c r="K62" s="279"/>
      <c r="L62" s="279"/>
      <c r="M62" s="279"/>
      <c r="N62" s="279"/>
      <c r="O62" s="279"/>
      <c r="P62" s="279"/>
      <c r="Q62" s="279"/>
      <c r="R62" s="279"/>
      <c r="S62" s="279"/>
    </row>
    <row r="63" spans="1:19" x14ac:dyDescent="0.2">
      <c r="A63" t="s">
        <v>16</v>
      </c>
      <c r="B63" s="320"/>
      <c r="C63" s="320"/>
      <c r="D63" s="320"/>
      <c r="E63" s="320"/>
      <c r="F63" s="320"/>
      <c r="G63" s="320"/>
      <c r="H63" s="320"/>
      <c r="I63" s="320"/>
      <c r="J63" s="320"/>
      <c r="K63" s="320"/>
      <c r="L63" s="120"/>
      <c r="M63" s="120"/>
      <c r="N63" s="120"/>
      <c r="O63" s="120"/>
      <c r="P63" s="120"/>
      <c r="Q63" s="120"/>
    </row>
    <row r="64" spans="1:19" ht="11.25" customHeight="1" x14ac:dyDescent="0.2">
      <c r="A64" s="311" t="s">
        <v>27</v>
      </c>
      <c r="B64" s="314" t="s">
        <v>5</v>
      </c>
      <c r="C64" s="314"/>
      <c r="D64" s="316" t="s">
        <v>6</v>
      </c>
      <c r="E64" s="316"/>
      <c r="F64" s="316"/>
      <c r="G64" s="316"/>
      <c r="H64" s="316"/>
      <c r="I64" s="316"/>
      <c r="J64" s="316"/>
      <c r="K64" s="316"/>
      <c r="L64" s="314" t="s">
        <v>1</v>
      </c>
      <c r="M64" s="314"/>
      <c r="N64" s="314" t="s">
        <v>138</v>
      </c>
      <c r="O64" s="314"/>
      <c r="P64" s="317" t="s">
        <v>2</v>
      </c>
      <c r="Q64" s="317"/>
      <c r="R64" s="317" t="s">
        <v>109</v>
      </c>
      <c r="S64" s="317"/>
    </row>
    <row r="65" spans="1:19" ht="13.5" x14ac:dyDescent="0.35">
      <c r="A65" s="312"/>
      <c r="B65" s="315"/>
      <c r="C65" s="315"/>
      <c r="D65" s="319" t="s">
        <v>3</v>
      </c>
      <c r="E65" s="319"/>
      <c r="F65" s="319" t="s">
        <v>70</v>
      </c>
      <c r="G65" s="319"/>
      <c r="H65" s="319" t="s">
        <v>9</v>
      </c>
      <c r="I65" s="319"/>
      <c r="J65" s="319" t="s">
        <v>71</v>
      </c>
      <c r="K65" s="319"/>
      <c r="L65" s="315"/>
      <c r="M65" s="315"/>
      <c r="N65" s="315"/>
      <c r="O65" s="315"/>
      <c r="P65" s="318"/>
      <c r="Q65" s="318"/>
      <c r="R65" s="318"/>
      <c r="S65" s="318"/>
    </row>
    <row r="66" spans="1:19" x14ac:dyDescent="0.2">
      <c r="A66" s="313"/>
      <c r="B66" s="122" t="s">
        <v>7</v>
      </c>
      <c r="C66" s="123" t="s">
        <v>55</v>
      </c>
      <c r="D66" s="122" t="s">
        <v>7</v>
      </c>
      <c r="E66" s="123" t="s">
        <v>55</v>
      </c>
      <c r="F66" s="122" t="s">
        <v>7</v>
      </c>
      <c r="G66" s="123" t="s">
        <v>55</v>
      </c>
      <c r="H66" s="122" t="s">
        <v>7</v>
      </c>
      <c r="I66" s="123" t="s">
        <v>55</v>
      </c>
      <c r="J66" s="122" t="s">
        <v>7</v>
      </c>
      <c r="K66" s="123" t="s">
        <v>55</v>
      </c>
      <c r="L66" s="122" t="s">
        <v>7</v>
      </c>
      <c r="M66" s="123" t="s">
        <v>55</v>
      </c>
      <c r="N66" s="122" t="s">
        <v>7</v>
      </c>
      <c r="O66" s="123" t="s">
        <v>55</v>
      </c>
      <c r="P66" s="122" t="s">
        <v>7</v>
      </c>
      <c r="Q66" s="123" t="s">
        <v>55</v>
      </c>
      <c r="R66" s="122" t="s">
        <v>7</v>
      </c>
      <c r="S66" s="123" t="s">
        <v>55</v>
      </c>
    </row>
    <row r="67" spans="1:19" x14ac:dyDescent="0.2">
      <c r="A67" s="150"/>
      <c r="B67" s="150"/>
      <c r="C67" s="151"/>
      <c r="D67" s="124"/>
      <c r="E67" s="126"/>
      <c r="F67" s="124"/>
      <c r="G67" s="126"/>
      <c r="H67" s="124"/>
      <c r="I67" s="126"/>
      <c r="J67" s="124"/>
      <c r="K67" s="126"/>
      <c r="L67" s="124"/>
      <c r="M67" s="126"/>
      <c r="N67" s="126"/>
      <c r="O67" s="126"/>
      <c r="P67" s="124"/>
      <c r="Q67" s="126"/>
    </row>
    <row r="68" spans="1:19" x14ac:dyDescent="0.2">
      <c r="A68" s="128" t="s">
        <v>68</v>
      </c>
      <c r="B68" s="106">
        <f t="shared" ref="B68:S68" si="43">B9</f>
        <v>1375561.9495007547</v>
      </c>
      <c r="C68" s="107">
        <f t="shared" si="43"/>
        <v>99.999999999998437</v>
      </c>
      <c r="D68" s="106">
        <f t="shared" si="43"/>
        <v>781807.30258966202</v>
      </c>
      <c r="E68" s="107">
        <f t="shared" si="43"/>
        <v>56.835484790300463</v>
      </c>
      <c r="F68" s="106">
        <f t="shared" si="43"/>
        <v>139173.52416079873</v>
      </c>
      <c r="G68" s="107">
        <f t="shared" si="43"/>
        <v>10.117575890443192</v>
      </c>
      <c r="H68" s="106">
        <f t="shared" si="43"/>
        <v>523956.82787990774</v>
      </c>
      <c r="I68" s="107">
        <f t="shared" si="43"/>
        <v>38.090383938729346</v>
      </c>
      <c r="J68" s="106">
        <f t="shared" si="43"/>
        <v>118676.9505489556</v>
      </c>
      <c r="K68" s="107">
        <f t="shared" si="43"/>
        <v>8.6275249611279321</v>
      </c>
      <c r="L68" s="106">
        <f t="shared" si="43"/>
        <v>502866.22438872018</v>
      </c>
      <c r="M68" s="107">
        <f t="shared" si="43"/>
        <v>36.557148485477519</v>
      </c>
      <c r="N68" s="106">
        <f t="shared" si="43"/>
        <v>0</v>
      </c>
      <c r="O68" s="107">
        <f t="shared" si="43"/>
        <v>0</v>
      </c>
      <c r="P68" s="106">
        <f t="shared" si="43"/>
        <v>56403.540650509822</v>
      </c>
      <c r="Q68" s="107">
        <f t="shared" si="43"/>
        <v>4.1003998890039721</v>
      </c>
      <c r="R68" s="106">
        <f t="shared" si="43"/>
        <v>34484.881871841397</v>
      </c>
      <c r="S68" s="107">
        <f t="shared" si="43"/>
        <v>2.5069668352164953</v>
      </c>
    </row>
    <row r="69" spans="1:19" x14ac:dyDescent="0.2">
      <c r="A69" s="129"/>
      <c r="B69" s="106"/>
      <c r="C69" s="107"/>
      <c r="D69" s="106">
        <f t="shared" ref="D69" si="44">F69+H69+J69</f>
        <v>0</v>
      </c>
      <c r="E69" s="107"/>
      <c r="F69" s="106"/>
      <c r="G69" s="107"/>
      <c r="H69" s="106"/>
      <c r="I69" s="107"/>
      <c r="J69" s="106"/>
      <c r="K69" s="107"/>
      <c r="L69" s="106"/>
      <c r="M69" s="107"/>
      <c r="N69" s="106"/>
      <c r="O69" s="107"/>
      <c r="P69" s="106"/>
      <c r="Q69" s="107"/>
    </row>
    <row r="70" spans="1:19" x14ac:dyDescent="0.2">
      <c r="A70" s="132" t="s">
        <v>13</v>
      </c>
      <c r="B70" s="106"/>
      <c r="C70" s="107"/>
      <c r="D70" s="106"/>
      <c r="E70" s="107"/>
      <c r="F70" s="106"/>
      <c r="G70" s="107"/>
      <c r="H70" s="106"/>
      <c r="I70" s="107"/>
      <c r="J70" s="106"/>
      <c r="K70" s="107"/>
      <c r="L70" s="106"/>
      <c r="M70" s="107"/>
      <c r="N70" s="106"/>
      <c r="O70" s="107"/>
      <c r="P70" s="106"/>
      <c r="Q70" s="107"/>
    </row>
    <row r="71" spans="1:19" x14ac:dyDescent="0.2">
      <c r="A71" s="73" t="s">
        <v>110</v>
      </c>
      <c r="B71" s="235">
        <v>59423.428618686426</v>
      </c>
      <c r="C71" s="134">
        <f>IF(ISNUMBER(B71/B$9*100),B71/B$9*100,0)</f>
        <v>4.3199383815649677</v>
      </c>
      <c r="D71" s="235">
        <f>+F71+H71+J71</f>
        <v>30714.67645423445</v>
      </c>
      <c r="E71" s="134">
        <f>IF(ISNUMBER(D71/D$9*100),D71/D$9*100,0)</f>
        <v>3.9286760756128802</v>
      </c>
      <c r="F71" s="235">
        <v>0</v>
      </c>
      <c r="G71" s="134">
        <f>IF(ISNUMBER(F71/F$9*100),F71/F$9*100,0)</f>
        <v>0</v>
      </c>
      <c r="H71" s="235">
        <v>30714.67645423445</v>
      </c>
      <c r="I71" s="134">
        <f>IF(ISNUMBER(H71/H$9*100),H71/H$9*100,0)</f>
        <v>5.8620624486402022</v>
      </c>
      <c r="J71" s="235">
        <v>0</v>
      </c>
      <c r="K71" s="134">
        <f>IF(ISNUMBER(J71/J$9*100),J71/J$9*100,0)</f>
        <v>0</v>
      </c>
      <c r="L71" s="235">
        <v>25857.661324804889</v>
      </c>
      <c r="M71" s="134">
        <f>IF(ISNUMBER(L71/L$9*100),L71/L$9*100,0)</f>
        <v>5.1420556940838962</v>
      </c>
      <c r="N71" s="244">
        <v>0</v>
      </c>
      <c r="O71" s="134">
        <f>IF(ISNUMBER(N71/N$9*100),N71/N$9*100,0)</f>
        <v>0</v>
      </c>
      <c r="P71" s="235">
        <v>0</v>
      </c>
      <c r="Q71" s="134">
        <f>IF(ISNUMBER(P71/P$9*100),P71/P$9*100,0)</f>
        <v>0</v>
      </c>
      <c r="R71" s="235">
        <v>2851.0908396471468</v>
      </c>
      <c r="S71" s="134">
        <f>IF(ISNUMBER(R71/R$9*100),R71/R$9*100,0)</f>
        <v>8.2676543600841015</v>
      </c>
    </row>
    <row r="72" spans="1:19" x14ac:dyDescent="0.2">
      <c r="A72" s="73" t="s">
        <v>87</v>
      </c>
      <c r="B72" s="235">
        <v>457.32724350856773</v>
      </c>
      <c r="C72" s="134">
        <f t="shared" ref="C72:C94" si="45">IF(ISNUMBER(B72/B$9*100),B72/B$9*100,0)</f>
        <v>3.3246575603123482E-2</v>
      </c>
      <c r="D72" s="235">
        <f t="shared" ref="D72:D94" si="46">+F72+H72+J72</f>
        <v>383.80036806666629</v>
      </c>
      <c r="E72" s="134">
        <f t="shared" ref="E72:E94" si="47">IF(ISNUMBER(D72/D$9*100),D72/D$9*100,0)</f>
        <v>4.9091427874281071E-2</v>
      </c>
      <c r="F72" s="235">
        <v>0</v>
      </c>
      <c r="G72" s="134">
        <f t="shared" ref="G72:G94" si="48">IF(ISNUMBER(F72/F$9*100),F72/F$9*100,0)</f>
        <v>0</v>
      </c>
      <c r="H72" s="235">
        <v>383.80036806666629</v>
      </c>
      <c r="I72" s="134">
        <f t="shared" ref="I72:I94" si="49">IF(ISNUMBER(H72/H$9*100),H72/H$9*100,0)</f>
        <v>7.3250380116171396E-2</v>
      </c>
      <c r="J72" s="235">
        <v>0</v>
      </c>
      <c r="K72" s="134">
        <f t="shared" ref="K72:K94" si="50">IF(ISNUMBER(J72/J$9*100),J72/J$9*100,0)</f>
        <v>0</v>
      </c>
      <c r="L72" s="235">
        <v>73.526875441901439</v>
      </c>
      <c r="M72" s="134">
        <f t="shared" ref="M72:M94" si="51">IF(ISNUMBER(L72/L$9*100),L72/L$9*100,0)</f>
        <v>1.4621557757489096E-2</v>
      </c>
      <c r="N72" s="244">
        <v>0</v>
      </c>
      <c r="O72" s="134">
        <f t="shared" ref="O72:O94" si="52">IF(ISNUMBER(N72/N$9*100),N72/N$9*100,0)</f>
        <v>0</v>
      </c>
      <c r="P72" s="235">
        <v>0</v>
      </c>
      <c r="Q72" s="134">
        <f t="shared" ref="Q72:Q94" si="53">IF(ISNUMBER(P72/P$9*100),P72/P$9*100,0)</f>
        <v>0</v>
      </c>
      <c r="R72" s="235">
        <v>0</v>
      </c>
      <c r="S72" s="134">
        <f t="shared" ref="S72:S94" si="54">IF(ISNUMBER(R72/R$9*100),R72/R$9*100,0)</f>
        <v>0</v>
      </c>
    </row>
    <row r="73" spans="1:19" x14ac:dyDescent="0.2">
      <c r="A73" s="73" t="s">
        <v>111</v>
      </c>
      <c r="B73" s="235">
        <v>182706.40781319264</v>
      </c>
      <c r="C73" s="134">
        <f t="shared" si="45"/>
        <v>13.282310395362707</v>
      </c>
      <c r="D73" s="235">
        <f t="shared" si="46"/>
        <v>78714.02367146645</v>
      </c>
      <c r="E73" s="134">
        <f t="shared" si="47"/>
        <v>10.0682128973129</v>
      </c>
      <c r="F73" s="235">
        <v>0</v>
      </c>
      <c r="G73" s="134">
        <f t="shared" si="48"/>
        <v>0</v>
      </c>
      <c r="H73" s="235">
        <v>78714.02367146645</v>
      </c>
      <c r="I73" s="134">
        <f t="shared" si="49"/>
        <v>15.02299798057177</v>
      </c>
      <c r="J73" s="235">
        <v>0</v>
      </c>
      <c r="K73" s="134">
        <f t="shared" si="50"/>
        <v>0</v>
      </c>
      <c r="L73" s="235">
        <v>101991.18982558351</v>
      </c>
      <c r="M73" s="134">
        <f t="shared" si="51"/>
        <v>20.281972596104087</v>
      </c>
      <c r="N73" s="244">
        <v>0</v>
      </c>
      <c r="O73" s="134">
        <f t="shared" si="52"/>
        <v>0</v>
      </c>
      <c r="P73" s="235">
        <v>0</v>
      </c>
      <c r="Q73" s="134">
        <f t="shared" si="53"/>
        <v>0</v>
      </c>
      <c r="R73" s="235">
        <v>2001.1943161417523</v>
      </c>
      <c r="S73" s="134">
        <f t="shared" si="54"/>
        <v>5.8031061947056459</v>
      </c>
    </row>
    <row r="74" spans="1:19" x14ac:dyDescent="0.2">
      <c r="A74" s="73" t="s">
        <v>88</v>
      </c>
      <c r="B74" s="235">
        <v>1213.9207405161874</v>
      </c>
      <c r="C74" s="134">
        <f t="shared" si="45"/>
        <v>8.8249078200859421E-2</v>
      </c>
      <c r="D74" s="235">
        <f t="shared" si="46"/>
        <v>1213.9207405161874</v>
      </c>
      <c r="E74" s="134">
        <f t="shared" si="47"/>
        <v>0.1552710925691268</v>
      </c>
      <c r="F74" s="235">
        <v>0</v>
      </c>
      <c r="G74" s="134">
        <f t="shared" si="48"/>
        <v>0</v>
      </c>
      <c r="H74" s="235">
        <v>1213.9207405161874</v>
      </c>
      <c r="I74" s="134">
        <f t="shared" si="49"/>
        <v>0.23168335174256399</v>
      </c>
      <c r="J74" s="235">
        <v>0</v>
      </c>
      <c r="K74" s="134">
        <f t="shared" si="50"/>
        <v>0</v>
      </c>
      <c r="L74" s="235">
        <v>0</v>
      </c>
      <c r="M74" s="134">
        <f t="shared" si="51"/>
        <v>0</v>
      </c>
      <c r="N74" s="244">
        <v>0</v>
      </c>
      <c r="O74" s="134">
        <f t="shared" si="52"/>
        <v>0</v>
      </c>
      <c r="P74" s="235">
        <v>0</v>
      </c>
      <c r="Q74" s="134">
        <f t="shared" si="53"/>
        <v>0</v>
      </c>
      <c r="R74" s="235">
        <v>0</v>
      </c>
      <c r="S74" s="134">
        <f t="shared" si="54"/>
        <v>0</v>
      </c>
    </row>
    <row r="75" spans="1:19" x14ac:dyDescent="0.2">
      <c r="A75" s="73" t="s">
        <v>112</v>
      </c>
      <c r="B75" s="235">
        <v>2502.6116672678481</v>
      </c>
      <c r="C75" s="134">
        <f t="shared" si="45"/>
        <v>0.18193376664541674</v>
      </c>
      <c r="D75" s="235">
        <f t="shared" si="46"/>
        <v>370.05344545365301</v>
      </c>
      <c r="E75" s="134">
        <f t="shared" si="47"/>
        <v>4.7333076095335297E-2</v>
      </c>
      <c r="F75" s="235">
        <v>0</v>
      </c>
      <c r="G75" s="134">
        <f t="shared" si="48"/>
        <v>0</v>
      </c>
      <c r="H75" s="235">
        <v>370.05344545365301</v>
      </c>
      <c r="I75" s="134">
        <f t="shared" si="49"/>
        <v>7.0626705438882109E-2</v>
      </c>
      <c r="J75" s="235">
        <v>0</v>
      </c>
      <c r="K75" s="134">
        <f t="shared" si="50"/>
        <v>0</v>
      </c>
      <c r="L75" s="235">
        <v>2132.5582218141949</v>
      </c>
      <c r="M75" s="134">
        <f t="shared" si="51"/>
        <v>0.42408062390877693</v>
      </c>
      <c r="N75" s="244">
        <v>0</v>
      </c>
      <c r="O75" s="134">
        <f t="shared" si="52"/>
        <v>0</v>
      </c>
      <c r="P75" s="235">
        <v>0</v>
      </c>
      <c r="Q75" s="134">
        <f t="shared" si="53"/>
        <v>0</v>
      </c>
      <c r="R75" s="235">
        <v>0</v>
      </c>
      <c r="S75" s="134">
        <f t="shared" si="54"/>
        <v>0</v>
      </c>
    </row>
    <row r="76" spans="1:19" x14ac:dyDescent="0.2">
      <c r="A76" s="73" t="s">
        <v>113</v>
      </c>
      <c r="B76" s="235">
        <v>7123.3666858019187</v>
      </c>
      <c r="C76" s="134">
        <f t="shared" si="45"/>
        <v>0.5178513907270601</v>
      </c>
      <c r="D76" s="235">
        <f t="shared" si="46"/>
        <v>5355.9336575058041</v>
      </c>
      <c r="E76" s="134">
        <f t="shared" si="47"/>
        <v>0.6850708147346265</v>
      </c>
      <c r="F76" s="235">
        <v>703.5230502754697</v>
      </c>
      <c r="G76" s="134">
        <f t="shared" si="48"/>
        <v>0.50550063635855846</v>
      </c>
      <c r="H76" s="235">
        <v>4652.4106072303348</v>
      </c>
      <c r="I76" s="134">
        <f t="shared" si="49"/>
        <v>0.88793777648731764</v>
      </c>
      <c r="J76" s="235">
        <v>0</v>
      </c>
      <c r="K76" s="134">
        <f t="shared" si="50"/>
        <v>0</v>
      </c>
      <c r="L76" s="235">
        <v>1767.4330282961143</v>
      </c>
      <c r="M76" s="134">
        <f t="shared" si="51"/>
        <v>0.35147181150306739</v>
      </c>
      <c r="N76" s="244">
        <v>0</v>
      </c>
      <c r="O76" s="134">
        <f t="shared" si="52"/>
        <v>0</v>
      </c>
      <c r="P76" s="235">
        <v>0</v>
      </c>
      <c r="Q76" s="134">
        <f t="shared" si="53"/>
        <v>0</v>
      </c>
      <c r="R76" s="235">
        <v>0</v>
      </c>
      <c r="S76" s="134">
        <f t="shared" si="54"/>
        <v>0</v>
      </c>
    </row>
    <row r="77" spans="1:19" x14ac:dyDescent="0.2">
      <c r="A77" s="73" t="s">
        <v>114</v>
      </c>
      <c r="B77" s="235">
        <v>433750.55994176626</v>
      </c>
      <c r="C77" s="134">
        <f t="shared" si="45"/>
        <v>31.532608189634161</v>
      </c>
      <c r="D77" s="235">
        <f t="shared" si="46"/>
        <v>129637.65197299588</v>
      </c>
      <c r="E77" s="134">
        <f t="shared" si="47"/>
        <v>16.581790876547654</v>
      </c>
      <c r="F77" s="235">
        <v>0</v>
      </c>
      <c r="G77" s="134">
        <f t="shared" si="48"/>
        <v>0</v>
      </c>
      <c r="H77" s="235">
        <v>129637.65197299588</v>
      </c>
      <c r="I77" s="134">
        <f t="shared" si="49"/>
        <v>24.742048404550836</v>
      </c>
      <c r="J77" s="235">
        <v>0</v>
      </c>
      <c r="K77" s="134">
        <f t="shared" si="50"/>
        <v>0</v>
      </c>
      <c r="L77" s="235">
        <v>235085.71068094135</v>
      </c>
      <c r="M77" s="134">
        <f t="shared" si="51"/>
        <v>46.749154999763512</v>
      </c>
      <c r="N77" s="244">
        <v>0</v>
      </c>
      <c r="O77" s="134">
        <f t="shared" si="52"/>
        <v>0</v>
      </c>
      <c r="P77" s="235">
        <v>56403.540650509822</v>
      </c>
      <c r="Q77" s="134">
        <f t="shared" si="53"/>
        <v>100</v>
      </c>
      <c r="R77" s="235">
        <v>12623.656637318443</v>
      </c>
      <c r="S77" s="134">
        <f t="shared" si="54"/>
        <v>36.606350238439646</v>
      </c>
    </row>
    <row r="78" spans="1:19" x14ac:dyDescent="0.2">
      <c r="A78" s="73" t="s">
        <v>89</v>
      </c>
      <c r="B78" s="235">
        <v>7087.5970036404733</v>
      </c>
      <c r="C78" s="134">
        <f t="shared" si="45"/>
        <v>0.51525102204323403</v>
      </c>
      <c r="D78" s="235">
        <f t="shared" si="46"/>
        <v>5893.8355929161844</v>
      </c>
      <c r="E78" s="134">
        <f t="shared" si="47"/>
        <v>0.75387318248287227</v>
      </c>
      <c r="F78" s="235">
        <v>411.30585831426333</v>
      </c>
      <c r="G78" s="134">
        <f t="shared" si="48"/>
        <v>0.29553455716120802</v>
      </c>
      <c r="H78" s="235">
        <v>5482.5297346019206</v>
      </c>
      <c r="I78" s="134">
        <f t="shared" si="49"/>
        <v>1.046370510483839</v>
      </c>
      <c r="J78" s="235">
        <v>0</v>
      </c>
      <c r="K78" s="134">
        <f t="shared" si="50"/>
        <v>0</v>
      </c>
      <c r="L78" s="235">
        <v>801.61807503414661</v>
      </c>
      <c r="M78" s="134">
        <f t="shared" si="51"/>
        <v>0.15940980645669464</v>
      </c>
      <c r="N78" s="244">
        <v>0</v>
      </c>
      <c r="O78" s="134">
        <f t="shared" si="52"/>
        <v>0</v>
      </c>
      <c r="P78" s="235">
        <v>0</v>
      </c>
      <c r="Q78" s="134">
        <f t="shared" si="53"/>
        <v>0</v>
      </c>
      <c r="R78" s="235">
        <v>392.14333569014099</v>
      </c>
      <c r="S78" s="134">
        <f t="shared" si="54"/>
        <v>1.1371456545726066</v>
      </c>
    </row>
    <row r="79" spans="1:19" x14ac:dyDescent="0.2">
      <c r="A79" s="73" t="s">
        <v>115</v>
      </c>
      <c r="B79" s="235">
        <v>141156.24644980798</v>
      </c>
      <c r="C79" s="134">
        <f t="shared" si="45"/>
        <v>10.261714966820586</v>
      </c>
      <c r="D79" s="235">
        <f t="shared" si="46"/>
        <v>88713.510751559734</v>
      </c>
      <c r="E79" s="134">
        <f t="shared" si="47"/>
        <v>11.347234856684594</v>
      </c>
      <c r="F79" s="235">
        <v>0</v>
      </c>
      <c r="G79" s="134">
        <f t="shared" si="48"/>
        <v>0</v>
      </c>
      <c r="H79" s="235">
        <v>88713.510751559734</v>
      </c>
      <c r="I79" s="134">
        <f t="shared" si="49"/>
        <v>16.931454278498894</v>
      </c>
      <c r="J79" s="235">
        <v>0</v>
      </c>
      <c r="K79" s="134">
        <f t="shared" si="50"/>
        <v>0</v>
      </c>
      <c r="L79" s="235">
        <v>50432.60264740586</v>
      </c>
      <c r="M79" s="134">
        <f t="shared" si="51"/>
        <v>10.029029630834978</v>
      </c>
      <c r="N79" s="244">
        <v>0</v>
      </c>
      <c r="O79" s="134">
        <f t="shared" si="52"/>
        <v>0</v>
      </c>
      <c r="P79" s="235">
        <v>0</v>
      </c>
      <c r="Q79" s="134">
        <f t="shared" si="53"/>
        <v>0</v>
      </c>
      <c r="R79" s="235">
        <v>2010.1330508422852</v>
      </c>
      <c r="S79" s="134">
        <f t="shared" si="54"/>
        <v>5.8290269292865338</v>
      </c>
    </row>
    <row r="80" spans="1:19" x14ac:dyDescent="0.2">
      <c r="A80" s="73" t="s">
        <v>116</v>
      </c>
      <c r="B80" s="235">
        <v>5840.3472177848571</v>
      </c>
      <c r="C80" s="134">
        <f t="shared" si="45"/>
        <v>0.42457900350504374</v>
      </c>
      <c r="D80" s="235">
        <f t="shared" si="46"/>
        <v>5840.3472177848571</v>
      </c>
      <c r="E80" s="134">
        <f t="shared" si="47"/>
        <v>0.7470315509255625</v>
      </c>
      <c r="F80" s="235">
        <v>0</v>
      </c>
      <c r="G80" s="134">
        <f t="shared" si="48"/>
        <v>0</v>
      </c>
      <c r="H80" s="235">
        <v>5840.3472177848571</v>
      </c>
      <c r="I80" s="134">
        <f t="shared" si="49"/>
        <v>1.1146619162148756</v>
      </c>
      <c r="J80" s="235">
        <v>0</v>
      </c>
      <c r="K80" s="134">
        <f t="shared" si="50"/>
        <v>0</v>
      </c>
      <c r="L80" s="235">
        <v>0</v>
      </c>
      <c r="M80" s="134">
        <f t="shared" si="51"/>
        <v>0</v>
      </c>
      <c r="N80" s="244">
        <v>0</v>
      </c>
      <c r="O80" s="134">
        <f t="shared" si="52"/>
        <v>0</v>
      </c>
      <c r="P80" s="235">
        <v>0</v>
      </c>
      <c r="Q80" s="134">
        <f t="shared" si="53"/>
        <v>0</v>
      </c>
      <c r="R80" s="235">
        <v>0</v>
      </c>
      <c r="S80" s="134">
        <f t="shared" si="54"/>
        <v>0</v>
      </c>
    </row>
    <row r="81" spans="1:19" x14ac:dyDescent="0.2">
      <c r="A81" s="73" t="s">
        <v>117</v>
      </c>
      <c r="B81" s="235">
        <v>24306.965870918921</v>
      </c>
      <c r="C81" s="134">
        <f t="shared" si="45"/>
        <v>1.767057156512716</v>
      </c>
      <c r="D81" s="235">
        <f t="shared" si="46"/>
        <v>24306.965870918921</v>
      </c>
      <c r="E81" s="134">
        <f t="shared" si="47"/>
        <v>3.109073782043787</v>
      </c>
      <c r="F81" s="235">
        <v>0</v>
      </c>
      <c r="G81" s="134">
        <f t="shared" si="48"/>
        <v>0</v>
      </c>
      <c r="H81" s="235">
        <v>24306.965870918921</v>
      </c>
      <c r="I81" s="134">
        <f t="shared" si="49"/>
        <v>4.6391161594882666</v>
      </c>
      <c r="J81" s="235">
        <v>0</v>
      </c>
      <c r="K81" s="134">
        <f t="shared" si="50"/>
        <v>0</v>
      </c>
      <c r="L81" s="235">
        <v>0</v>
      </c>
      <c r="M81" s="134">
        <f t="shared" si="51"/>
        <v>0</v>
      </c>
      <c r="N81" s="244">
        <v>0</v>
      </c>
      <c r="O81" s="134">
        <f t="shared" si="52"/>
        <v>0</v>
      </c>
      <c r="P81" s="235">
        <v>0</v>
      </c>
      <c r="Q81" s="134">
        <f t="shared" si="53"/>
        <v>0</v>
      </c>
      <c r="R81" s="235">
        <v>0</v>
      </c>
      <c r="S81" s="134">
        <f t="shared" si="54"/>
        <v>0</v>
      </c>
    </row>
    <row r="82" spans="1:19" x14ac:dyDescent="0.2">
      <c r="A82" s="73" t="s">
        <v>90</v>
      </c>
      <c r="B82" s="235">
        <v>2172.4186034072195</v>
      </c>
      <c r="C82" s="134">
        <f t="shared" si="45"/>
        <v>0.15792953593952458</v>
      </c>
      <c r="D82" s="235">
        <f t="shared" si="46"/>
        <v>2172.4186034072195</v>
      </c>
      <c r="E82" s="134">
        <f t="shared" si="47"/>
        <v>0.27787136244587257</v>
      </c>
      <c r="F82" s="235">
        <v>0</v>
      </c>
      <c r="G82" s="134">
        <f t="shared" si="48"/>
        <v>0</v>
      </c>
      <c r="H82" s="235">
        <v>2172.4186034072195</v>
      </c>
      <c r="I82" s="134">
        <f t="shared" si="49"/>
        <v>0.4146178631162229</v>
      </c>
      <c r="J82" s="235">
        <v>0</v>
      </c>
      <c r="K82" s="134">
        <f t="shared" si="50"/>
        <v>0</v>
      </c>
      <c r="L82" s="235">
        <v>0</v>
      </c>
      <c r="M82" s="134">
        <f t="shared" si="51"/>
        <v>0</v>
      </c>
      <c r="N82" s="244">
        <v>0</v>
      </c>
      <c r="O82" s="134">
        <f t="shared" si="52"/>
        <v>0</v>
      </c>
      <c r="P82" s="235">
        <v>0</v>
      </c>
      <c r="Q82" s="134">
        <f t="shared" si="53"/>
        <v>0</v>
      </c>
      <c r="R82" s="235">
        <v>0</v>
      </c>
      <c r="S82" s="134">
        <f t="shared" si="54"/>
        <v>0</v>
      </c>
    </row>
    <row r="83" spans="1:19" x14ac:dyDescent="0.2">
      <c r="A83" s="73" t="s">
        <v>118</v>
      </c>
      <c r="B83" s="235">
        <v>24437.882901318462</v>
      </c>
      <c r="C83" s="134">
        <f t="shared" si="45"/>
        <v>1.7765745054366999</v>
      </c>
      <c r="D83" s="235">
        <f t="shared" si="46"/>
        <v>13049.775780999596</v>
      </c>
      <c r="E83" s="134">
        <f t="shared" si="47"/>
        <v>1.6691805944730191</v>
      </c>
      <c r="F83" s="235">
        <v>0</v>
      </c>
      <c r="G83" s="134">
        <f t="shared" si="48"/>
        <v>0</v>
      </c>
      <c r="H83" s="235">
        <v>13049.775780999596</v>
      </c>
      <c r="I83" s="134">
        <f t="shared" si="49"/>
        <v>2.4906204264582348</v>
      </c>
      <c r="J83" s="235">
        <v>0</v>
      </c>
      <c r="K83" s="134">
        <f t="shared" si="50"/>
        <v>0</v>
      </c>
      <c r="L83" s="235">
        <v>11388.107120318862</v>
      </c>
      <c r="M83" s="134">
        <f t="shared" si="51"/>
        <v>2.2646394941641081</v>
      </c>
      <c r="N83" s="244">
        <v>0</v>
      </c>
      <c r="O83" s="134">
        <f t="shared" si="52"/>
        <v>0</v>
      </c>
      <c r="P83" s="235">
        <v>0</v>
      </c>
      <c r="Q83" s="134">
        <f t="shared" si="53"/>
        <v>0</v>
      </c>
      <c r="R83" s="235">
        <v>0</v>
      </c>
      <c r="S83" s="134">
        <f t="shared" si="54"/>
        <v>0</v>
      </c>
    </row>
    <row r="84" spans="1:19" x14ac:dyDescent="0.2">
      <c r="A84" s="73" t="s">
        <v>91</v>
      </c>
      <c r="B84" s="235">
        <v>41250.088862193574</v>
      </c>
      <c r="C84" s="134">
        <f t="shared" si="45"/>
        <v>2.9987808893059924</v>
      </c>
      <c r="D84" s="235">
        <f t="shared" si="46"/>
        <v>36050.51018149688</v>
      </c>
      <c r="E84" s="134">
        <f t="shared" si="47"/>
        <v>4.6111759332616886</v>
      </c>
      <c r="F84" s="235">
        <v>0</v>
      </c>
      <c r="G84" s="134">
        <f t="shared" si="48"/>
        <v>0</v>
      </c>
      <c r="H84" s="235">
        <v>36050.51018149688</v>
      </c>
      <c r="I84" s="134">
        <f t="shared" si="49"/>
        <v>6.8804352311560582</v>
      </c>
      <c r="J84" s="235">
        <v>0</v>
      </c>
      <c r="K84" s="134">
        <f t="shared" si="50"/>
        <v>0</v>
      </c>
      <c r="L84" s="235">
        <v>5199.5786806966953</v>
      </c>
      <c r="M84" s="134">
        <f t="shared" si="51"/>
        <v>1.0339884503114638</v>
      </c>
      <c r="N84" s="244">
        <v>0</v>
      </c>
      <c r="O84" s="134">
        <f t="shared" si="52"/>
        <v>0</v>
      </c>
      <c r="P84" s="235">
        <v>0</v>
      </c>
      <c r="Q84" s="134">
        <f t="shared" si="53"/>
        <v>0</v>
      </c>
      <c r="R84" s="235">
        <v>0</v>
      </c>
      <c r="S84" s="134">
        <f t="shared" si="54"/>
        <v>0</v>
      </c>
    </row>
    <row r="85" spans="1:19" x14ac:dyDescent="0.2">
      <c r="A85" s="73" t="s">
        <v>119</v>
      </c>
      <c r="B85" s="235">
        <v>40694.035820097008</v>
      </c>
      <c r="C85" s="134">
        <f t="shared" si="45"/>
        <v>2.9583571888468176</v>
      </c>
      <c r="D85" s="235">
        <f t="shared" si="46"/>
        <v>40694.035820097008</v>
      </c>
      <c r="E85" s="134">
        <f t="shared" si="47"/>
        <v>5.2051235240834801</v>
      </c>
      <c r="F85" s="235">
        <v>40694.035820097008</v>
      </c>
      <c r="G85" s="134">
        <f t="shared" si="48"/>
        <v>29.239782541598796</v>
      </c>
      <c r="H85" s="235">
        <v>0</v>
      </c>
      <c r="I85" s="134">
        <f t="shared" si="49"/>
        <v>0</v>
      </c>
      <c r="J85" s="235">
        <v>0</v>
      </c>
      <c r="K85" s="134">
        <f t="shared" si="50"/>
        <v>0</v>
      </c>
      <c r="L85" s="235">
        <v>0</v>
      </c>
      <c r="M85" s="134">
        <f t="shared" si="51"/>
        <v>0</v>
      </c>
      <c r="N85" s="244">
        <v>0</v>
      </c>
      <c r="O85" s="134">
        <f t="shared" si="52"/>
        <v>0</v>
      </c>
      <c r="P85" s="235">
        <v>0</v>
      </c>
      <c r="Q85" s="134">
        <f t="shared" si="53"/>
        <v>0</v>
      </c>
      <c r="R85" s="235">
        <v>0</v>
      </c>
      <c r="S85" s="134">
        <f t="shared" si="54"/>
        <v>0</v>
      </c>
    </row>
    <row r="86" spans="1:19" x14ac:dyDescent="0.2">
      <c r="A86" s="73" t="s">
        <v>92</v>
      </c>
      <c r="B86" s="235">
        <v>98312.262253406909</v>
      </c>
      <c r="C86" s="134">
        <f t="shared" si="45"/>
        <v>7.1470617727604546</v>
      </c>
      <c r="D86" s="235">
        <f t="shared" si="46"/>
        <v>96770.498725862475</v>
      </c>
      <c r="E86" s="134">
        <f t="shared" si="47"/>
        <v>12.377794170676001</v>
      </c>
      <c r="F86" s="235">
        <v>68914.015074984549</v>
      </c>
      <c r="G86" s="134">
        <f t="shared" si="48"/>
        <v>49.516612797246168</v>
      </c>
      <c r="H86" s="235">
        <v>27856.483650877934</v>
      </c>
      <c r="I86" s="134">
        <f t="shared" si="49"/>
        <v>5.3165608631523957</v>
      </c>
      <c r="J86" s="235">
        <v>0</v>
      </c>
      <c r="K86" s="134">
        <f t="shared" si="50"/>
        <v>0</v>
      </c>
      <c r="L86" s="235">
        <v>1541.7635275444595</v>
      </c>
      <c r="M86" s="134">
        <f t="shared" si="51"/>
        <v>0.30659516443336671</v>
      </c>
      <c r="N86" s="244">
        <v>0</v>
      </c>
      <c r="O86" s="134">
        <f t="shared" si="52"/>
        <v>0</v>
      </c>
      <c r="P86" s="235">
        <v>0</v>
      </c>
      <c r="Q86" s="134">
        <f t="shared" si="53"/>
        <v>0</v>
      </c>
      <c r="R86" s="235">
        <v>0</v>
      </c>
      <c r="S86" s="134">
        <f t="shared" si="54"/>
        <v>0</v>
      </c>
    </row>
    <row r="87" spans="1:19" x14ac:dyDescent="0.2">
      <c r="A87" s="73" t="s">
        <v>120</v>
      </c>
      <c r="B87" s="235">
        <v>67228.050649163561</v>
      </c>
      <c r="C87" s="134">
        <f t="shared" si="45"/>
        <v>4.8873153748955653</v>
      </c>
      <c r="D87" s="235">
        <f t="shared" si="46"/>
        <v>60442.960705294841</v>
      </c>
      <c r="E87" s="134">
        <f t="shared" si="47"/>
        <v>7.7311839509663454</v>
      </c>
      <c r="F87" s="235">
        <v>28450.644357127585</v>
      </c>
      <c r="G87" s="134">
        <f t="shared" si="48"/>
        <v>20.442569467635376</v>
      </c>
      <c r="H87" s="235">
        <v>31992.31634816726</v>
      </c>
      <c r="I87" s="134">
        <f t="shared" si="49"/>
        <v>6.1059069461157938</v>
      </c>
      <c r="J87" s="235">
        <v>0</v>
      </c>
      <c r="K87" s="134">
        <f t="shared" si="50"/>
        <v>0</v>
      </c>
      <c r="L87" s="235">
        <v>6785.0899438687102</v>
      </c>
      <c r="M87" s="134">
        <f t="shared" si="51"/>
        <v>1.3492832914194242</v>
      </c>
      <c r="N87" s="244">
        <v>0</v>
      </c>
      <c r="O87" s="134">
        <f t="shared" si="52"/>
        <v>0</v>
      </c>
      <c r="P87" s="235">
        <v>0</v>
      </c>
      <c r="Q87" s="134">
        <f t="shared" si="53"/>
        <v>0</v>
      </c>
      <c r="R87" s="235">
        <v>0</v>
      </c>
      <c r="S87" s="134">
        <f t="shared" si="54"/>
        <v>0</v>
      </c>
    </row>
    <row r="88" spans="1:19" x14ac:dyDescent="0.2">
      <c r="A88" s="73" t="s">
        <v>121</v>
      </c>
      <c r="B88" s="235">
        <v>5527.9031972075436</v>
      </c>
      <c r="C88" s="134">
        <f t="shared" si="45"/>
        <v>0.40186508497227891</v>
      </c>
      <c r="D88" s="235">
        <f t="shared" si="46"/>
        <v>4209.0863816476867</v>
      </c>
      <c r="E88" s="134">
        <f t="shared" si="47"/>
        <v>0.53837900563290852</v>
      </c>
      <c r="F88" s="235">
        <v>0</v>
      </c>
      <c r="G88" s="134">
        <f t="shared" si="48"/>
        <v>0</v>
      </c>
      <c r="H88" s="235">
        <v>4209.0863816476867</v>
      </c>
      <c r="I88" s="134">
        <f t="shared" si="49"/>
        <v>0.80332694559568185</v>
      </c>
      <c r="J88" s="235">
        <v>0</v>
      </c>
      <c r="K88" s="134">
        <f t="shared" si="50"/>
        <v>0</v>
      </c>
      <c r="L88" s="235">
        <v>1318.8168155598569</v>
      </c>
      <c r="M88" s="134">
        <f t="shared" si="51"/>
        <v>0.26225997126034845</v>
      </c>
      <c r="N88" s="244">
        <v>0</v>
      </c>
      <c r="O88" s="134">
        <f t="shared" si="52"/>
        <v>0</v>
      </c>
      <c r="P88" s="235">
        <v>0</v>
      </c>
      <c r="Q88" s="134">
        <f t="shared" si="53"/>
        <v>0</v>
      </c>
      <c r="R88" s="235">
        <v>0</v>
      </c>
      <c r="S88" s="134">
        <f t="shared" si="54"/>
        <v>0</v>
      </c>
    </row>
    <row r="89" spans="1:19" x14ac:dyDescent="0.2">
      <c r="A89" s="73" t="s">
        <v>93</v>
      </c>
      <c r="B89" s="235">
        <v>71332.512656641396</v>
      </c>
      <c r="C89" s="134">
        <f t="shared" si="45"/>
        <v>5.1856997558365698</v>
      </c>
      <c r="D89" s="235">
        <f t="shared" si="46"/>
        <v>27086.649303889808</v>
      </c>
      <c r="E89" s="134">
        <f t="shared" si="47"/>
        <v>3.4646196337854445</v>
      </c>
      <c r="F89" s="235">
        <v>0</v>
      </c>
      <c r="G89" s="134">
        <f t="shared" si="48"/>
        <v>0</v>
      </c>
      <c r="H89" s="235">
        <v>27086.649303889808</v>
      </c>
      <c r="I89" s="134">
        <f t="shared" si="49"/>
        <v>5.1696338061841498</v>
      </c>
      <c r="J89" s="235">
        <v>0</v>
      </c>
      <c r="K89" s="134">
        <f t="shared" si="50"/>
        <v>0</v>
      </c>
      <c r="L89" s="235">
        <v>39339.678461987802</v>
      </c>
      <c r="M89" s="134">
        <f t="shared" si="51"/>
        <v>7.8230902283820667</v>
      </c>
      <c r="N89" s="244">
        <v>0</v>
      </c>
      <c r="O89" s="134">
        <f t="shared" si="52"/>
        <v>0</v>
      </c>
      <c r="P89" s="235">
        <v>0</v>
      </c>
      <c r="Q89" s="134">
        <f t="shared" si="53"/>
        <v>0</v>
      </c>
      <c r="R89" s="235">
        <v>4906.1848907638214</v>
      </c>
      <c r="S89" s="134">
        <f t="shared" si="54"/>
        <v>14.227060162180699</v>
      </c>
    </row>
    <row r="90" spans="1:19" x14ac:dyDescent="0.2">
      <c r="A90" s="73" t="s">
        <v>122</v>
      </c>
      <c r="B90" s="235">
        <v>131104.71812906861</v>
      </c>
      <c r="C90" s="134">
        <f t="shared" si="45"/>
        <v>9.5309933643229705</v>
      </c>
      <c r="D90" s="235">
        <f t="shared" si="46"/>
        <v>118676.9505489556</v>
      </c>
      <c r="E90" s="134">
        <f t="shared" si="47"/>
        <v>15.179821185584933</v>
      </c>
      <c r="F90" s="235">
        <v>0</v>
      </c>
      <c r="G90" s="134">
        <f t="shared" si="48"/>
        <v>0</v>
      </c>
      <c r="H90" s="235">
        <v>0</v>
      </c>
      <c r="I90" s="134">
        <f t="shared" si="49"/>
        <v>0</v>
      </c>
      <c r="J90" s="235">
        <v>118676.9505489556</v>
      </c>
      <c r="K90" s="134">
        <f t="shared" si="50"/>
        <v>100</v>
      </c>
      <c r="L90" s="235">
        <v>4123.2776569088637</v>
      </c>
      <c r="M90" s="134">
        <f t="shared" si="51"/>
        <v>0.81995518031084402</v>
      </c>
      <c r="N90" s="244">
        <v>0</v>
      </c>
      <c r="O90" s="134">
        <f t="shared" si="52"/>
        <v>0</v>
      </c>
      <c r="P90" s="235">
        <v>0</v>
      </c>
      <c r="Q90" s="134">
        <f t="shared" si="53"/>
        <v>0</v>
      </c>
      <c r="R90" s="235">
        <v>8304.4899232041298</v>
      </c>
      <c r="S90" s="134">
        <f t="shared" si="54"/>
        <v>24.081537973848054</v>
      </c>
    </row>
    <row r="91" spans="1:19" x14ac:dyDescent="0.2">
      <c r="A91" s="73" t="s">
        <v>123</v>
      </c>
      <c r="B91" s="235">
        <v>1369.3256100924054</v>
      </c>
      <c r="C91" s="134">
        <f t="shared" si="45"/>
        <v>9.9546633329701165E-2</v>
      </c>
      <c r="D91" s="235">
        <f t="shared" si="46"/>
        <v>1369.3256100924054</v>
      </c>
      <c r="E91" s="134">
        <f t="shared" si="47"/>
        <v>0.17514873621116675</v>
      </c>
      <c r="F91" s="235">
        <v>0</v>
      </c>
      <c r="G91" s="134">
        <f t="shared" si="48"/>
        <v>0</v>
      </c>
      <c r="H91" s="235">
        <v>1369.3256100924054</v>
      </c>
      <c r="I91" s="134">
        <f t="shared" si="49"/>
        <v>0.26134321326303211</v>
      </c>
      <c r="J91" s="235">
        <v>0</v>
      </c>
      <c r="K91" s="134">
        <f t="shared" si="50"/>
        <v>0</v>
      </c>
      <c r="L91" s="235">
        <v>0</v>
      </c>
      <c r="M91" s="134">
        <f t="shared" si="51"/>
        <v>0</v>
      </c>
      <c r="N91" s="244">
        <v>0</v>
      </c>
      <c r="O91" s="134">
        <f t="shared" si="52"/>
        <v>0</v>
      </c>
      <c r="P91" s="235">
        <v>0</v>
      </c>
      <c r="Q91" s="134">
        <f t="shared" si="53"/>
        <v>0</v>
      </c>
      <c r="R91" s="235">
        <v>0</v>
      </c>
      <c r="S91" s="134">
        <f t="shared" si="54"/>
        <v>0</v>
      </c>
    </row>
    <row r="92" spans="1:19" x14ac:dyDescent="0.2">
      <c r="A92" s="73" t="s">
        <v>124</v>
      </c>
      <c r="B92" s="235">
        <v>0</v>
      </c>
      <c r="C92" s="134">
        <f t="shared" si="45"/>
        <v>0</v>
      </c>
      <c r="D92" s="235">
        <f t="shared" si="46"/>
        <v>0</v>
      </c>
      <c r="E92" s="134">
        <f t="shared" si="47"/>
        <v>0</v>
      </c>
      <c r="F92" s="235">
        <v>0</v>
      </c>
      <c r="G92" s="134">
        <f t="shared" si="48"/>
        <v>0</v>
      </c>
      <c r="H92" s="235">
        <v>0</v>
      </c>
      <c r="I92" s="134">
        <f t="shared" si="49"/>
        <v>0</v>
      </c>
      <c r="J92" s="235">
        <v>0</v>
      </c>
      <c r="K92" s="134">
        <f t="shared" si="50"/>
        <v>0</v>
      </c>
      <c r="L92" s="235">
        <v>0</v>
      </c>
      <c r="M92" s="134">
        <f t="shared" si="51"/>
        <v>0</v>
      </c>
      <c r="N92" s="244">
        <v>0</v>
      </c>
      <c r="O92" s="134">
        <f t="shared" si="52"/>
        <v>0</v>
      </c>
      <c r="P92" s="235">
        <v>0</v>
      </c>
      <c r="Q92" s="134">
        <f t="shared" si="53"/>
        <v>0</v>
      </c>
      <c r="R92" s="235">
        <v>0</v>
      </c>
      <c r="S92" s="134">
        <f t="shared" si="54"/>
        <v>0</v>
      </c>
    </row>
    <row r="93" spans="1:19" x14ac:dyDescent="0.2">
      <c r="A93" s="73" t="s">
        <v>61</v>
      </c>
      <c r="B93" s="235">
        <v>0</v>
      </c>
      <c r="C93" s="134">
        <f t="shared" si="45"/>
        <v>0</v>
      </c>
      <c r="D93" s="235">
        <f t="shared" si="46"/>
        <v>0</v>
      </c>
      <c r="E93" s="134">
        <f t="shared" si="47"/>
        <v>0</v>
      </c>
      <c r="F93" s="235">
        <v>0</v>
      </c>
      <c r="G93" s="134">
        <f t="shared" si="48"/>
        <v>0</v>
      </c>
      <c r="H93" s="235">
        <v>0</v>
      </c>
      <c r="I93" s="134">
        <f t="shared" si="49"/>
        <v>0</v>
      </c>
      <c r="J93" s="235">
        <v>0</v>
      </c>
      <c r="K93" s="134">
        <f t="shared" si="50"/>
        <v>0</v>
      </c>
      <c r="L93" s="235">
        <v>0</v>
      </c>
      <c r="M93" s="134">
        <f t="shared" si="51"/>
        <v>0</v>
      </c>
      <c r="N93" s="244">
        <v>0</v>
      </c>
      <c r="O93" s="134">
        <f t="shared" si="52"/>
        <v>0</v>
      </c>
      <c r="P93" s="235">
        <v>0</v>
      </c>
      <c r="Q93" s="134">
        <f t="shared" si="53"/>
        <v>0</v>
      </c>
      <c r="R93" s="235">
        <v>0</v>
      </c>
      <c r="S93" s="134">
        <f t="shared" si="54"/>
        <v>0</v>
      </c>
    </row>
    <row r="94" spans="1:19" x14ac:dyDescent="0.2">
      <c r="A94" s="73" t="s">
        <v>125</v>
      </c>
      <c r="B94" s="235">
        <v>26563.971565242544</v>
      </c>
      <c r="C94" s="134">
        <f t="shared" si="45"/>
        <v>1.9311359677318531</v>
      </c>
      <c r="D94" s="235">
        <f t="shared" si="46"/>
        <v>10140.371184495947</v>
      </c>
      <c r="E94" s="134">
        <f t="shared" si="47"/>
        <v>1.2970422699950406</v>
      </c>
      <c r="F94" s="235">
        <v>0</v>
      </c>
      <c r="G94" s="134">
        <f t="shared" si="48"/>
        <v>0</v>
      </c>
      <c r="H94" s="235">
        <v>10140.371184495947</v>
      </c>
      <c r="I94" s="134">
        <f t="shared" si="49"/>
        <v>1.9353447927240575</v>
      </c>
      <c r="J94" s="235">
        <v>0</v>
      </c>
      <c r="K94" s="134">
        <f t="shared" si="50"/>
        <v>0</v>
      </c>
      <c r="L94" s="235">
        <v>15027.611502512918</v>
      </c>
      <c r="M94" s="134">
        <f t="shared" si="51"/>
        <v>2.9883914993058749</v>
      </c>
      <c r="N94" s="244">
        <v>0</v>
      </c>
      <c r="O94" s="134">
        <f t="shared" si="52"/>
        <v>0</v>
      </c>
      <c r="P94" s="235">
        <v>0</v>
      </c>
      <c r="Q94" s="134">
        <f t="shared" si="53"/>
        <v>0</v>
      </c>
      <c r="R94" s="235">
        <v>1395.9888782336816</v>
      </c>
      <c r="S94" s="134">
        <f t="shared" si="54"/>
        <v>4.0481184868827267</v>
      </c>
    </row>
    <row r="95" spans="1:19" x14ac:dyDescent="0.2">
      <c r="A95" s="9"/>
      <c r="C95" s="121"/>
      <c r="E95" s="121"/>
      <c r="G95" s="121"/>
      <c r="I95" s="121"/>
      <c r="K95" s="121"/>
      <c r="M95" s="121"/>
      <c r="N95" s="121"/>
      <c r="O95" s="121"/>
      <c r="Q95" s="121"/>
    </row>
    <row r="96" spans="1:19" x14ac:dyDescent="0.2">
      <c r="A96" s="16" t="s">
        <v>14</v>
      </c>
      <c r="C96" s="121"/>
      <c r="E96" s="121"/>
      <c r="G96" s="121"/>
      <c r="I96" s="121"/>
      <c r="K96" s="121"/>
      <c r="M96" s="121"/>
      <c r="N96" s="121"/>
      <c r="O96" s="121"/>
      <c r="Q96" s="121"/>
    </row>
    <row r="97" spans="1:19" x14ac:dyDescent="0.2">
      <c r="A97" s="73" t="s">
        <v>96</v>
      </c>
      <c r="B97" s="244">
        <v>51130.40270819913</v>
      </c>
      <c r="C97" s="134">
        <f>IF(ISNUMBER(B97/B$9*100),B97/B$9*100,0)</f>
        <v>3.7170556169248763</v>
      </c>
      <c r="D97" s="244">
        <f>+F97+H97+J97</f>
        <v>42600.804337899957</v>
      </c>
      <c r="E97" s="134">
        <f>IF(ISNUMBER(D97/D$9*100),D97/D$9*100,0)</f>
        <v>5.4490159143805466</v>
      </c>
      <c r="F97" s="244">
        <v>6236.9719116650358</v>
      </c>
      <c r="G97" s="134">
        <f>IF(ISNUMBER(F97/F$9*100),F97/F$9*100,0)</f>
        <v>4.4814356389071133</v>
      </c>
      <c r="H97" s="244">
        <v>36363.83242623492</v>
      </c>
      <c r="I97" s="134">
        <f>IF(ISNUMBER(H97/H$9*100),H97/H$9*100,0)</f>
        <v>6.9402344795036441</v>
      </c>
      <c r="J97" s="244">
        <v>0</v>
      </c>
      <c r="K97" s="134">
        <f>IF(ISNUMBER(J97/J$9*100),J97/J$9*100,0)</f>
        <v>0</v>
      </c>
      <c r="L97" s="244">
        <v>8529.598370299178</v>
      </c>
      <c r="M97" s="134">
        <f>IF(ISNUMBER(L97/L$9*100),L97/L$9*100,0)</f>
        <v>1.6961963155643796</v>
      </c>
      <c r="N97" s="244">
        <v>0</v>
      </c>
      <c r="O97" s="134">
        <f>IF(ISNUMBER(N97/N$9*100),N97/N$9*100,0)</f>
        <v>0</v>
      </c>
      <c r="P97" s="244">
        <v>0</v>
      </c>
      <c r="Q97" s="134">
        <f>IF(ISNUMBER(P97/P$9*100),P97/P$9*100,0)</f>
        <v>0</v>
      </c>
      <c r="R97" s="244">
        <v>0</v>
      </c>
      <c r="S97" s="134">
        <f>IF(ISNUMBER(R97/R$9*100),R97/R$9*100,0)</f>
        <v>0</v>
      </c>
    </row>
    <row r="98" spans="1:19" x14ac:dyDescent="0.2">
      <c r="A98" s="73" t="s">
        <v>97</v>
      </c>
      <c r="B98" s="244">
        <v>119175.17152586537</v>
      </c>
      <c r="C98" s="134">
        <f t="shared" ref="C98:C109" si="55">IF(ISNUMBER(B98/B$9*100),B98/B$9*100,0)</f>
        <v>8.6637444114471691</v>
      </c>
      <c r="D98" s="244">
        <f t="shared" ref="D98:D109" si="56">+F98+H98+J98</f>
        <v>105869.94541610991</v>
      </c>
      <c r="E98" s="134">
        <f t="shared" ref="E98:E109" si="57">IF(ISNUMBER(D98/D$9*100),D98/D$9*100,0)</f>
        <v>13.541693082864004</v>
      </c>
      <c r="F98" s="244">
        <v>59355.308742591536</v>
      </c>
      <c r="G98" s="134">
        <f t="shared" ref="G98:G109" si="58">IF(ISNUMBER(F98/F$9*100),F98/F$9*100,0)</f>
        <v>42.648419733923973</v>
      </c>
      <c r="H98" s="244">
        <v>46514.636673518376</v>
      </c>
      <c r="I98" s="134">
        <f t="shared" ref="I98:I109" si="59">IF(ISNUMBER(H98/H$9*100),H98/H$9*100,0)</f>
        <v>8.8775704787990009</v>
      </c>
      <c r="J98" s="244">
        <v>0</v>
      </c>
      <c r="K98" s="134">
        <f t="shared" ref="K98:K109" si="60">IF(ISNUMBER(J98/J$9*100),J98/J$9*100,0)</f>
        <v>0</v>
      </c>
      <c r="L98" s="244">
        <v>13305.226109755724</v>
      </c>
      <c r="M98" s="134">
        <f t="shared" ref="M98:M109" si="61">IF(ISNUMBER(L98/L$9*100),L98/L$9*100,0)</f>
        <v>2.6458778626322421</v>
      </c>
      <c r="N98" s="244">
        <v>0</v>
      </c>
      <c r="O98" s="134">
        <f t="shared" ref="O98:O109" si="62">IF(ISNUMBER(N98/N$9*100),N98/N$9*100,0)</f>
        <v>0</v>
      </c>
      <c r="P98" s="244">
        <v>0</v>
      </c>
      <c r="Q98" s="134">
        <f t="shared" ref="Q98:Q109" si="63">IF(ISNUMBER(P98/P$9*100),P98/P$9*100,0)</f>
        <v>0</v>
      </c>
      <c r="R98" s="244">
        <v>0</v>
      </c>
      <c r="S98" s="134">
        <f t="shared" ref="S98:S109" si="64">IF(ISNUMBER(R98/R$9*100),R98/R$9*100,0)</f>
        <v>0</v>
      </c>
    </row>
    <row r="99" spans="1:19" x14ac:dyDescent="0.2">
      <c r="A99" s="73" t="s">
        <v>98</v>
      </c>
      <c r="B99" s="244">
        <v>106952.23901640465</v>
      </c>
      <c r="C99" s="134">
        <f t="shared" si="55"/>
        <v>7.7751670184844679</v>
      </c>
      <c r="D99" s="244">
        <f t="shared" si="56"/>
        <v>96492.5724356922</v>
      </c>
      <c r="E99" s="134">
        <f t="shared" si="57"/>
        <v>12.342244964464999</v>
      </c>
      <c r="F99" s="244">
        <v>49099.961210190806</v>
      </c>
      <c r="G99" s="134">
        <f t="shared" si="58"/>
        <v>35.279670832694833</v>
      </c>
      <c r="H99" s="244">
        <v>47392.611225501394</v>
      </c>
      <c r="I99" s="134">
        <f t="shared" si="59"/>
        <v>9.0451366799181976</v>
      </c>
      <c r="J99" s="244">
        <v>0</v>
      </c>
      <c r="K99" s="134">
        <f t="shared" si="60"/>
        <v>0</v>
      </c>
      <c r="L99" s="244">
        <v>8892.5726878331279</v>
      </c>
      <c r="M99" s="134">
        <f t="shared" si="61"/>
        <v>1.7683774046751426</v>
      </c>
      <c r="N99" s="244">
        <v>0</v>
      </c>
      <c r="O99" s="134">
        <f t="shared" si="62"/>
        <v>0</v>
      </c>
      <c r="P99" s="244">
        <v>0</v>
      </c>
      <c r="Q99" s="134">
        <f t="shared" si="63"/>
        <v>0</v>
      </c>
      <c r="R99" s="244">
        <v>1567.0938928794446</v>
      </c>
      <c r="S99" s="134">
        <f t="shared" si="64"/>
        <v>4.5442924777975069</v>
      </c>
    </row>
    <row r="100" spans="1:19" x14ac:dyDescent="0.2">
      <c r="A100" s="73" t="s">
        <v>99</v>
      </c>
      <c r="B100" s="244">
        <v>45858.46980534582</v>
      </c>
      <c r="C100" s="134">
        <f t="shared" si="55"/>
        <v>3.3337989482763501</v>
      </c>
      <c r="D100" s="244">
        <f t="shared" si="56"/>
        <v>45858.469805345841</v>
      </c>
      <c r="E100" s="134">
        <f t="shared" si="57"/>
        <v>5.8656998538442968</v>
      </c>
      <c r="F100" s="244">
        <v>5970.0402927345567</v>
      </c>
      <c r="G100" s="134">
        <f t="shared" si="58"/>
        <v>4.2896379384895607</v>
      </c>
      <c r="H100" s="244">
        <v>39888.429512611285</v>
      </c>
      <c r="I100" s="134">
        <f t="shared" si="59"/>
        <v>7.6129229337486208</v>
      </c>
      <c r="J100" s="244">
        <v>0</v>
      </c>
      <c r="K100" s="134">
        <f t="shared" si="60"/>
        <v>0</v>
      </c>
      <c r="L100" s="244">
        <v>0</v>
      </c>
      <c r="M100" s="134">
        <f t="shared" si="61"/>
        <v>0</v>
      </c>
      <c r="N100" s="244">
        <v>0</v>
      </c>
      <c r="O100" s="134">
        <f t="shared" si="62"/>
        <v>0</v>
      </c>
      <c r="P100" s="244">
        <v>0</v>
      </c>
      <c r="Q100" s="134">
        <f t="shared" si="63"/>
        <v>0</v>
      </c>
      <c r="R100" s="244">
        <v>0</v>
      </c>
      <c r="S100" s="134">
        <f t="shared" si="64"/>
        <v>0</v>
      </c>
    </row>
    <row r="101" spans="1:19" x14ac:dyDescent="0.2">
      <c r="A101" s="73" t="s">
        <v>100</v>
      </c>
      <c r="B101" s="244">
        <v>576326.07088974235</v>
      </c>
      <c r="C101" s="134">
        <f t="shared" si="55"/>
        <v>41.897500225192594</v>
      </c>
      <c r="D101" s="244">
        <f t="shared" si="56"/>
        <v>213168.14033899945</v>
      </c>
      <c r="E101" s="134">
        <f t="shared" si="57"/>
        <v>27.266071784300344</v>
      </c>
      <c r="F101" s="244">
        <v>5672.1860102398441</v>
      </c>
      <c r="G101" s="134">
        <f t="shared" si="58"/>
        <v>4.0756214549013627</v>
      </c>
      <c r="H101" s="244">
        <v>182282.85553443764</v>
      </c>
      <c r="I101" s="134">
        <f t="shared" si="59"/>
        <v>34.789670796353725</v>
      </c>
      <c r="J101" s="244">
        <v>25213.098794321959</v>
      </c>
      <c r="K101" s="134">
        <f t="shared" si="60"/>
        <v>21.245152220119834</v>
      </c>
      <c r="L101" s="244">
        <v>306904.2881807767</v>
      </c>
      <c r="M101" s="134">
        <f t="shared" si="61"/>
        <v>61.03100055165703</v>
      </c>
      <c r="N101" s="244">
        <v>0</v>
      </c>
      <c r="O101" s="134">
        <f t="shared" si="62"/>
        <v>0</v>
      </c>
      <c r="P101" s="244">
        <v>41658.301151813801</v>
      </c>
      <c r="Q101" s="134">
        <f t="shared" si="63"/>
        <v>73.857599489966162</v>
      </c>
      <c r="R101" s="244">
        <v>14595.341218151978</v>
      </c>
      <c r="S101" s="134">
        <f t="shared" si="64"/>
        <v>42.323883469845356</v>
      </c>
    </row>
    <row r="102" spans="1:19" x14ac:dyDescent="0.2">
      <c r="A102" s="73" t="s">
        <v>101</v>
      </c>
      <c r="B102" s="244">
        <v>27087.58651462225</v>
      </c>
      <c r="C102" s="134">
        <f t="shared" si="55"/>
        <v>1.9692014979371446</v>
      </c>
      <c r="D102" s="244">
        <f t="shared" si="56"/>
        <v>2115.993990565943</v>
      </c>
      <c r="E102" s="134">
        <f t="shared" si="57"/>
        <v>0.27065416037390738</v>
      </c>
      <c r="F102" s="244">
        <v>0</v>
      </c>
      <c r="G102" s="134">
        <f t="shared" si="58"/>
        <v>0</v>
      </c>
      <c r="H102" s="244">
        <v>2115.993990565943</v>
      </c>
      <c r="I102" s="134">
        <f t="shared" si="59"/>
        <v>0.40384891998218875</v>
      </c>
      <c r="J102" s="244">
        <v>0</v>
      </c>
      <c r="K102" s="134">
        <f t="shared" si="60"/>
        <v>0</v>
      </c>
      <c r="L102" s="244">
        <v>24775.520856211242</v>
      </c>
      <c r="M102" s="134">
        <f t="shared" si="61"/>
        <v>4.9268611918265437</v>
      </c>
      <c r="N102" s="244">
        <v>0</v>
      </c>
      <c r="O102" s="134">
        <f t="shared" si="62"/>
        <v>0</v>
      </c>
      <c r="P102" s="244">
        <v>0</v>
      </c>
      <c r="Q102" s="134">
        <f t="shared" si="63"/>
        <v>0</v>
      </c>
      <c r="R102" s="244">
        <v>196.07166784507049</v>
      </c>
      <c r="S102" s="134">
        <f t="shared" si="64"/>
        <v>0.56857282728630332</v>
      </c>
    </row>
    <row r="103" spans="1:19" x14ac:dyDescent="0.2">
      <c r="A103" s="73" t="s">
        <v>102</v>
      </c>
      <c r="B103" s="244">
        <v>134076.8514741768</v>
      </c>
      <c r="C103" s="134">
        <f t="shared" si="55"/>
        <v>9.7470602122164358</v>
      </c>
      <c r="D103" s="244">
        <f t="shared" si="56"/>
        <v>32579.841702382833</v>
      </c>
      <c r="E103" s="134">
        <f t="shared" si="57"/>
        <v>4.1672470434166087</v>
      </c>
      <c r="F103" s="244">
        <v>100.90447458644311</v>
      </c>
      <c r="G103" s="134">
        <f t="shared" si="58"/>
        <v>7.2502636686744948E-2</v>
      </c>
      <c r="H103" s="244">
        <v>32478.937227796388</v>
      </c>
      <c r="I103" s="134">
        <f t="shared" si="59"/>
        <v>6.198781178063137</v>
      </c>
      <c r="J103" s="244">
        <v>0</v>
      </c>
      <c r="K103" s="134">
        <f t="shared" si="60"/>
        <v>0</v>
      </c>
      <c r="L103" s="244">
        <v>99686.694498131648</v>
      </c>
      <c r="M103" s="134">
        <f t="shared" si="61"/>
        <v>19.823700551634769</v>
      </c>
      <c r="N103" s="244">
        <v>0</v>
      </c>
      <c r="O103" s="134">
        <f t="shared" si="62"/>
        <v>0</v>
      </c>
      <c r="P103" s="244">
        <v>0</v>
      </c>
      <c r="Q103" s="134">
        <f t="shared" si="63"/>
        <v>0</v>
      </c>
      <c r="R103" s="244">
        <v>1810.3152736623485</v>
      </c>
      <c r="S103" s="134">
        <f t="shared" si="64"/>
        <v>5.2495910538135266</v>
      </c>
    </row>
    <row r="104" spans="1:19" x14ac:dyDescent="0.2">
      <c r="A104" s="73" t="s">
        <v>103</v>
      </c>
      <c r="B104" s="244">
        <v>42721.95917333191</v>
      </c>
      <c r="C104" s="134">
        <f t="shared" si="55"/>
        <v>3.10578227238965</v>
      </c>
      <c r="D104" s="244">
        <f t="shared" si="56"/>
        <v>36972.773260848582</v>
      </c>
      <c r="E104" s="134">
        <f t="shared" si="57"/>
        <v>4.7291414570290913</v>
      </c>
      <c r="F104" s="244">
        <v>0</v>
      </c>
      <c r="G104" s="134">
        <f t="shared" si="58"/>
        <v>0</v>
      </c>
      <c r="H104" s="244">
        <v>36972.773260848582</v>
      </c>
      <c r="I104" s="134">
        <f t="shared" si="59"/>
        <v>7.0564541377296148</v>
      </c>
      <c r="J104" s="244">
        <v>0</v>
      </c>
      <c r="K104" s="134">
        <f t="shared" si="60"/>
        <v>0</v>
      </c>
      <c r="L104" s="244">
        <v>5081.544083484353</v>
      </c>
      <c r="M104" s="134">
        <f t="shared" si="61"/>
        <v>1.0105160850008237</v>
      </c>
      <c r="N104" s="244">
        <v>0</v>
      </c>
      <c r="O104" s="134">
        <f t="shared" si="62"/>
        <v>0</v>
      </c>
      <c r="P104" s="244">
        <v>0</v>
      </c>
      <c r="Q104" s="134">
        <f t="shared" si="63"/>
        <v>0</v>
      </c>
      <c r="R104" s="244">
        <v>667.64182899895809</v>
      </c>
      <c r="S104" s="134">
        <f t="shared" si="64"/>
        <v>1.9360420936924261</v>
      </c>
    </row>
    <row r="105" spans="1:19" x14ac:dyDescent="0.2">
      <c r="A105" s="73" t="s">
        <v>104</v>
      </c>
      <c r="B105" s="244">
        <v>268993.56718875369</v>
      </c>
      <c r="C105" s="134">
        <f t="shared" si="55"/>
        <v>19.55517650705459</v>
      </c>
      <c r="D105" s="244">
        <f t="shared" si="56"/>
        <v>203407.91244027868</v>
      </c>
      <c r="E105" s="134">
        <f t="shared" si="57"/>
        <v>26.017653169330778</v>
      </c>
      <c r="F105" s="244">
        <v>12149.122389758217</v>
      </c>
      <c r="G105" s="134">
        <f t="shared" si="58"/>
        <v>8.7294781554294243</v>
      </c>
      <c r="H105" s="244">
        <v>97794.938295886765</v>
      </c>
      <c r="I105" s="134">
        <f t="shared" si="59"/>
        <v>18.664693938925371</v>
      </c>
      <c r="J105" s="244">
        <v>93463.851754633724</v>
      </c>
      <c r="K105" s="134">
        <f t="shared" si="60"/>
        <v>78.754847779880237</v>
      </c>
      <c r="L105" s="244">
        <v>35191.997259473501</v>
      </c>
      <c r="M105" s="134">
        <f t="shared" si="61"/>
        <v>6.9982821578944945</v>
      </c>
      <c r="N105" s="244">
        <v>0</v>
      </c>
      <c r="O105" s="134">
        <f t="shared" si="62"/>
        <v>0</v>
      </c>
      <c r="P105" s="244">
        <v>14745.239498696083</v>
      </c>
      <c r="Q105" s="134">
        <f t="shared" si="63"/>
        <v>26.142400510033941</v>
      </c>
      <c r="R105" s="244">
        <v>15648.417990303595</v>
      </c>
      <c r="S105" s="134">
        <f t="shared" si="64"/>
        <v>45.377618077564875</v>
      </c>
    </row>
    <row r="106" spans="1:19" x14ac:dyDescent="0.2">
      <c r="A106" s="73" t="s">
        <v>105</v>
      </c>
      <c r="B106" s="244">
        <v>589.0291290323795</v>
      </c>
      <c r="C106" s="134">
        <f t="shared" si="55"/>
        <v>4.2820981581103E-2</v>
      </c>
      <c r="D106" s="244">
        <f t="shared" si="56"/>
        <v>589.0291290323795</v>
      </c>
      <c r="E106" s="134">
        <f t="shared" si="57"/>
        <v>7.5341983514515237E-2</v>
      </c>
      <c r="F106" s="244">
        <v>589.0291290323795</v>
      </c>
      <c r="G106" s="134">
        <f t="shared" si="58"/>
        <v>0.42323360896705131</v>
      </c>
      <c r="H106" s="244">
        <v>0</v>
      </c>
      <c r="I106" s="134">
        <f t="shared" si="59"/>
        <v>0</v>
      </c>
      <c r="J106" s="244">
        <v>0</v>
      </c>
      <c r="K106" s="134">
        <f t="shared" si="60"/>
        <v>0</v>
      </c>
      <c r="L106" s="244">
        <v>0</v>
      </c>
      <c r="M106" s="134">
        <f t="shared" si="61"/>
        <v>0</v>
      </c>
      <c r="N106" s="244">
        <v>0</v>
      </c>
      <c r="O106" s="134">
        <f t="shared" si="62"/>
        <v>0</v>
      </c>
      <c r="P106" s="244">
        <v>0</v>
      </c>
      <c r="Q106" s="134">
        <f t="shared" si="63"/>
        <v>0</v>
      </c>
      <c r="R106" s="244">
        <v>0</v>
      </c>
      <c r="S106" s="134">
        <f t="shared" si="64"/>
        <v>0</v>
      </c>
    </row>
    <row r="107" spans="1:19" x14ac:dyDescent="0.2">
      <c r="A107" s="73" t="s">
        <v>94</v>
      </c>
      <c r="B107" s="244">
        <v>0</v>
      </c>
      <c r="C107" s="134">
        <f t="shared" si="55"/>
        <v>0</v>
      </c>
      <c r="D107" s="244">
        <f t="shared" si="56"/>
        <v>0</v>
      </c>
      <c r="E107" s="134">
        <f t="shared" si="57"/>
        <v>0</v>
      </c>
      <c r="F107" s="244">
        <v>0</v>
      </c>
      <c r="G107" s="134">
        <f t="shared" si="58"/>
        <v>0</v>
      </c>
      <c r="H107" s="244">
        <v>0</v>
      </c>
      <c r="I107" s="134">
        <f t="shared" si="59"/>
        <v>0</v>
      </c>
      <c r="J107" s="244">
        <v>0</v>
      </c>
      <c r="K107" s="134">
        <f t="shared" si="60"/>
        <v>0</v>
      </c>
      <c r="L107" s="244">
        <v>0</v>
      </c>
      <c r="M107" s="134">
        <f t="shared" si="61"/>
        <v>0</v>
      </c>
      <c r="N107" s="244">
        <v>0</v>
      </c>
      <c r="O107" s="134">
        <f t="shared" si="62"/>
        <v>0</v>
      </c>
      <c r="P107" s="244">
        <v>0</v>
      </c>
      <c r="Q107" s="134">
        <f t="shared" si="63"/>
        <v>0</v>
      </c>
      <c r="R107" s="244">
        <v>0</v>
      </c>
      <c r="S107" s="134">
        <f t="shared" si="64"/>
        <v>0</v>
      </c>
    </row>
    <row r="108" spans="1:19" x14ac:dyDescent="0.2">
      <c r="A108" s="73" t="s">
        <v>61</v>
      </c>
      <c r="B108" s="244">
        <v>0</v>
      </c>
      <c r="C108" s="134">
        <f t="shared" si="55"/>
        <v>0</v>
      </c>
      <c r="D108" s="244">
        <f t="shared" si="56"/>
        <v>0</v>
      </c>
      <c r="E108" s="134">
        <f t="shared" si="57"/>
        <v>0</v>
      </c>
      <c r="F108" s="244">
        <v>0</v>
      </c>
      <c r="G108" s="134">
        <f t="shared" si="58"/>
        <v>0</v>
      </c>
      <c r="H108" s="244">
        <v>0</v>
      </c>
      <c r="I108" s="134">
        <f t="shared" si="59"/>
        <v>0</v>
      </c>
      <c r="J108" s="244">
        <v>0</v>
      </c>
      <c r="K108" s="134">
        <f t="shared" si="60"/>
        <v>0</v>
      </c>
      <c r="L108" s="244">
        <v>0</v>
      </c>
      <c r="M108" s="134">
        <f t="shared" si="61"/>
        <v>0</v>
      </c>
      <c r="N108" s="244">
        <v>0</v>
      </c>
      <c r="O108" s="134">
        <f t="shared" si="62"/>
        <v>0</v>
      </c>
      <c r="P108" s="244">
        <v>0</v>
      </c>
      <c r="Q108" s="134">
        <f t="shared" si="63"/>
        <v>0</v>
      </c>
      <c r="R108" s="244">
        <v>0</v>
      </c>
      <c r="S108" s="134">
        <f t="shared" si="64"/>
        <v>0</v>
      </c>
    </row>
    <row r="109" spans="1:19" x14ac:dyDescent="0.2">
      <c r="A109" s="190" t="s">
        <v>95</v>
      </c>
      <c r="B109" s="243">
        <v>2650.6020752580662</v>
      </c>
      <c r="C109" s="237">
        <f t="shared" si="55"/>
        <v>0.19269230849399938</v>
      </c>
      <c r="D109" s="243">
        <f t="shared" si="56"/>
        <v>2151.8197325032015</v>
      </c>
      <c r="E109" s="237">
        <f t="shared" si="57"/>
        <v>0.27523658648051813</v>
      </c>
      <c r="F109" s="243">
        <v>0</v>
      </c>
      <c r="G109" s="237">
        <f t="shared" si="58"/>
        <v>0</v>
      </c>
      <c r="H109" s="243">
        <v>2151.8197325032015</v>
      </c>
      <c r="I109" s="237">
        <f t="shared" si="59"/>
        <v>0.41068645697587974</v>
      </c>
      <c r="J109" s="243">
        <v>0</v>
      </c>
      <c r="K109" s="237">
        <f t="shared" si="60"/>
        <v>0</v>
      </c>
      <c r="L109" s="243">
        <v>498.78234275486494</v>
      </c>
      <c r="M109" s="237">
        <f t="shared" si="61"/>
        <v>9.9187879114605568E-2</v>
      </c>
      <c r="N109" s="243">
        <v>0</v>
      </c>
      <c r="O109" s="237">
        <f t="shared" si="62"/>
        <v>0</v>
      </c>
      <c r="P109" s="243">
        <v>0</v>
      </c>
      <c r="Q109" s="237">
        <f t="shared" si="63"/>
        <v>0</v>
      </c>
      <c r="R109" s="243">
        <v>0</v>
      </c>
      <c r="S109" s="237">
        <f t="shared" si="64"/>
        <v>0</v>
      </c>
    </row>
    <row r="110" spans="1:19" x14ac:dyDescent="0.2">
      <c r="A110" s="118" t="str">
        <f>'C05'!A41</f>
        <v>Fuente: Instituto Nacional de Estadística (INE).  LXXXIV Encuesta Permanente de Hogares de Propósitos Múltiples, junio 2026.</v>
      </c>
      <c r="B110" s="144"/>
      <c r="C110" s="145"/>
      <c r="D110" s="140"/>
    </row>
    <row r="111" spans="1:19" x14ac:dyDescent="0.2">
      <c r="A111" s="118" t="str">
        <f>'C05'!A42</f>
        <v>(Promedio de salarios mínimos por rama)</v>
      </c>
      <c r="B111" s="146"/>
      <c r="C111" s="145"/>
      <c r="D111" s="152"/>
    </row>
    <row r="112" spans="1:19" x14ac:dyDescent="0.2">
      <c r="A112" s="148" t="s">
        <v>58</v>
      </c>
      <c r="B112" s="146"/>
      <c r="C112" s="145"/>
      <c r="D112" s="152"/>
    </row>
    <row r="113" spans="1:4" x14ac:dyDescent="0.2">
      <c r="A113" s="148" t="s">
        <v>59</v>
      </c>
      <c r="B113" s="146"/>
      <c r="C113" s="145"/>
      <c r="D113" s="152"/>
    </row>
    <row r="114" spans="1:4" x14ac:dyDescent="0.2">
      <c r="B114" s="153"/>
      <c r="C114" s="154"/>
      <c r="D114" s="152"/>
    </row>
    <row r="115" spans="1:4" x14ac:dyDescent="0.2">
      <c r="A115" s="155"/>
      <c r="B115" s="153"/>
      <c r="C115" s="154"/>
      <c r="D115" s="152"/>
    </row>
    <row r="116" spans="1:4" x14ac:dyDescent="0.2">
      <c r="A116" s="155"/>
      <c r="B116" s="153"/>
      <c r="C116" s="154"/>
      <c r="D116" s="152"/>
    </row>
  </sheetData>
  <mergeCells count="31">
    <mergeCell ref="N64:O65"/>
    <mergeCell ref="R5:S6"/>
    <mergeCell ref="R64:S65"/>
    <mergeCell ref="A1:S1"/>
    <mergeCell ref="A2:S2"/>
    <mergeCell ref="A3:S3"/>
    <mergeCell ref="A4:S4"/>
    <mergeCell ref="A59:S59"/>
    <mergeCell ref="A60:S60"/>
    <mergeCell ref="A61:S61"/>
    <mergeCell ref="A62:S62"/>
    <mergeCell ref="A64:A66"/>
    <mergeCell ref="B64:C65"/>
    <mergeCell ref="D64:K64"/>
    <mergeCell ref="L64:M65"/>
    <mergeCell ref="P64:Q65"/>
    <mergeCell ref="D65:E65"/>
    <mergeCell ref="F65:G65"/>
    <mergeCell ref="H65:I65"/>
    <mergeCell ref="J65:K65"/>
    <mergeCell ref="B63:K63"/>
    <mergeCell ref="A5:A7"/>
    <mergeCell ref="B5:C6"/>
    <mergeCell ref="D5:K5"/>
    <mergeCell ref="L5:M6"/>
    <mergeCell ref="P5:Q6"/>
    <mergeCell ref="D6:E6"/>
    <mergeCell ref="F6:G6"/>
    <mergeCell ref="H6:I6"/>
    <mergeCell ref="J6:K6"/>
    <mergeCell ref="N5:O6"/>
  </mergeCells>
  <printOptions horizontalCentered="1"/>
  <pageMargins left="1.1155511811023624" right="0.47244094488188981" top="0.35433070866141736" bottom="0.35433070866141736" header="0" footer="0"/>
  <pageSetup paperSize="9" scale="80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  <ignoredErrors>
    <ignoredError sqref="P52:Q53 C12:C13 C46 G46 E12:E13 G12:G13 I46 I12:I13 K46 K12:K13 M46 M12:M13 Q46 Q12:Q13 C52:M53" formula="1"/>
    <ignoredError sqref="D69:L69 D70:K70 P69:Q70 M70" emptyCellReference="1"/>
    <ignoredError sqref="E46" formula="1" emptyCellReferenc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"/>
  <dimension ref="A1:AJ105"/>
  <sheetViews>
    <sheetView workbookViewId="0">
      <selection activeCell="F13" sqref="F13"/>
    </sheetView>
  </sheetViews>
  <sheetFormatPr baseColWidth="10" defaultColWidth="12" defaultRowHeight="11.25" x14ac:dyDescent="0.2"/>
  <cols>
    <col min="1" max="1" width="55.33203125" style="157" customWidth="1"/>
    <col min="2" max="2" width="14.1640625" style="157" customWidth="1"/>
    <col min="3" max="3" width="12.5" style="157" customWidth="1"/>
    <col min="4" max="4" width="13" style="157" customWidth="1"/>
    <col min="5" max="5" width="13.1640625" style="162" customWidth="1"/>
    <col min="6" max="6" width="16.6640625" style="162" bestFit="1" customWidth="1"/>
    <col min="7" max="7" width="12.1640625" style="162" bestFit="1" customWidth="1"/>
    <col min="8" max="8" width="12.1640625" style="162" customWidth="1"/>
    <col min="9" max="9" width="12" style="162"/>
    <col min="10" max="10" width="10.6640625" style="157" customWidth="1"/>
    <col min="11" max="11" width="11.6640625" style="157" customWidth="1"/>
    <col min="12" max="12" width="10.6640625" style="157" customWidth="1"/>
    <col min="13" max="13" width="11.5" style="157" bestFit="1" customWidth="1"/>
    <col min="14" max="14" width="11" style="157" customWidth="1"/>
    <col min="15" max="16384" width="12" style="157"/>
  </cols>
  <sheetData>
    <row r="1" spans="1:36" x14ac:dyDescent="0.2">
      <c r="A1" s="322" t="s">
        <v>85</v>
      </c>
      <c r="B1" s="322"/>
      <c r="C1" s="322"/>
      <c r="D1" s="322"/>
      <c r="E1" s="322"/>
      <c r="F1" s="322"/>
      <c r="G1" s="322"/>
      <c r="H1" s="322"/>
      <c r="I1" s="322"/>
    </row>
    <row r="2" spans="1:36" x14ac:dyDescent="0.2">
      <c r="A2" s="322" t="s">
        <v>52</v>
      </c>
      <c r="B2" s="322"/>
      <c r="C2" s="322"/>
      <c r="D2" s="322"/>
      <c r="E2" s="322"/>
      <c r="F2" s="322"/>
      <c r="G2" s="322"/>
      <c r="H2" s="322"/>
      <c r="I2" s="322"/>
    </row>
    <row r="3" spans="1:36" ht="13.15" customHeight="1" x14ac:dyDescent="0.2">
      <c r="A3" s="322" t="s">
        <v>54</v>
      </c>
      <c r="B3" s="322"/>
      <c r="C3" s="322"/>
      <c r="D3" s="322"/>
      <c r="E3" s="322"/>
      <c r="F3" s="322"/>
      <c r="G3" s="322"/>
      <c r="H3" s="322"/>
      <c r="I3" s="322"/>
    </row>
    <row r="4" spans="1:36" customFormat="1" ht="23.25" x14ac:dyDescent="0.35">
      <c r="A4" s="279" t="s">
        <v>73</v>
      </c>
      <c r="B4" s="279"/>
      <c r="C4" s="279"/>
      <c r="D4" s="279"/>
      <c r="E4" s="279"/>
      <c r="F4" s="279"/>
      <c r="G4" s="279"/>
      <c r="H4" s="279"/>
      <c r="I4" s="279"/>
      <c r="J4" s="185"/>
      <c r="K4" s="185"/>
      <c r="L4" s="185"/>
      <c r="M4" s="185"/>
    </row>
    <row r="5" spans="1:36" ht="11.25" customHeight="1" x14ac:dyDescent="0.2">
      <c r="A5" s="323" t="s">
        <v>27</v>
      </c>
      <c r="B5" s="329" t="s">
        <v>24</v>
      </c>
      <c r="C5" s="329"/>
      <c r="D5" s="329"/>
      <c r="E5" s="329"/>
      <c r="F5" s="329"/>
      <c r="G5" s="329"/>
      <c r="H5" s="329"/>
      <c r="I5" s="329"/>
    </row>
    <row r="6" spans="1:36" ht="12" customHeight="1" x14ac:dyDescent="0.2">
      <c r="A6" s="323"/>
      <c r="B6" s="324" t="s">
        <v>24</v>
      </c>
      <c r="C6" s="326" t="s">
        <v>6</v>
      </c>
      <c r="D6" s="326"/>
      <c r="E6" s="326"/>
      <c r="F6" s="326"/>
      <c r="G6" s="323" t="s">
        <v>1</v>
      </c>
      <c r="H6" s="327" t="s">
        <v>138</v>
      </c>
      <c r="I6" s="327" t="s">
        <v>126</v>
      </c>
    </row>
    <row r="7" spans="1:36" x14ac:dyDescent="0.2">
      <c r="A7" s="323"/>
      <c r="B7" s="325"/>
      <c r="C7" s="259" t="s">
        <v>8</v>
      </c>
      <c r="D7" s="158" t="s">
        <v>70</v>
      </c>
      <c r="E7" s="158" t="s">
        <v>9</v>
      </c>
      <c r="F7" s="158" t="s">
        <v>71</v>
      </c>
      <c r="G7" s="323"/>
      <c r="H7" s="328"/>
      <c r="I7" s="328"/>
    </row>
    <row r="8" spans="1:36" x14ac:dyDescent="0.2">
      <c r="A8" s="266"/>
      <c r="B8" s="266"/>
      <c r="C8" s="266"/>
      <c r="D8" s="266"/>
      <c r="E8" s="266"/>
      <c r="F8" s="266"/>
      <c r="G8" s="266"/>
      <c r="H8" s="157"/>
      <c r="I8" s="267"/>
    </row>
    <row r="9" spans="1:36" s="35" customFormat="1" ht="12" customHeight="1" x14ac:dyDescent="0.2">
      <c r="A9" s="35" t="s">
        <v>49</v>
      </c>
      <c r="B9" s="104">
        <v>9625.8896399630721</v>
      </c>
      <c r="C9" s="104">
        <v>11309.492527783528</v>
      </c>
      <c r="D9" s="104">
        <v>17299.665555469615</v>
      </c>
      <c r="E9" s="104">
        <v>11215.114645805674</v>
      </c>
      <c r="F9" s="104">
        <v>5489.1277313587634</v>
      </c>
      <c r="G9" s="104">
        <v>7421.7483363069459</v>
      </c>
      <c r="H9" s="104">
        <v>0</v>
      </c>
      <c r="I9" s="104">
        <v>2890.028884242633</v>
      </c>
      <c r="J9" s="106"/>
      <c r="K9" s="160"/>
      <c r="L9" s="106"/>
      <c r="M9" s="160"/>
      <c r="N9" s="106"/>
      <c r="O9" s="160"/>
      <c r="P9" s="106"/>
      <c r="Q9" s="160"/>
    </row>
    <row r="10" spans="1:36" customFormat="1" ht="11.25" customHeight="1" x14ac:dyDescent="0.2">
      <c r="A10" s="36"/>
      <c r="I10" s="106"/>
      <c r="J10" s="106"/>
      <c r="K10" s="160"/>
      <c r="L10" s="106"/>
      <c r="M10" s="160"/>
      <c r="N10" s="106"/>
      <c r="O10" s="160"/>
      <c r="P10" s="106"/>
      <c r="Q10" s="160"/>
      <c r="T10" s="17"/>
      <c r="V10" s="17"/>
      <c r="X10" s="17"/>
      <c r="Z10" s="17"/>
      <c r="AB10" s="17"/>
      <c r="AD10" s="17"/>
      <c r="AF10" s="17"/>
      <c r="AH10" s="17"/>
      <c r="AJ10" s="17"/>
    </row>
    <row r="11" spans="1:36" customFormat="1" ht="12.75" customHeight="1" x14ac:dyDescent="0.2">
      <c r="A11" s="16" t="s">
        <v>30</v>
      </c>
      <c r="B11" s="130"/>
      <c r="C11" s="130"/>
      <c r="D11" s="130"/>
      <c r="E11" s="130"/>
      <c r="F11" s="130"/>
      <c r="G11" s="130"/>
      <c r="H11" s="130"/>
      <c r="I11" s="129"/>
      <c r="J11" s="129"/>
      <c r="K11" s="129"/>
      <c r="L11" s="129"/>
      <c r="M11" s="129"/>
      <c r="N11" s="129"/>
      <c r="O11" s="129"/>
      <c r="P11" s="129"/>
      <c r="Q11" s="129"/>
      <c r="T11" s="17"/>
      <c r="V11" s="17"/>
      <c r="X11" s="17"/>
      <c r="Z11" s="17"/>
      <c r="AB11" s="17"/>
      <c r="AD11" s="17"/>
      <c r="AF11" s="17"/>
      <c r="AH11" s="17"/>
      <c r="AJ11" s="17"/>
    </row>
    <row r="12" spans="1:36" customFormat="1" x14ac:dyDescent="0.2">
      <c r="A12" s="109" t="s">
        <v>45</v>
      </c>
      <c r="B12" s="221">
        <v>10889.552586483465</v>
      </c>
      <c r="C12" s="221">
        <v>12396.257845215332</v>
      </c>
      <c r="D12" s="221">
        <v>18395.589368905341</v>
      </c>
      <c r="E12" s="221">
        <v>12189.024693305506</v>
      </c>
      <c r="F12" s="221">
        <v>5842.7361813068674</v>
      </c>
      <c r="G12" s="221">
        <v>8340.6960170318798</v>
      </c>
      <c r="H12" s="221">
        <v>0</v>
      </c>
      <c r="I12" s="221">
        <v>3149.0972146430545</v>
      </c>
      <c r="J12" s="117"/>
      <c r="K12" s="161"/>
      <c r="L12" s="117"/>
      <c r="M12" s="161"/>
      <c r="N12" s="117"/>
      <c r="O12" s="161"/>
      <c r="P12" s="117"/>
      <c r="Q12" s="161"/>
      <c r="T12" s="17"/>
      <c r="V12" s="17"/>
      <c r="X12" s="17"/>
      <c r="Z12" s="17"/>
      <c r="AB12" s="17"/>
      <c r="AD12" s="17"/>
      <c r="AF12" s="17"/>
      <c r="AH12" s="17"/>
      <c r="AJ12" s="17"/>
    </row>
    <row r="13" spans="1:36" customFormat="1" x14ac:dyDescent="0.2">
      <c r="A13" s="113" t="s">
        <v>42</v>
      </c>
      <c r="B13" s="221">
        <v>12734.040427685281</v>
      </c>
      <c r="C13" s="221">
        <v>14843.831991732774</v>
      </c>
      <c r="D13" s="221">
        <v>20146.990659692307</v>
      </c>
      <c r="E13" s="221">
        <v>14177.107800480286</v>
      </c>
      <c r="F13" s="221">
        <v>6573.097777541192</v>
      </c>
      <c r="G13" s="221">
        <v>7942.678669927046</v>
      </c>
      <c r="H13" s="221">
        <v>0</v>
      </c>
      <c r="I13" s="221">
        <v>4625.3372681281626</v>
      </c>
      <c r="J13" s="115"/>
      <c r="K13" s="161"/>
      <c r="L13" s="115"/>
      <c r="M13" s="161"/>
      <c r="N13" s="117"/>
      <c r="O13" s="161"/>
      <c r="P13" s="117"/>
      <c r="Q13" s="161"/>
      <c r="T13" s="17"/>
      <c r="V13" s="17"/>
      <c r="X13" s="17"/>
      <c r="Z13" s="17"/>
      <c r="AB13" s="17"/>
      <c r="AD13" s="17"/>
      <c r="AF13" s="17"/>
      <c r="AH13" s="17"/>
      <c r="AJ13" s="17"/>
    </row>
    <row r="14" spans="1:36" customFormat="1" x14ac:dyDescent="0.2">
      <c r="A14" s="113" t="s">
        <v>43</v>
      </c>
      <c r="B14" s="221">
        <v>13247.00986804849</v>
      </c>
      <c r="C14" s="221">
        <v>14955.621952700389</v>
      </c>
      <c r="D14" s="221">
        <v>19994.120651369351</v>
      </c>
      <c r="E14" s="221">
        <v>15256.407220751551</v>
      </c>
      <c r="F14" s="221">
        <v>8552.2353030245686</v>
      </c>
      <c r="G14" s="221">
        <v>9761.023571923246</v>
      </c>
      <c r="H14" s="221">
        <v>0</v>
      </c>
      <c r="I14" s="221">
        <v>3497.0839345839349</v>
      </c>
      <c r="J14" s="115"/>
      <c r="K14" s="161"/>
      <c r="L14" s="115"/>
      <c r="M14" s="161"/>
      <c r="N14" s="117"/>
      <c r="O14" s="161"/>
      <c r="P14" s="117"/>
      <c r="Q14" s="161"/>
      <c r="T14" s="17"/>
      <c r="V14" s="17"/>
      <c r="X14" s="17"/>
      <c r="Z14" s="17"/>
      <c r="AB14" s="17"/>
      <c r="AD14" s="17"/>
      <c r="AF14" s="17"/>
      <c r="AH14" s="17"/>
      <c r="AJ14" s="17"/>
    </row>
    <row r="15" spans="1:36" customFormat="1" x14ac:dyDescent="0.2">
      <c r="A15" s="113" t="s">
        <v>60</v>
      </c>
      <c r="B15" s="221">
        <v>9693.0202835907785</v>
      </c>
      <c r="C15" s="221">
        <v>10774.026777379637</v>
      </c>
      <c r="D15" s="221">
        <v>17059.817171823059</v>
      </c>
      <c r="E15" s="221">
        <v>10561.677188294709</v>
      </c>
      <c r="F15" s="221">
        <v>5164.4719274835024</v>
      </c>
      <c r="G15" s="221">
        <v>8190.5824732489964</v>
      </c>
      <c r="H15" s="221">
        <v>0</v>
      </c>
      <c r="I15" s="221">
        <v>2603.9281608079432</v>
      </c>
      <c r="J15" s="115"/>
      <c r="K15" s="161"/>
      <c r="L15" s="115"/>
      <c r="M15" s="161"/>
      <c r="N15" s="117"/>
      <c r="O15" s="161"/>
      <c r="P15" s="117"/>
      <c r="Q15" s="161"/>
      <c r="T15" s="17"/>
      <c r="V15" s="17"/>
      <c r="X15" s="17"/>
      <c r="Z15" s="17"/>
      <c r="AB15" s="17"/>
      <c r="AD15" s="17"/>
      <c r="AF15" s="17"/>
      <c r="AH15" s="17"/>
      <c r="AJ15" s="17"/>
    </row>
    <row r="16" spans="1:36" customFormat="1" x14ac:dyDescent="0.2">
      <c r="A16" s="109" t="s">
        <v>44</v>
      </c>
      <c r="B16" s="221">
        <v>6679.5020944806402</v>
      </c>
      <c r="C16" s="221">
        <v>7764.1988978491509</v>
      </c>
      <c r="D16" s="221">
        <v>12995.780176290707</v>
      </c>
      <c r="E16" s="221">
        <v>7668.127667771083</v>
      </c>
      <c r="F16" s="221">
        <v>4816.5645672313503</v>
      </c>
      <c r="G16" s="221">
        <v>5999.5064374213307</v>
      </c>
      <c r="H16" s="221">
        <v>0</v>
      </c>
      <c r="I16" s="221">
        <v>2600.6746599968728</v>
      </c>
      <c r="J16" s="115"/>
      <c r="K16" s="161"/>
      <c r="L16" s="115"/>
      <c r="M16" s="161"/>
      <c r="N16" s="117"/>
      <c r="O16" s="161"/>
      <c r="P16" s="117"/>
      <c r="Q16" s="161"/>
      <c r="T16" s="17"/>
      <c r="V16" s="17"/>
      <c r="X16" s="17"/>
      <c r="Z16" s="17"/>
      <c r="AB16" s="17"/>
      <c r="AD16" s="17"/>
      <c r="AF16" s="17"/>
      <c r="AH16" s="17"/>
      <c r="AJ16" s="17"/>
    </row>
    <row r="17" spans="1:36" customFormat="1" x14ac:dyDescent="0.2">
      <c r="A17" s="117"/>
      <c r="J17" s="115"/>
      <c r="K17" s="161"/>
      <c r="L17" s="115"/>
      <c r="M17" s="161"/>
      <c r="N17" s="115"/>
      <c r="O17" s="161"/>
      <c r="P17" s="115"/>
      <c r="Q17" s="161"/>
      <c r="T17" s="17"/>
      <c r="V17" s="17"/>
      <c r="X17" s="17"/>
      <c r="Z17" s="17"/>
      <c r="AB17" s="17"/>
      <c r="AD17" s="17"/>
      <c r="AF17" s="17"/>
      <c r="AH17" s="17"/>
      <c r="AJ17" s="17"/>
    </row>
    <row r="18" spans="1:36" customFormat="1" x14ac:dyDescent="0.2">
      <c r="A18" s="16" t="s">
        <v>29</v>
      </c>
      <c r="I18" s="106"/>
      <c r="J18" s="106"/>
      <c r="K18" s="106"/>
      <c r="L18" s="106"/>
      <c r="M18" s="106"/>
      <c r="N18" s="106"/>
      <c r="O18" s="106"/>
      <c r="P18" s="106"/>
      <c r="Q18" s="106"/>
      <c r="T18" s="17"/>
      <c r="V18" s="17"/>
      <c r="X18" s="17"/>
      <c r="Z18" s="17"/>
      <c r="AB18" s="17"/>
      <c r="AD18" s="17"/>
      <c r="AF18" s="17"/>
      <c r="AH18" s="17"/>
      <c r="AJ18" s="17"/>
    </row>
    <row r="19" spans="1:36" customFormat="1" x14ac:dyDescent="0.2">
      <c r="A19" s="186" t="s">
        <v>140</v>
      </c>
      <c r="B19" s="221">
        <v>6276.0799739981758</v>
      </c>
      <c r="C19" s="221">
        <v>5424.5836715972255</v>
      </c>
      <c r="D19" s="221">
        <v>4542.0104745373546</v>
      </c>
      <c r="E19" s="221">
        <v>6266.0147479249836</v>
      </c>
      <c r="F19" s="221">
        <v>4425.683385832227</v>
      </c>
      <c r="G19" s="221">
        <v>7222.7396846564216</v>
      </c>
      <c r="H19" s="221">
        <v>0</v>
      </c>
      <c r="I19" s="221">
        <v>2743.05075720684</v>
      </c>
      <c r="J19" s="117"/>
      <c r="K19" s="161"/>
      <c r="L19" s="117"/>
      <c r="M19" s="161"/>
      <c r="N19" s="117"/>
      <c r="O19" s="161"/>
      <c r="P19" s="117"/>
      <c r="Q19" s="161"/>
      <c r="T19" s="17"/>
      <c r="V19" s="17"/>
      <c r="X19" s="17"/>
      <c r="Z19" s="17"/>
      <c r="AB19" s="17"/>
      <c r="AD19" s="17"/>
      <c r="AF19" s="17"/>
      <c r="AH19" s="17"/>
      <c r="AJ19" s="17"/>
    </row>
    <row r="20" spans="1:36" customFormat="1" x14ac:dyDescent="0.2">
      <c r="A20" s="186" t="s">
        <v>141</v>
      </c>
      <c r="B20" s="221">
        <v>6530.5242581283283</v>
      </c>
      <c r="C20" s="221">
        <v>7233.3731819477389</v>
      </c>
      <c r="D20" s="221">
        <v>10575.486059187018</v>
      </c>
      <c r="E20" s="221">
        <v>7835.7767467464173</v>
      </c>
      <c r="F20" s="221">
        <v>5314.4150775583721</v>
      </c>
      <c r="G20" s="221">
        <v>6198.388353960574</v>
      </c>
      <c r="H20" s="221">
        <v>0</v>
      </c>
      <c r="I20" s="221">
        <v>2852.147953117495</v>
      </c>
      <c r="J20" s="117"/>
      <c r="K20" s="161"/>
      <c r="L20" s="117"/>
      <c r="M20" s="161"/>
      <c r="N20" s="117"/>
      <c r="O20" s="161"/>
      <c r="P20" s="117"/>
      <c r="Q20" s="161"/>
      <c r="T20" s="17"/>
      <c r="V20" s="17"/>
      <c r="X20" s="17"/>
      <c r="Z20" s="17"/>
      <c r="AB20" s="17"/>
      <c r="AD20" s="17"/>
      <c r="AF20" s="17"/>
      <c r="AH20" s="17"/>
      <c r="AJ20" s="17"/>
    </row>
    <row r="21" spans="1:36" customFormat="1" x14ac:dyDescent="0.2">
      <c r="A21" s="186" t="s">
        <v>142</v>
      </c>
      <c r="B21" s="221">
        <v>7707.8693576073547</v>
      </c>
      <c r="C21" s="221">
        <v>7981.6749679775603</v>
      </c>
      <c r="D21" s="221">
        <v>7446.6875514458316</v>
      </c>
      <c r="E21" s="221">
        <v>8531.7609990154942</v>
      </c>
      <c r="F21" s="221">
        <v>6512.4056433755886</v>
      </c>
      <c r="G21" s="221">
        <v>7555.9113323023976</v>
      </c>
      <c r="H21" s="221">
        <v>0</v>
      </c>
      <c r="I21" s="221">
        <v>2544.2261882928897</v>
      </c>
      <c r="J21" s="117"/>
      <c r="K21" s="161"/>
      <c r="L21" s="117"/>
      <c r="M21" s="161"/>
      <c r="N21" s="117"/>
      <c r="O21" s="161"/>
      <c r="P21" s="117"/>
      <c r="Q21" s="161"/>
      <c r="T21" s="17"/>
      <c r="V21" s="17"/>
      <c r="X21" s="17"/>
      <c r="Z21" s="17"/>
      <c r="AB21" s="17"/>
      <c r="AD21" s="17"/>
      <c r="AF21" s="17"/>
      <c r="AH21" s="17"/>
      <c r="AJ21" s="17"/>
    </row>
    <row r="22" spans="1:36" customFormat="1" x14ac:dyDescent="0.2">
      <c r="A22" s="186" t="s">
        <v>143</v>
      </c>
      <c r="B22" s="221">
        <v>10634.166610439255</v>
      </c>
      <c r="C22" s="221">
        <v>11675.772125991005</v>
      </c>
      <c r="D22" s="221">
        <v>15644.766901415114</v>
      </c>
      <c r="E22" s="221">
        <v>11765.021365857721</v>
      </c>
      <c r="F22" s="221">
        <v>5072.1700089824599</v>
      </c>
      <c r="G22" s="221">
        <v>8646.987992889357</v>
      </c>
      <c r="H22" s="221">
        <v>0</v>
      </c>
      <c r="I22" s="221">
        <v>2809.6978814542185</v>
      </c>
      <c r="J22" s="117"/>
      <c r="K22" s="161"/>
      <c r="L22" s="117"/>
      <c r="M22" s="161"/>
      <c r="N22" s="117"/>
      <c r="O22" s="161"/>
      <c r="P22" s="117"/>
      <c r="Q22" s="161"/>
      <c r="T22" s="17"/>
      <c r="V22" s="17"/>
      <c r="X22" s="17"/>
      <c r="Z22" s="17"/>
      <c r="AB22" s="17"/>
      <c r="AD22" s="17"/>
      <c r="AF22" s="17"/>
      <c r="AH22" s="17"/>
      <c r="AJ22" s="17"/>
    </row>
    <row r="23" spans="1:36" customFormat="1" x14ac:dyDescent="0.2">
      <c r="A23" s="186" t="s">
        <v>33</v>
      </c>
      <c r="B23" s="221">
        <v>16727.960603543095</v>
      </c>
      <c r="C23" s="221">
        <v>17508.483453309826</v>
      </c>
      <c r="D23" s="221">
        <v>19754.90581173226</v>
      </c>
      <c r="E23" s="221">
        <v>16164.298522949744</v>
      </c>
      <c r="F23" s="221">
        <v>8898.1769768269169</v>
      </c>
      <c r="G23" s="221">
        <v>13087.56102774676</v>
      </c>
      <c r="H23" s="221">
        <v>0</v>
      </c>
      <c r="I23" s="221">
        <v>4028.573350521865</v>
      </c>
      <c r="J23" s="117"/>
      <c r="K23" s="161"/>
      <c r="L23" s="117"/>
      <c r="M23" s="161"/>
      <c r="N23" s="117"/>
      <c r="O23" s="161"/>
      <c r="P23" s="117"/>
      <c r="Q23" s="161"/>
      <c r="T23" s="17"/>
      <c r="V23" s="17"/>
      <c r="X23" s="17"/>
      <c r="Z23" s="17"/>
      <c r="AB23" s="17"/>
      <c r="AD23" s="17"/>
      <c r="AF23" s="17"/>
      <c r="AH23" s="17"/>
      <c r="AJ23" s="17"/>
    </row>
    <row r="24" spans="1:36" customFormat="1" x14ac:dyDescent="0.2">
      <c r="A24" s="186" t="s">
        <v>125</v>
      </c>
      <c r="B24" s="221">
        <v>10992.277291948547</v>
      </c>
      <c r="C24" s="221">
        <v>12239.587915368695</v>
      </c>
      <c r="D24" s="221">
        <v>13540.067738736334</v>
      </c>
      <c r="E24" s="221">
        <v>13273.858161078984</v>
      </c>
      <c r="F24" s="221">
        <v>7419.7126216313445</v>
      </c>
      <c r="G24" s="221">
        <v>7826.3218084451419</v>
      </c>
      <c r="H24" s="221">
        <v>0</v>
      </c>
      <c r="I24" s="221">
        <v>2222.2222222222222</v>
      </c>
      <c r="J24" s="117"/>
      <c r="K24" s="161"/>
      <c r="L24" s="117"/>
      <c r="M24" s="161"/>
      <c r="N24" s="117"/>
      <c r="O24" s="161"/>
      <c r="P24" s="117"/>
      <c r="Q24" s="161"/>
      <c r="T24" s="17"/>
      <c r="V24" s="17"/>
      <c r="X24" s="17"/>
      <c r="Z24" s="17"/>
      <c r="AB24" s="17"/>
      <c r="AD24" s="17"/>
      <c r="AF24" s="17"/>
      <c r="AH24" s="17"/>
      <c r="AJ24" s="17"/>
    </row>
    <row r="25" spans="1:36" customFormat="1" x14ac:dyDescent="0.2">
      <c r="K25" s="17"/>
      <c r="M25" s="17"/>
      <c r="O25" s="17"/>
      <c r="Q25" s="17"/>
      <c r="T25" s="17"/>
      <c r="V25" s="17"/>
      <c r="X25" s="17"/>
      <c r="Z25" s="17"/>
      <c r="AB25" s="17"/>
      <c r="AD25" s="17"/>
      <c r="AF25" s="17"/>
      <c r="AH25" s="17"/>
      <c r="AJ25" s="17"/>
    </row>
    <row r="26" spans="1:36" customFormat="1" ht="11.25" customHeight="1" x14ac:dyDescent="0.2">
      <c r="A26" s="16" t="s">
        <v>15</v>
      </c>
      <c r="B26" s="130"/>
      <c r="C26" s="130"/>
      <c r="D26" s="130"/>
      <c r="E26" s="130"/>
      <c r="F26" s="130"/>
      <c r="G26" s="130"/>
      <c r="H26" s="130"/>
      <c r="I26" s="106"/>
      <c r="J26" s="106"/>
      <c r="K26" s="106"/>
      <c r="L26" s="106"/>
      <c r="M26" s="106"/>
      <c r="N26" s="106"/>
      <c r="O26" s="106"/>
      <c r="P26" s="106"/>
      <c r="Q26" s="106"/>
      <c r="T26" s="17"/>
      <c r="V26" s="17"/>
      <c r="X26" s="17"/>
      <c r="Z26" s="17"/>
      <c r="AB26" s="17"/>
      <c r="AD26" s="17"/>
      <c r="AF26" s="17"/>
      <c r="AH26" s="17"/>
      <c r="AJ26" s="17"/>
    </row>
    <row r="27" spans="1:36" customFormat="1" x14ac:dyDescent="0.2">
      <c r="A27" s="186" t="s">
        <v>34</v>
      </c>
      <c r="B27" s="221">
        <v>5543.085493137196</v>
      </c>
      <c r="C27" s="221">
        <v>5950.3122544946509</v>
      </c>
      <c r="D27" s="221">
        <v>3099.1207478436691</v>
      </c>
      <c r="E27" s="221">
        <v>6479.5917957175961</v>
      </c>
      <c r="F27" s="221">
        <v>4974.5535007580502</v>
      </c>
      <c r="G27" s="221">
        <v>4424.287910974017</v>
      </c>
      <c r="H27" s="221">
        <v>0</v>
      </c>
      <c r="I27" s="221">
        <v>2531.7805168118334</v>
      </c>
      <c r="J27" s="117"/>
      <c r="K27" s="161"/>
      <c r="L27" s="117"/>
      <c r="M27" s="161"/>
      <c r="N27" s="117"/>
      <c r="O27" s="161"/>
      <c r="P27" s="117"/>
      <c r="Q27" s="161"/>
      <c r="T27" s="17"/>
      <c r="V27" s="17"/>
      <c r="X27" s="17"/>
      <c r="Z27" s="17"/>
      <c r="AB27" s="17"/>
      <c r="AD27" s="17"/>
      <c r="AF27" s="17"/>
      <c r="AH27" s="17"/>
      <c r="AJ27" s="17"/>
    </row>
    <row r="28" spans="1:36" customFormat="1" x14ac:dyDescent="0.2">
      <c r="A28" s="186" t="s">
        <v>35</v>
      </c>
      <c r="B28" s="221">
        <v>9346.6596586180513</v>
      </c>
      <c r="C28" s="221">
        <v>9945.2818632260096</v>
      </c>
      <c r="D28" s="221">
        <v>13541.252276720814</v>
      </c>
      <c r="E28" s="221">
        <v>10628.580425357099</v>
      </c>
      <c r="F28" s="221">
        <v>5684.2196850360178</v>
      </c>
      <c r="G28" s="221">
        <v>7069.9812408845237</v>
      </c>
      <c r="H28" s="221">
        <v>0</v>
      </c>
      <c r="I28" s="221">
        <v>3326.8093239204272</v>
      </c>
      <c r="J28" s="117"/>
      <c r="K28" s="161"/>
      <c r="L28" s="117"/>
      <c r="M28" s="161"/>
      <c r="N28" s="117"/>
      <c r="O28" s="161"/>
      <c r="P28" s="117"/>
      <c r="Q28" s="161"/>
      <c r="T28" s="17"/>
      <c r="V28" s="17"/>
      <c r="X28" s="17"/>
      <c r="Z28" s="17"/>
      <c r="AB28" s="17"/>
      <c r="AD28" s="17"/>
      <c r="AF28" s="17"/>
      <c r="AH28" s="17"/>
      <c r="AJ28" s="17"/>
    </row>
    <row r="29" spans="1:36" customFormat="1" x14ac:dyDescent="0.2">
      <c r="A29" s="186" t="s">
        <v>36</v>
      </c>
      <c r="B29" s="221">
        <v>10399.503721766956</v>
      </c>
      <c r="C29" s="221">
        <v>11449.292992570898</v>
      </c>
      <c r="D29" s="221">
        <v>15472.997750010907</v>
      </c>
      <c r="E29" s="221">
        <v>11648.772057569558</v>
      </c>
      <c r="F29" s="221">
        <v>5583.6361441009803</v>
      </c>
      <c r="G29" s="221">
        <v>7765.7520698024609</v>
      </c>
      <c r="H29" s="221">
        <v>0</v>
      </c>
      <c r="I29" s="221">
        <v>2656.9934070852696</v>
      </c>
      <c r="J29" s="117"/>
      <c r="K29" s="161"/>
      <c r="L29" s="117"/>
      <c r="M29" s="161"/>
      <c r="N29" s="117"/>
      <c r="O29" s="161"/>
      <c r="P29" s="117"/>
      <c r="Q29" s="161"/>
      <c r="T29" s="17"/>
      <c r="V29" s="17"/>
      <c r="X29" s="17"/>
      <c r="Z29" s="17"/>
      <c r="AB29" s="17"/>
      <c r="AD29" s="17"/>
      <c r="AF29" s="17"/>
      <c r="AH29" s="17"/>
      <c r="AJ29" s="17"/>
    </row>
    <row r="30" spans="1:36" customFormat="1" x14ac:dyDescent="0.2">
      <c r="A30" s="186" t="s">
        <v>38</v>
      </c>
      <c r="B30" s="221">
        <v>9837.1351369134791</v>
      </c>
      <c r="C30" s="221">
        <v>11674.59913643204</v>
      </c>
      <c r="D30" s="221">
        <v>16673.420021978611</v>
      </c>
      <c r="E30" s="221">
        <v>11482.959278308332</v>
      </c>
      <c r="F30" s="221">
        <v>6040.2703854696547</v>
      </c>
      <c r="G30" s="221">
        <v>6047.759211585173</v>
      </c>
      <c r="H30" s="221">
        <v>0</v>
      </c>
      <c r="I30" s="221">
        <v>2843.0684147290676</v>
      </c>
      <c r="J30" s="117"/>
      <c r="K30" s="161"/>
      <c r="L30" s="117"/>
      <c r="M30" s="161"/>
      <c r="N30" s="117"/>
      <c r="O30" s="161"/>
      <c r="P30" s="117"/>
      <c r="Q30" s="161"/>
      <c r="T30" s="17"/>
      <c r="V30" s="17"/>
      <c r="X30" s="17"/>
      <c r="Z30" s="17"/>
      <c r="AB30" s="17"/>
      <c r="AD30" s="17"/>
      <c r="AF30" s="17"/>
      <c r="AH30" s="17"/>
      <c r="AJ30" s="17"/>
    </row>
    <row r="31" spans="1:36" customFormat="1" x14ac:dyDescent="0.2">
      <c r="A31" s="186" t="s">
        <v>39</v>
      </c>
      <c r="B31" s="221">
        <v>10006.134692300278</v>
      </c>
      <c r="C31" s="221">
        <v>11897.007856868979</v>
      </c>
      <c r="D31" s="221">
        <v>17849.213136725364</v>
      </c>
      <c r="E31" s="221">
        <v>11465.049146603864</v>
      </c>
      <c r="F31" s="221">
        <v>5725.946387056365</v>
      </c>
      <c r="G31" s="221">
        <v>7583.2547576042753</v>
      </c>
      <c r="H31" s="221">
        <v>0</v>
      </c>
      <c r="I31" s="221">
        <v>2969.6816169615945</v>
      </c>
      <c r="J31" s="117"/>
      <c r="K31" s="161"/>
      <c r="L31" s="117"/>
      <c r="M31" s="161"/>
      <c r="N31" s="117"/>
      <c r="O31" s="161"/>
      <c r="P31" s="117"/>
      <c r="Q31" s="161"/>
      <c r="T31" s="17"/>
      <c r="V31" s="17"/>
      <c r="X31" s="17"/>
      <c r="Z31" s="17"/>
      <c r="AB31" s="17"/>
      <c r="AD31" s="17"/>
      <c r="AF31" s="17"/>
      <c r="AH31" s="17"/>
      <c r="AJ31" s="17"/>
    </row>
    <row r="32" spans="1:36" customFormat="1" x14ac:dyDescent="0.2">
      <c r="A32" s="186" t="s">
        <v>40</v>
      </c>
      <c r="B32" s="221">
        <v>10190.2210024223</v>
      </c>
      <c r="C32" s="221">
        <v>12979.902576636598</v>
      </c>
      <c r="D32" s="221">
        <v>18300.596992210947</v>
      </c>
      <c r="E32" s="221">
        <v>12566.025052632343</v>
      </c>
      <c r="F32" s="221">
        <v>5439.1047908524915</v>
      </c>
      <c r="G32" s="221">
        <v>8103.5510130554967</v>
      </c>
      <c r="H32" s="221">
        <v>0</v>
      </c>
      <c r="I32" s="221">
        <v>3018.4023593668512</v>
      </c>
      <c r="J32" s="117"/>
      <c r="K32" s="161"/>
      <c r="L32" s="117"/>
      <c r="M32" s="161"/>
      <c r="N32" s="117"/>
      <c r="O32" s="161"/>
      <c r="P32" s="117"/>
      <c r="Q32" s="161"/>
      <c r="T32" s="17"/>
      <c r="V32" s="17"/>
      <c r="X32" s="17"/>
      <c r="Z32" s="17"/>
      <c r="AB32" s="17"/>
      <c r="AD32" s="17"/>
      <c r="AF32" s="17"/>
      <c r="AH32" s="17"/>
      <c r="AJ32" s="17"/>
    </row>
    <row r="33" spans="1:36" customFormat="1" x14ac:dyDescent="0.2">
      <c r="A33" s="186" t="s">
        <v>107</v>
      </c>
      <c r="B33" s="221">
        <v>7717.3926089454817</v>
      </c>
      <c r="C33" s="221">
        <v>9743.8338369868998</v>
      </c>
      <c r="D33" s="221">
        <v>17003.179295595928</v>
      </c>
      <c r="E33" s="221">
        <v>9394.1349220354896</v>
      </c>
      <c r="F33" s="221">
        <v>4405.6116821893602</v>
      </c>
      <c r="G33" s="221">
        <v>6970.9903669176856</v>
      </c>
      <c r="H33" s="221">
        <v>0</v>
      </c>
      <c r="I33" s="221">
        <v>2153.4680514881316</v>
      </c>
      <c r="J33" s="117"/>
      <c r="K33" s="161"/>
      <c r="L33" s="117"/>
      <c r="M33" s="161"/>
      <c r="N33" s="117"/>
      <c r="O33" s="161"/>
      <c r="P33" s="117"/>
      <c r="Q33" s="161"/>
      <c r="T33" s="17"/>
      <c r="V33" s="17"/>
      <c r="X33" s="17"/>
      <c r="Z33" s="17"/>
      <c r="AB33" s="17"/>
      <c r="AD33" s="17"/>
      <c r="AF33" s="17"/>
      <c r="AH33" s="17"/>
      <c r="AJ33" s="17"/>
    </row>
    <row r="34" spans="1:36" customFormat="1" x14ac:dyDescent="0.2">
      <c r="J34" s="115"/>
      <c r="K34" s="161"/>
      <c r="L34" s="115"/>
      <c r="M34" s="161"/>
      <c r="N34" s="115"/>
      <c r="O34" s="161"/>
      <c r="P34" s="115"/>
      <c r="Q34" s="161"/>
      <c r="T34" s="17"/>
      <c r="V34" s="17"/>
      <c r="X34" s="17"/>
      <c r="Z34" s="17"/>
      <c r="AB34" s="17"/>
      <c r="AD34" s="17"/>
      <c r="AF34" s="17"/>
      <c r="AH34" s="17"/>
      <c r="AJ34" s="17"/>
    </row>
    <row r="35" spans="1:36" customFormat="1" x14ac:dyDescent="0.2">
      <c r="A35" s="16" t="s">
        <v>69</v>
      </c>
      <c r="B35" s="130"/>
      <c r="C35" s="130"/>
      <c r="D35" s="130"/>
      <c r="E35" s="130"/>
      <c r="F35" s="130"/>
      <c r="G35" s="130"/>
      <c r="H35" s="130"/>
      <c r="I35" s="52"/>
      <c r="J35" s="52"/>
      <c r="K35" s="160"/>
      <c r="L35" s="52"/>
      <c r="M35" s="160"/>
      <c r="N35" s="52"/>
      <c r="O35" s="160"/>
      <c r="P35" s="52"/>
      <c r="Q35" s="160"/>
      <c r="T35" s="17"/>
      <c r="V35" s="17"/>
      <c r="X35" s="17"/>
      <c r="Z35" s="17"/>
      <c r="AB35" s="17"/>
      <c r="AD35" s="17"/>
      <c r="AF35" s="17"/>
      <c r="AH35" s="17"/>
      <c r="AJ35" s="17"/>
    </row>
    <row r="36" spans="1:36" customFormat="1" x14ac:dyDescent="0.2">
      <c r="A36" s="230" t="s">
        <v>62</v>
      </c>
      <c r="B36" s="221"/>
      <c r="C36" s="221"/>
      <c r="D36" s="221"/>
      <c r="E36" s="221"/>
      <c r="F36" s="221"/>
      <c r="G36" s="221"/>
      <c r="H36" s="221"/>
      <c r="I36" s="117"/>
      <c r="J36" s="117"/>
      <c r="K36" s="161"/>
      <c r="L36" s="117"/>
      <c r="M36" s="161"/>
      <c r="N36" s="117"/>
      <c r="O36" s="161"/>
      <c r="P36" s="117"/>
      <c r="Q36" s="161"/>
      <c r="T36" s="17"/>
      <c r="V36" s="17"/>
      <c r="X36" s="17"/>
      <c r="Z36" s="17"/>
      <c r="AB36" s="17"/>
      <c r="AD36" s="17"/>
      <c r="AF36" s="17"/>
      <c r="AH36" s="17"/>
      <c r="AJ36" s="17"/>
    </row>
    <row r="37" spans="1:36" customFormat="1" x14ac:dyDescent="0.2">
      <c r="A37" s="228" t="s">
        <v>127</v>
      </c>
      <c r="B37" s="221">
        <v>4890.284938527916</v>
      </c>
      <c r="C37" s="221">
        <v>6474.9894921540235</v>
      </c>
      <c r="D37" s="221">
        <v>9511.6003649585473</v>
      </c>
      <c r="E37" s="221">
        <v>6751.3590408865321</v>
      </c>
      <c r="F37" s="221">
        <v>4003.9337855126341</v>
      </c>
      <c r="G37" s="221">
        <v>3620.0581946129491</v>
      </c>
      <c r="H37" s="221">
        <v>0</v>
      </c>
      <c r="I37" s="221">
        <v>2336.6728064764402</v>
      </c>
      <c r="J37" s="117"/>
      <c r="K37" s="161"/>
      <c r="L37" s="117"/>
      <c r="M37" s="161"/>
      <c r="N37" s="117"/>
      <c r="O37" s="161"/>
      <c r="P37" s="117"/>
      <c r="Q37" s="161"/>
      <c r="T37" s="17"/>
      <c r="V37" s="17"/>
      <c r="X37" s="17"/>
      <c r="Z37" s="17"/>
      <c r="AB37" s="17"/>
      <c r="AD37" s="17"/>
      <c r="AF37" s="17"/>
      <c r="AH37" s="17"/>
      <c r="AJ37" s="17"/>
    </row>
    <row r="38" spans="1:36" customFormat="1" x14ac:dyDescent="0.2">
      <c r="A38" s="228" t="s">
        <v>128</v>
      </c>
      <c r="B38" s="221">
        <v>7331.3192663944419</v>
      </c>
      <c r="C38" s="221">
        <v>8684.0833489984198</v>
      </c>
      <c r="D38" s="221">
        <v>13436.932574041391</v>
      </c>
      <c r="E38" s="221">
        <v>9049.9161830603625</v>
      </c>
      <c r="F38" s="221">
        <v>5719.7104095522218</v>
      </c>
      <c r="G38" s="221">
        <v>5160.8031877004041</v>
      </c>
      <c r="H38" s="221">
        <v>0</v>
      </c>
      <c r="I38" s="221">
        <v>3411.6363008823723</v>
      </c>
      <c r="J38" s="117"/>
      <c r="K38" s="161"/>
      <c r="L38" s="117"/>
      <c r="M38" s="161"/>
      <c r="N38" s="117"/>
      <c r="O38" s="161"/>
      <c r="P38" s="117"/>
      <c r="Q38" s="161"/>
      <c r="T38" s="17"/>
      <c r="V38" s="17"/>
      <c r="X38" s="17"/>
      <c r="Z38" s="17"/>
      <c r="AB38" s="17"/>
      <c r="AD38" s="17"/>
      <c r="AF38" s="17"/>
      <c r="AH38" s="17"/>
      <c r="AJ38" s="17"/>
    </row>
    <row r="39" spans="1:36" customFormat="1" x14ac:dyDescent="0.2">
      <c r="A39" s="228" t="s">
        <v>133</v>
      </c>
      <c r="B39" s="221">
        <v>4942.2011459550622</v>
      </c>
      <c r="C39" s="221">
        <v>5946.6193700255071</v>
      </c>
      <c r="D39" s="221">
        <v>0</v>
      </c>
      <c r="E39" s="221">
        <v>5682.9650000568108</v>
      </c>
      <c r="F39" s="221">
        <v>6465.0243125294328</v>
      </c>
      <c r="G39" s="221">
        <v>3557.3923161247599</v>
      </c>
      <c r="H39" s="221">
        <v>0</v>
      </c>
      <c r="I39" s="221">
        <v>300</v>
      </c>
      <c r="J39" s="117"/>
      <c r="K39" s="161"/>
      <c r="L39" s="117"/>
      <c r="M39" s="161"/>
      <c r="N39" s="117"/>
      <c r="O39" s="161"/>
      <c r="P39" s="117"/>
      <c r="Q39" s="161"/>
      <c r="T39" s="17"/>
      <c r="V39" s="17"/>
      <c r="X39" s="17"/>
      <c r="Z39" s="17"/>
      <c r="AB39" s="17"/>
      <c r="AD39" s="17"/>
      <c r="AF39" s="17"/>
      <c r="AH39" s="17"/>
      <c r="AJ39" s="17"/>
    </row>
    <row r="40" spans="1:36" customFormat="1" x14ac:dyDescent="0.2">
      <c r="A40" s="230" t="s">
        <v>63</v>
      </c>
      <c r="B40" s="221">
        <v>18802.46710544782</v>
      </c>
      <c r="C40" s="221">
        <v>19012.042514879355</v>
      </c>
      <c r="D40" s="221">
        <v>20303.356737698494</v>
      </c>
      <c r="E40" s="221">
        <v>18358.526616611784</v>
      </c>
      <c r="F40" s="221">
        <v>16323.59380372922</v>
      </c>
      <c r="G40" s="221">
        <v>18027.238194954105</v>
      </c>
      <c r="H40" s="221">
        <v>0</v>
      </c>
      <c r="I40" s="221">
        <v>16207.529868167414</v>
      </c>
      <c r="J40" s="117"/>
      <c r="K40" s="161"/>
      <c r="L40" s="117"/>
      <c r="M40" s="161"/>
      <c r="N40" s="117"/>
      <c r="O40" s="161"/>
      <c r="P40" s="117"/>
      <c r="Q40" s="161"/>
      <c r="T40" s="17"/>
      <c r="V40" s="17"/>
      <c r="X40" s="17"/>
      <c r="Z40" s="17"/>
      <c r="AB40" s="17"/>
      <c r="AD40" s="17"/>
      <c r="AF40" s="17"/>
      <c r="AH40" s="17"/>
      <c r="AJ40" s="17"/>
    </row>
    <row r="41" spans="1:36" customFormat="1" x14ac:dyDescent="0.2">
      <c r="A41" s="230" t="s">
        <v>64</v>
      </c>
      <c r="B41" s="221">
        <v>32063.90727712923</v>
      </c>
      <c r="C41" s="221">
        <v>33338.470259171736</v>
      </c>
      <c r="D41" s="221">
        <v>35285.25700051037</v>
      </c>
      <c r="E41" s="221">
        <v>32387.143685680308</v>
      </c>
      <c r="F41" s="221">
        <v>0</v>
      </c>
      <c r="G41" s="221">
        <v>30991.435342827204</v>
      </c>
      <c r="H41" s="221">
        <v>0</v>
      </c>
      <c r="I41" s="221">
        <v>0</v>
      </c>
      <c r="J41" s="117"/>
      <c r="K41" s="161"/>
      <c r="L41" s="117"/>
      <c r="M41" s="161"/>
      <c r="N41" s="117"/>
      <c r="O41" s="161"/>
      <c r="P41" s="117"/>
      <c r="Q41" s="161"/>
      <c r="T41" s="17"/>
      <c r="V41" s="17"/>
      <c r="X41" s="17"/>
      <c r="Z41" s="17"/>
      <c r="AB41" s="17"/>
      <c r="AD41" s="17"/>
      <c r="AF41" s="17"/>
      <c r="AH41" s="17"/>
      <c r="AJ41" s="17"/>
    </row>
    <row r="42" spans="1:36" customFormat="1" x14ac:dyDescent="0.2">
      <c r="A42" s="230" t="s">
        <v>65</v>
      </c>
      <c r="B42" s="221">
        <v>41860.844786913811</v>
      </c>
      <c r="C42" s="221">
        <v>41274.300046883785</v>
      </c>
      <c r="D42" s="221">
        <v>0</v>
      </c>
      <c r="E42" s="221">
        <v>41274.300046883785</v>
      </c>
      <c r="F42" s="221">
        <v>0</v>
      </c>
      <c r="G42" s="221">
        <v>41917.450390485988</v>
      </c>
      <c r="H42" s="221">
        <v>0</v>
      </c>
      <c r="I42" s="221">
        <v>0</v>
      </c>
      <c r="J42" s="117"/>
      <c r="K42" s="161"/>
      <c r="L42" s="117"/>
      <c r="M42" s="161"/>
      <c r="N42" s="117"/>
      <c r="O42" s="161"/>
      <c r="P42" s="117"/>
      <c r="Q42" s="161"/>
      <c r="T42" s="17"/>
      <c r="V42" s="17"/>
      <c r="X42" s="17"/>
      <c r="Z42" s="17"/>
      <c r="AB42" s="17"/>
      <c r="AD42" s="17"/>
      <c r="AF42" s="17"/>
      <c r="AH42" s="17"/>
      <c r="AJ42" s="17"/>
    </row>
    <row r="43" spans="1:36" customFormat="1" x14ac:dyDescent="0.2">
      <c r="A43" s="230" t="s">
        <v>66</v>
      </c>
      <c r="B43" s="221">
        <v>63605.911588636402</v>
      </c>
      <c r="C43" s="221">
        <v>68750</v>
      </c>
      <c r="D43" s="221">
        <v>0</v>
      </c>
      <c r="E43" s="221">
        <v>68750</v>
      </c>
      <c r="F43" s="221">
        <v>0</v>
      </c>
      <c r="G43" s="221">
        <v>62966.189689973166</v>
      </c>
      <c r="H43" s="221">
        <v>0</v>
      </c>
      <c r="I43" s="221">
        <v>0</v>
      </c>
      <c r="J43" s="117"/>
      <c r="K43" s="161"/>
      <c r="L43" s="117"/>
      <c r="M43" s="161"/>
      <c r="N43" s="117"/>
      <c r="O43" s="161"/>
      <c r="P43" s="117"/>
      <c r="Q43" s="161"/>
      <c r="T43" s="17"/>
      <c r="V43" s="17"/>
      <c r="X43" s="17"/>
      <c r="Z43" s="17"/>
      <c r="AB43" s="17"/>
      <c r="AD43" s="17"/>
      <c r="AF43" s="17"/>
      <c r="AH43" s="17"/>
      <c r="AJ43" s="17"/>
    </row>
    <row r="44" spans="1:36" customFormat="1" x14ac:dyDescent="0.2">
      <c r="A44" s="230"/>
      <c r="B44" s="221"/>
      <c r="C44" s="221"/>
      <c r="D44" s="221"/>
      <c r="E44" s="221"/>
      <c r="F44" s="221"/>
      <c r="G44" s="221"/>
      <c r="H44" s="221"/>
      <c r="I44" s="221"/>
      <c r="K44" s="17"/>
      <c r="M44" s="17"/>
      <c r="O44" s="17"/>
      <c r="Q44" s="17"/>
      <c r="T44" s="17"/>
      <c r="V44" s="17"/>
      <c r="X44" s="17"/>
      <c r="Z44" s="17"/>
      <c r="AB44" s="17"/>
      <c r="AD44" s="17"/>
      <c r="AF44" s="17"/>
      <c r="AH44" s="17"/>
      <c r="AJ44" s="17"/>
    </row>
    <row r="45" spans="1:36" customFormat="1" x14ac:dyDescent="0.2">
      <c r="A45" s="16" t="s">
        <v>12</v>
      </c>
      <c r="J45" s="59"/>
      <c r="K45" s="59"/>
      <c r="L45" s="59"/>
      <c r="M45" s="59"/>
      <c r="N45" s="59"/>
      <c r="O45" s="59"/>
      <c r="P45" s="59"/>
      <c r="Q45" s="59"/>
      <c r="T45" s="17"/>
      <c r="V45" s="17"/>
      <c r="X45" s="17"/>
      <c r="Z45" s="17"/>
      <c r="AB45" s="17"/>
      <c r="AD45" s="17"/>
      <c r="AF45" s="17"/>
      <c r="AH45" s="17"/>
      <c r="AJ45" s="17"/>
    </row>
    <row r="46" spans="1:36" customFormat="1" x14ac:dyDescent="0.2">
      <c r="A46" s="140" t="s">
        <v>31</v>
      </c>
      <c r="B46" s="221">
        <v>5645.8415166512832</v>
      </c>
      <c r="C46" s="221">
        <v>5615.6228038098325</v>
      </c>
      <c r="D46" s="221">
        <v>0</v>
      </c>
      <c r="E46" s="221">
        <v>5615.6228038098325</v>
      </c>
      <c r="F46" s="221">
        <v>0</v>
      </c>
      <c r="G46" s="221">
        <v>5961.0130483918638</v>
      </c>
      <c r="H46" s="221">
        <v>0</v>
      </c>
      <c r="I46" s="221">
        <v>3602.3517613109611</v>
      </c>
      <c r="J46" s="117"/>
      <c r="K46" s="161"/>
      <c r="L46" s="117"/>
      <c r="M46" s="161"/>
      <c r="N46" s="117"/>
      <c r="O46" s="161"/>
      <c r="P46" s="117"/>
      <c r="Q46" s="161"/>
      <c r="T46" s="17"/>
      <c r="V46" s="17"/>
      <c r="X46" s="17"/>
      <c r="Z46" s="17"/>
      <c r="AB46" s="17"/>
      <c r="AD46" s="17"/>
      <c r="AF46" s="17"/>
      <c r="AH46" s="17"/>
      <c r="AJ46" s="17"/>
    </row>
    <row r="47" spans="1:36" customFormat="1" x14ac:dyDescent="0.2">
      <c r="A47" s="140" t="s">
        <v>32</v>
      </c>
      <c r="B47" s="221">
        <v>6864.6366945148047</v>
      </c>
      <c r="C47" s="221">
        <v>10478.442555497035</v>
      </c>
      <c r="D47" s="221">
        <v>0</v>
      </c>
      <c r="E47" s="221">
        <v>10478.442555497035</v>
      </c>
      <c r="F47" s="221">
        <v>0</v>
      </c>
      <c r="G47" s="221">
        <v>4266.0894233359222</v>
      </c>
      <c r="H47" s="221">
        <v>0</v>
      </c>
      <c r="I47" s="221">
        <v>1905.6066844389914</v>
      </c>
      <c r="J47" s="117"/>
      <c r="K47" s="161"/>
      <c r="L47" s="117"/>
      <c r="M47" s="161"/>
      <c r="N47" s="117"/>
      <c r="O47" s="161"/>
      <c r="P47" s="117"/>
      <c r="Q47" s="161"/>
      <c r="T47" s="17"/>
      <c r="V47" s="17"/>
      <c r="X47" s="17"/>
      <c r="Z47" s="17"/>
      <c r="AB47" s="17"/>
      <c r="AD47" s="17"/>
      <c r="AF47" s="17"/>
      <c r="AH47" s="17"/>
      <c r="AJ47" s="17"/>
    </row>
    <row r="48" spans="1:36" customFormat="1" x14ac:dyDescent="0.2">
      <c r="A48" s="140" t="s">
        <v>41</v>
      </c>
      <c r="B48" s="221">
        <v>10279.891376580421</v>
      </c>
      <c r="C48" s="221">
        <v>11640.308811129908</v>
      </c>
      <c r="D48" s="221">
        <v>17299.665555469615</v>
      </c>
      <c r="E48" s="221">
        <v>11735.365821754418</v>
      </c>
      <c r="F48" s="221">
        <v>5489.1277313587634</v>
      </c>
      <c r="G48" s="221">
        <v>8311.7282984256653</v>
      </c>
      <c r="H48" s="221">
        <v>0</v>
      </c>
      <c r="I48" s="221">
        <v>2901.1333056734816</v>
      </c>
      <c r="J48" s="117"/>
      <c r="K48" s="161"/>
      <c r="L48" s="117"/>
      <c r="M48" s="161"/>
      <c r="N48" s="117"/>
      <c r="O48" s="161"/>
      <c r="P48" s="117"/>
      <c r="Q48" s="161"/>
      <c r="T48" s="17"/>
      <c r="V48" s="17"/>
      <c r="X48" s="17"/>
      <c r="Z48" s="17"/>
      <c r="AB48" s="17"/>
      <c r="AD48" s="17"/>
      <c r="AF48" s="17"/>
      <c r="AH48" s="17"/>
      <c r="AJ48" s="17"/>
    </row>
    <row r="49" spans="1:36" customFormat="1" x14ac:dyDescent="0.2">
      <c r="A49" s="209" t="s">
        <v>37</v>
      </c>
      <c r="B49" s="253">
        <v>12124.105762322521</v>
      </c>
      <c r="C49" s="253">
        <v>16599.570571577497</v>
      </c>
      <c r="D49" s="253">
        <v>0</v>
      </c>
      <c r="E49" s="253">
        <v>16599.570571577497</v>
      </c>
      <c r="F49" s="253">
        <v>0</v>
      </c>
      <c r="G49" s="253">
        <v>10615.131100526956</v>
      </c>
      <c r="H49" s="253">
        <v>0</v>
      </c>
      <c r="I49" s="253">
        <v>2817.0418020863181</v>
      </c>
      <c r="J49" s="117"/>
      <c r="K49" s="161"/>
      <c r="L49" s="117"/>
      <c r="M49" s="161"/>
      <c r="N49" s="117"/>
      <c r="O49" s="161"/>
      <c r="P49" s="117"/>
      <c r="Q49" s="161"/>
      <c r="T49" s="17"/>
      <c r="V49" s="17"/>
      <c r="X49" s="17"/>
      <c r="Z49" s="17"/>
      <c r="AB49" s="17"/>
      <c r="AD49" s="17"/>
      <c r="AF49" s="17"/>
      <c r="AH49" s="17"/>
      <c r="AJ49" s="17"/>
    </row>
    <row r="50" spans="1:36" x14ac:dyDescent="0.2">
      <c r="A50" s="118" t="str">
        <f>'C05'!A41</f>
        <v>Fuente: Instituto Nacional de Estadística (INE).  LXXXIV Encuesta Permanente de Hogares de Propósitos Múltiples, junio 2026.</v>
      </c>
    </row>
    <row r="51" spans="1:36" x14ac:dyDescent="0.2">
      <c r="A51" s="118" t="str">
        <f>'C05'!A42</f>
        <v>(Promedio de salarios mínimos por rama)</v>
      </c>
    </row>
    <row r="52" spans="1:36" x14ac:dyDescent="0.2">
      <c r="A52" s="29" t="s">
        <v>135</v>
      </c>
      <c r="K52" s="156"/>
    </row>
    <row r="53" spans="1:36" x14ac:dyDescent="0.2">
      <c r="A53" s="118"/>
      <c r="K53" s="156"/>
    </row>
    <row r="54" spans="1:36" x14ac:dyDescent="0.2">
      <c r="A54" s="322" t="s">
        <v>85</v>
      </c>
      <c r="B54" s="322"/>
      <c r="C54" s="322"/>
      <c r="D54" s="322"/>
      <c r="E54" s="322"/>
      <c r="F54" s="322"/>
      <c r="G54" s="322"/>
      <c r="H54" s="322"/>
      <c r="I54" s="322"/>
    </row>
    <row r="55" spans="1:36" x14ac:dyDescent="0.2">
      <c r="A55" s="322" t="s">
        <v>52</v>
      </c>
      <c r="B55" s="322"/>
      <c r="C55" s="322"/>
      <c r="D55" s="322"/>
      <c r="E55" s="322"/>
      <c r="F55" s="322"/>
      <c r="G55" s="322"/>
      <c r="H55" s="322"/>
      <c r="I55" s="322"/>
    </row>
    <row r="56" spans="1:36" x14ac:dyDescent="0.2">
      <c r="A56" s="322" t="s">
        <v>54</v>
      </c>
      <c r="B56" s="322"/>
      <c r="C56" s="322"/>
      <c r="D56" s="322"/>
      <c r="E56" s="322"/>
      <c r="F56" s="322"/>
      <c r="G56" s="322"/>
      <c r="H56" s="322"/>
      <c r="I56" s="322"/>
    </row>
    <row r="57" spans="1:36" customFormat="1" ht="23.25" x14ac:dyDescent="0.35">
      <c r="A57" s="279" t="s">
        <v>73</v>
      </c>
      <c r="B57" s="279"/>
      <c r="C57" s="279"/>
      <c r="D57" s="279"/>
      <c r="E57" s="279"/>
      <c r="F57" s="279"/>
      <c r="G57" s="279"/>
      <c r="H57" s="279"/>
      <c r="I57" s="279"/>
      <c r="J57" s="185"/>
      <c r="K57" s="185"/>
      <c r="L57" s="185"/>
      <c r="M57" s="185"/>
    </row>
    <row r="58" spans="1:36" x14ac:dyDescent="0.2">
      <c r="A58" s="327" t="s">
        <v>27</v>
      </c>
      <c r="B58" s="326" t="s">
        <v>24</v>
      </c>
      <c r="C58" s="326"/>
      <c r="D58" s="326"/>
      <c r="E58" s="326"/>
      <c r="F58" s="326"/>
      <c r="G58" s="326"/>
      <c r="H58" s="242"/>
    </row>
    <row r="59" spans="1:36" s="162" customFormat="1" ht="11.25" customHeight="1" x14ac:dyDescent="0.2">
      <c r="A59" s="323"/>
      <c r="B59" s="324" t="s">
        <v>24</v>
      </c>
      <c r="C59" s="326" t="s">
        <v>6</v>
      </c>
      <c r="D59" s="326"/>
      <c r="E59" s="326"/>
      <c r="F59" s="326"/>
      <c r="G59" s="323" t="s">
        <v>1</v>
      </c>
      <c r="H59" s="323" t="s">
        <v>138</v>
      </c>
      <c r="I59" s="327" t="s">
        <v>126</v>
      </c>
      <c r="J59" s="157"/>
      <c r="K59" s="157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57"/>
      <c r="W59" s="157"/>
      <c r="X59" s="157"/>
      <c r="Y59" s="157"/>
      <c r="Z59" s="157"/>
      <c r="AA59" s="157"/>
      <c r="AB59" s="157"/>
      <c r="AC59" s="157"/>
      <c r="AD59" s="157"/>
      <c r="AE59" s="157"/>
      <c r="AF59" s="157"/>
      <c r="AG59" s="157"/>
      <c r="AH59" s="157"/>
      <c r="AI59" s="157"/>
      <c r="AJ59" s="157"/>
    </row>
    <row r="60" spans="1:36" s="162" customFormat="1" x14ac:dyDescent="0.2">
      <c r="A60" s="328"/>
      <c r="B60" s="330"/>
      <c r="C60" s="260" t="s">
        <v>8</v>
      </c>
      <c r="D60" s="163" t="s">
        <v>70</v>
      </c>
      <c r="E60" s="163" t="s">
        <v>9</v>
      </c>
      <c r="F60" s="163" t="s">
        <v>71</v>
      </c>
      <c r="G60" s="328"/>
      <c r="H60" s="328"/>
      <c r="I60" s="328"/>
      <c r="J60" s="157"/>
      <c r="K60" s="157"/>
      <c r="L60" s="157"/>
      <c r="M60" s="157"/>
      <c r="N60" s="157"/>
      <c r="O60" s="157"/>
      <c r="P60" s="157"/>
      <c r="Q60" s="157"/>
      <c r="R60" s="157"/>
      <c r="S60" s="157"/>
      <c r="T60" s="157"/>
      <c r="U60" s="157"/>
      <c r="V60" s="157"/>
      <c r="W60" s="157"/>
      <c r="X60" s="157"/>
      <c r="Y60" s="157"/>
      <c r="Z60" s="157"/>
      <c r="AA60" s="157"/>
      <c r="AB60" s="157"/>
      <c r="AC60" s="157"/>
      <c r="AD60" s="157"/>
      <c r="AE60" s="157"/>
      <c r="AF60" s="157"/>
      <c r="AG60" s="157"/>
      <c r="AH60" s="157"/>
      <c r="AI60" s="157"/>
      <c r="AJ60" s="157"/>
    </row>
    <row r="61" spans="1:36" s="162" customFormat="1" x14ac:dyDescent="0.2">
      <c r="A61" s="157"/>
      <c r="B61" s="157"/>
      <c r="C61" s="157"/>
      <c r="D61" s="157"/>
      <c r="E61" s="159"/>
      <c r="F61" s="159"/>
      <c r="G61" s="159"/>
      <c r="H61" s="159"/>
      <c r="J61" s="157"/>
      <c r="K61" s="157"/>
      <c r="L61" s="157"/>
      <c r="M61" s="157"/>
      <c r="N61" s="157"/>
      <c r="O61" s="157"/>
      <c r="P61" s="157"/>
      <c r="Q61" s="157"/>
      <c r="R61" s="157"/>
      <c r="S61" s="157"/>
      <c r="T61" s="157"/>
      <c r="U61" s="157"/>
      <c r="V61" s="157"/>
      <c r="W61" s="157"/>
      <c r="X61" s="157"/>
      <c r="Y61" s="157"/>
      <c r="Z61" s="157"/>
      <c r="AA61" s="157"/>
      <c r="AB61" s="157"/>
      <c r="AC61" s="157"/>
      <c r="AD61" s="157"/>
      <c r="AE61" s="157"/>
      <c r="AF61" s="157"/>
      <c r="AG61" s="157"/>
      <c r="AH61" s="157"/>
      <c r="AI61" s="157"/>
      <c r="AJ61" s="157"/>
    </row>
    <row r="62" spans="1:36" s="162" customFormat="1" x14ac:dyDescent="0.2">
      <c r="A62" s="164" t="s">
        <v>48</v>
      </c>
      <c r="B62" s="165">
        <f>B9</f>
        <v>9625.8896399630721</v>
      </c>
      <c r="C62" s="165">
        <f t="shared" ref="C62:I62" si="0">C9</f>
        <v>11309.492527783528</v>
      </c>
      <c r="D62" s="165">
        <f t="shared" si="0"/>
        <v>17299.665555469615</v>
      </c>
      <c r="E62" s="165">
        <f t="shared" si="0"/>
        <v>11215.114645805674</v>
      </c>
      <c r="F62" s="165">
        <f t="shared" si="0"/>
        <v>5489.1277313587634</v>
      </c>
      <c r="G62" s="165">
        <f t="shared" si="0"/>
        <v>7421.7483363069459</v>
      </c>
      <c r="H62" s="165">
        <f t="shared" si="0"/>
        <v>0</v>
      </c>
      <c r="I62" s="165">
        <f t="shared" si="0"/>
        <v>2890.028884242633</v>
      </c>
      <c r="J62" s="157"/>
      <c r="K62" s="157"/>
      <c r="L62" s="157"/>
      <c r="M62" s="157"/>
      <c r="N62" s="157"/>
      <c r="O62" s="157"/>
      <c r="P62" s="157"/>
      <c r="Q62" s="157"/>
      <c r="R62" s="157"/>
      <c r="S62" s="157"/>
      <c r="T62" s="157"/>
      <c r="U62" s="157"/>
      <c r="V62" s="157"/>
      <c r="W62" s="157"/>
      <c r="X62" s="157"/>
      <c r="Y62" s="157"/>
      <c r="Z62" s="157"/>
      <c r="AA62" s="157"/>
      <c r="AB62" s="157"/>
      <c r="AC62" s="157"/>
      <c r="AD62" s="157"/>
      <c r="AE62" s="157"/>
      <c r="AF62" s="157"/>
      <c r="AG62" s="157"/>
      <c r="AH62" s="157"/>
      <c r="AI62" s="157"/>
      <c r="AJ62" s="157"/>
    </row>
    <row r="63" spans="1:36" s="162" customFormat="1" x14ac:dyDescent="0.2">
      <c r="A63" s="166"/>
      <c r="B63" s="165"/>
      <c r="C63" s="165"/>
      <c r="D63" s="165"/>
      <c r="E63" s="167"/>
      <c r="F63" s="167"/>
      <c r="G63" s="167"/>
      <c r="H63" s="167"/>
      <c r="J63" s="157"/>
      <c r="K63" s="157"/>
      <c r="L63" s="157"/>
      <c r="M63" s="157"/>
      <c r="N63" s="157"/>
      <c r="O63" s="157"/>
      <c r="P63" s="157"/>
      <c r="Q63" s="157"/>
      <c r="R63" s="157"/>
      <c r="S63" s="157"/>
      <c r="T63" s="157"/>
      <c r="U63" s="157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  <c r="AG63" s="157"/>
      <c r="AH63" s="157"/>
      <c r="AI63" s="157"/>
      <c r="AJ63" s="157"/>
    </row>
    <row r="64" spans="1:36" s="162" customFormat="1" x14ac:dyDescent="0.2">
      <c r="A64" s="15" t="s">
        <v>17</v>
      </c>
      <c r="B64" s="215"/>
      <c r="C64" s="215"/>
      <c r="D64" s="215"/>
      <c r="E64" s="215"/>
      <c r="F64" s="215"/>
      <c r="G64" s="215"/>
      <c r="H64" s="215"/>
      <c r="J64" s="157"/>
      <c r="K64" s="157"/>
      <c r="L64" s="157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  <c r="AA64" s="157"/>
      <c r="AB64" s="157"/>
      <c r="AC64" s="157"/>
      <c r="AD64" s="157"/>
      <c r="AE64" s="157"/>
      <c r="AF64" s="157"/>
      <c r="AG64" s="157"/>
      <c r="AH64" s="157"/>
      <c r="AI64" s="157"/>
      <c r="AJ64" s="157"/>
    </row>
    <row r="65" spans="1:36" s="162" customFormat="1" x14ac:dyDescent="0.2">
      <c r="A65" s="73" t="s">
        <v>110</v>
      </c>
      <c r="B65" s="221">
        <v>5615.7949112524848</v>
      </c>
      <c r="C65" s="221">
        <v>5577.2541204024092</v>
      </c>
      <c r="D65" s="221">
        <v>0</v>
      </c>
      <c r="E65" s="221">
        <v>5577.2541204024092</v>
      </c>
      <c r="F65" s="221">
        <v>0</v>
      </c>
      <c r="G65" s="221">
        <v>5940.898248489445</v>
      </c>
      <c r="H65" s="221">
        <v>0</v>
      </c>
      <c r="I65" s="221">
        <v>3602.3517613109611</v>
      </c>
      <c r="J65" s="157"/>
      <c r="K65" s="157"/>
      <c r="L65" s="157"/>
      <c r="M65" s="157"/>
      <c r="N65" s="157"/>
      <c r="O65" s="157"/>
      <c r="P65" s="157"/>
      <c r="Q65" s="157"/>
      <c r="R65" s="157"/>
      <c r="S65" s="157"/>
      <c r="T65" s="157"/>
      <c r="U65" s="157"/>
      <c r="V65" s="157"/>
      <c r="W65" s="157"/>
      <c r="X65" s="157"/>
      <c r="Y65" s="157"/>
      <c r="Z65" s="157"/>
      <c r="AA65" s="157"/>
      <c r="AB65" s="157"/>
      <c r="AC65" s="157"/>
      <c r="AD65" s="157"/>
      <c r="AE65" s="157"/>
      <c r="AF65" s="157"/>
      <c r="AG65" s="157"/>
      <c r="AH65" s="157"/>
      <c r="AI65" s="157"/>
      <c r="AJ65" s="157"/>
    </row>
    <row r="66" spans="1:36" s="162" customFormat="1" x14ac:dyDescent="0.2">
      <c r="A66" s="37" t="s">
        <v>87</v>
      </c>
      <c r="B66" s="221">
        <v>9073.8915032129808</v>
      </c>
      <c r="C66" s="221">
        <v>8666.5804956527336</v>
      </c>
      <c r="D66" s="221">
        <v>0</v>
      </c>
      <c r="E66" s="221">
        <v>8666.5804956527336</v>
      </c>
      <c r="F66" s="221">
        <v>0</v>
      </c>
      <c r="G66" s="221">
        <v>11200</v>
      </c>
      <c r="H66" s="221">
        <v>0</v>
      </c>
      <c r="I66" s="221">
        <v>0</v>
      </c>
      <c r="J66" s="157"/>
      <c r="K66" s="157"/>
      <c r="L66" s="157"/>
      <c r="M66" s="157"/>
      <c r="N66" s="157"/>
      <c r="O66" s="157"/>
      <c r="P66" s="157"/>
      <c r="Q66" s="157"/>
      <c r="R66" s="157"/>
      <c r="S66" s="157"/>
      <c r="T66" s="157"/>
      <c r="U66" s="157"/>
      <c r="V66" s="157"/>
      <c r="W66" s="157"/>
      <c r="X66" s="157"/>
      <c r="Y66" s="157"/>
      <c r="Z66" s="157"/>
      <c r="AA66" s="157"/>
      <c r="AB66" s="157"/>
      <c r="AC66" s="157"/>
      <c r="AD66" s="157"/>
      <c r="AE66" s="157"/>
      <c r="AF66" s="157"/>
      <c r="AG66" s="157"/>
      <c r="AH66" s="157"/>
      <c r="AI66" s="157"/>
      <c r="AJ66" s="157"/>
    </row>
    <row r="67" spans="1:36" s="162" customFormat="1" x14ac:dyDescent="0.2">
      <c r="A67" s="37" t="s">
        <v>111</v>
      </c>
      <c r="B67" s="221">
        <v>6864.6366945148047</v>
      </c>
      <c r="C67" s="221">
        <v>10478.442555497035</v>
      </c>
      <c r="D67" s="221">
        <v>0</v>
      </c>
      <c r="E67" s="221">
        <v>10478.442555497035</v>
      </c>
      <c r="F67" s="221">
        <v>0</v>
      </c>
      <c r="G67" s="221">
        <v>4266.0894233359222</v>
      </c>
      <c r="H67" s="221">
        <v>0</v>
      </c>
      <c r="I67" s="221">
        <v>1905.6066844389914</v>
      </c>
      <c r="J67" s="157"/>
      <c r="K67" s="157"/>
      <c r="L67" s="157"/>
      <c r="M67" s="157"/>
      <c r="N67" s="157"/>
      <c r="O67" s="157"/>
      <c r="P67" s="157"/>
      <c r="Q67" s="157"/>
      <c r="R67" s="157"/>
      <c r="S67" s="157"/>
      <c r="T67" s="157"/>
      <c r="U67" s="157"/>
      <c r="V67" s="157"/>
      <c r="W67" s="157"/>
      <c r="X67" s="157"/>
      <c r="Y67" s="157"/>
      <c r="Z67" s="157"/>
      <c r="AA67" s="157"/>
      <c r="AB67" s="157"/>
      <c r="AC67" s="157"/>
      <c r="AD67" s="157"/>
      <c r="AE67" s="157"/>
      <c r="AF67" s="157"/>
      <c r="AG67" s="157"/>
      <c r="AH67" s="157"/>
      <c r="AI67" s="157"/>
      <c r="AJ67" s="157"/>
    </row>
    <row r="68" spans="1:36" s="162" customFormat="1" x14ac:dyDescent="0.2">
      <c r="A68" s="37" t="s">
        <v>88</v>
      </c>
      <c r="B68" s="221">
        <v>15187.416782773143</v>
      </c>
      <c r="C68" s="221">
        <v>15187.416782773143</v>
      </c>
      <c r="D68" s="221">
        <v>0</v>
      </c>
      <c r="E68" s="221">
        <v>15187.416782773143</v>
      </c>
      <c r="F68" s="221">
        <v>0</v>
      </c>
      <c r="G68" s="221">
        <v>0</v>
      </c>
      <c r="H68" s="221">
        <v>0</v>
      </c>
      <c r="I68" s="221">
        <v>0</v>
      </c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7"/>
      <c r="X68" s="157"/>
      <c r="Y68" s="157"/>
      <c r="Z68" s="157"/>
      <c r="AA68" s="157"/>
      <c r="AB68" s="157"/>
      <c r="AC68" s="157"/>
      <c r="AD68" s="157"/>
      <c r="AE68" s="157"/>
      <c r="AF68" s="157"/>
      <c r="AG68" s="157"/>
      <c r="AH68" s="157"/>
      <c r="AI68" s="157"/>
      <c r="AJ68" s="157"/>
    </row>
    <row r="69" spans="1:36" s="162" customFormat="1" x14ac:dyDescent="0.2">
      <c r="A69" s="37" t="s">
        <v>112</v>
      </c>
      <c r="B69" s="221">
        <v>5006.625449222628</v>
      </c>
      <c r="C69" s="221">
        <v>13394.329514533847</v>
      </c>
      <c r="D69" s="221">
        <v>0</v>
      </c>
      <c r="E69" s="221">
        <v>13394.329514533847</v>
      </c>
      <c r="F69" s="221">
        <v>0</v>
      </c>
      <c r="G69" s="221">
        <v>3551.1440667853863</v>
      </c>
      <c r="H69" s="221">
        <v>0</v>
      </c>
      <c r="I69" s="221">
        <v>0</v>
      </c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7"/>
      <c r="AA69" s="157"/>
      <c r="AB69" s="157"/>
      <c r="AC69" s="157"/>
      <c r="AD69" s="157"/>
      <c r="AE69" s="157"/>
      <c r="AF69" s="157"/>
      <c r="AG69" s="157"/>
      <c r="AH69" s="157"/>
      <c r="AI69" s="157"/>
      <c r="AJ69" s="157"/>
    </row>
    <row r="70" spans="1:36" s="162" customFormat="1" x14ac:dyDescent="0.2">
      <c r="A70" s="37" t="s">
        <v>113</v>
      </c>
      <c r="B70" s="221">
        <v>13177.241727160077</v>
      </c>
      <c r="C70" s="221">
        <v>13312.396044750782</v>
      </c>
      <c r="D70" s="221">
        <v>19712.560892963902</v>
      </c>
      <c r="E70" s="221">
        <v>12196.251959394258</v>
      </c>
      <c r="F70" s="221">
        <v>0</v>
      </c>
      <c r="G70" s="221">
        <v>12814.957314599284</v>
      </c>
      <c r="H70" s="221">
        <v>0</v>
      </c>
      <c r="I70" s="221">
        <v>0</v>
      </c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7"/>
      <c r="AE70" s="157"/>
      <c r="AF70" s="157"/>
      <c r="AG70" s="157"/>
      <c r="AH70" s="157"/>
      <c r="AI70" s="157"/>
      <c r="AJ70" s="157"/>
    </row>
    <row r="71" spans="1:36" s="162" customFormat="1" x14ac:dyDescent="0.2">
      <c r="A71" s="37" t="s">
        <v>114</v>
      </c>
      <c r="B71" s="221">
        <v>8982.471916630675</v>
      </c>
      <c r="C71" s="221">
        <v>10698.166901351122</v>
      </c>
      <c r="D71" s="221">
        <v>0</v>
      </c>
      <c r="E71" s="221">
        <v>10698.166901351122</v>
      </c>
      <c r="F71" s="221">
        <v>0</v>
      </c>
      <c r="G71" s="221">
        <v>8322.9554608501367</v>
      </c>
      <c r="H71" s="221">
        <v>0</v>
      </c>
      <c r="I71" s="221">
        <v>3516.3609831949052</v>
      </c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7"/>
      <c r="X71" s="157"/>
      <c r="Y71" s="157"/>
      <c r="Z71" s="157"/>
      <c r="AA71" s="157"/>
      <c r="AB71" s="157"/>
      <c r="AC71" s="157"/>
      <c r="AD71" s="157"/>
      <c r="AE71" s="157"/>
      <c r="AF71" s="157"/>
      <c r="AG71" s="157"/>
      <c r="AH71" s="157"/>
      <c r="AI71" s="157"/>
      <c r="AJ71" s="157"/>
    </row>
    <row r="72" spans="1:36" s="162" customFormat="1" x14ac:dyDescent="0.2">
      <c r="A72" s="37" t="s">
        <v>89</v>
      </c>
      <c r="B72" s="221">
        <v>12568.985586719</v>
      </c>
      <c r="C72" s="221">
        <v>15074.451514677421</v>
      </c>
      <c r="D72" s="221">
        <v>13000</v>
      </c>
      <c r="E72" s="221">
        <v>15143.187144675474</v>
      </c>
      <c r="F72" s="221">
        <v>0</v>
      </c>
      <c r="G72" s="221">
        <v>3232.5602119026676</v>
      </c>
      <c r="H72" s="221">
        <v>0</v>
      </c>
      <c r="I72" s="221">
        <v>2000</v>
      </c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7"/>
      <c r="X72" s="157"/>
      <c r="Y72" s="157"/>
      <c r="Z72" s="157"/>
      <c r="AA72" s="157"/>
      <c r="AB72" s="157"/>
      <c r="AC72" s="157"/>
      <c r="AD72" s="157"/>
      <c r="AE72" s="157"/>
      <c r="AF72" s="157"/>
      <c r="AG72" s="157"/>
      <c r="AH72" s="157"/>
      <c r="AI72" s="157"/>
      <c r="AJ72" s="157"/>
    </row>
    <row r="73" spans="1:36" s="162" customFormat="1" x14ac:dyDescent="0.2">
      <c r="A73" s="73" t="s">
        <v>115</v>
      </c>
      <c r="B73" s="221">
        <v>9315.9316563476168</v>
      </c>
      <c r="C73" s="221">
        <v>10096.674642830229</v>
      </c>
      <c r="D73" s="221">
        <v>0</v>
      </c>
      <c r="E73" s="221">
        <v>10096.674642830229</v>
      </c>
      <c r="F73" s="221">
        <v>0</v>
      </c>
      <c r="G73" s="221">
        <v>8099.602660862276</v>
      </c>
      <c r="H73" s="221">
        <v>0</v>
      </c>
      <c r="I73" s="221">
        <v>3425.2928264216598</v>
      </c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7"/>
      <c r="X73" s="157"/>
      <c r="Y73" s="157"/>
      <c r="Z73" s="157"/>
      <c r="AA73" s="157"/>
      <c r="AB73" s="157"/>
      <c r="AC73" s="157"/>
      <c r="AD73" s="157"/>
      <c r="AE73" s="157"/>
      <c r="AF73" s="157"/>
      <c r="AG73" s="157"/>
      <c r="AH73" s="157"/>
      <c r="AI73" s="157"/>
      <c r="AJ73" s="157"/>
    </row>
    <row r="74" spans="1:36" s="162" customFormat="1" x14ac:dyDescent="0.2">
      <c r="A74" s="73" t="s">
        <v>116</v>
      </c>
      <c r="B74" s="221">
        <v>14347.488486837332</v>
      </c>
      <c r="C74" s="221">
        <v>14347.488486837332</v>
      </c>
      <c r="D74" s="221">
        <v>0</v>
      </c>
      <c r="E74" s="221">
        <v>14347.488486837332</v>
      </c>
      <c r="F74" s="221">
        <v>0</v>
      </c>
      <c r="G74" s="221">
        <v>0</v>
      </c>
      <c r="H74" s="221">
        <v>0</v>
      </c>
      <c r="I74" s="221">
        <v>0</v>
      </c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7"/>
      <c r="X74" s="157"/>
      <c r="Y74" s="157"/>
      <c r="Z74" s="157"/>
      <c r="AA74" s="157"/>
      <c r="AB74" s="157"/>
      <c r="AC74" s="157"/>
      <c r="AD74" s="157"/>
      <c r="AE74" s="157"/>
      <c r="AF74" s="157"/>
      <c r="AG74" s="157"/>
      <c r="AH74" s="157"/>
      <c r="AI74" s="157"/>
      <c r="AJ74" s="157"/>
    </row>
    <row r="75" spans="1:36" s="162" customFormat="1" x14ac:dyDescent="0.2">
      <c r="A75" s="73" t="s">
        <v>117</v>
      </c>
      <c r="B75" s="221">
        <v>18188.648053247009</v>
      </c>
      <c r="C75" s="221">
        <v>18188.648053247009</v>
      </c>
      <c r="D75" s="221">
        <v>0</v>
      </c>
      <c r="E75" s="221">
        <v>18188.648053247009</v>
      </c>
      <c r="F75" s="221">
        <v>0</v>
      </c>
      <c r="G75" s="221">
        <v>0</v>
      </c>
      <c r="H75" s="221">
        <v>0</v>
      </c>
      <c r="I75" s="221">
        <v>0</v>
      </c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7"/>
      <c r="X75" s="157"/>
      <c r="Y75" s="157"/>
      <c r="Z75" s="157"/>
      <c r="AA75" s="157"/>
      <c r="AB75" s="157"/>
      <c r="AC75" s="157"/>
      <c r="AD75" s="157"/>
      <c r="AE75" s="157"/>
      <c r="AF75" s="157"/>
      <c r="AG75" s="157"/>
      <c r="AH75" s="157"/>
      <c r="AI75" s="157"/>
      <c r="AJ75" s="157"/>
    </row>
    <row r="76" spans="1:36" s="162" customFormat="1" x14ac:dyDescent="0.2">
      <c r="A76" s="73" t="s">
        <v>90</v>
      </c>
      <c r="B76" s="221">
        <v>11286.028978909</v>
      </c>
      <c r="C76" s="221">
        <v>11286.028978909</v>
      </c>
      <c r="D76" s="221">
        <v>0</v>
      </c>
      <c r="E76" s="221">
        <v>11286.028978909</v>
      </c>
      <c r="F76" s="221">
        <v>0</v>
      </c>
      <c r="G76" s="221">
        <v>0</v>
      </c>
      <c r="H76" s="221">
        <v>0</v>
      </c>
      <c r="I76" s="221">
        <v>0</v>
      </c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7"/>
      <c r="X76" s="157"/>
      <c r="Y76" s="157"/>
      <c r="Z76" s="157"/>
      <c r="AA76" s="157"/>
      <c r="AB76" s="157"/>
      <c r="AC76" s="157"/>
      <c r="AD76" s="157"/>
      <c r="AE76" s="157"/>
      <c r="AF76" s="157"/>
      <c r="AG76" s="157"/>
      <c r="AH76" s="157"/>
      <c r="AI76" s="157"/>
      <c r="AJ76" s="157"/>
    </row>
    <row r="77" spans="1:36" s="162" customFormat="1" x14ac:dyDescent="0.2">
      <c r="A77" s="73" t="s">
        <v>118</v>
      </c>
      <c r="B77" s="221">
        <v>19393.066409343002</v>
      </c>
      <c r="C77" s="221">
        <v>17396.9241739151</v>
      </c>
      <c r="D77" s="221">
        <v>0</v>
      </c>
      <c r="E77" s="221">
        <v>17396.9241739151</v>
      </c>
      <c r="F77" s="221">
        <v>0</v>
      </c>
      <c r="G77" s="221">
        <v>22356.082321611866</v>
      </c>
      <c r="H77" s="221">
        <v>0</v>
      </c>
      <c r="I77" s="221">
        <v>0</v>
      </c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  <c r="AG77" s="157"/>
      <c r="AH77" s="157"/>
      <c r="AI77" s="157"/>
      <c r="AJ77" s="157"/>
    </row>
    <row r="78" spans="1:36" s="162" customFormat="1" x14ac:dyDescent="0.2">
      <c r="A78" s="73" t="s">
        <v>91</v>
      </c>
      <c r="B78" s="221">
        <v>11613.390495292866</v>
      </c>
      <c r="C78" s="221">
        <v>12572.961640842102</v>
      </c>
      <c r="D78" s="221">
        <v>0</v>
      </c>
      <c r="E78" s="221">
        <v>12572.961640842102</v>
      </c>
      <c r="F78" s="221">
        <v>0</v>
      </c>
      <c r="G78" s="221">
        <v>4578.6987666428522</v>
      </c>
      <c r="H78" s="221">
        <v>0</v>
      </c>
      <c r="I78" s="221">
        <v>0</v>
      </c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7"/>
      <c r="X78" s="157"/>
      <c r="Y78" s="157"/>
      <c r="Z78" s="157"/>
      <c r="AA78" s="157"/>
      <c r="AB78" s="157"/>
      <c r="AC78" s="157"/>
      <c r="AD78" s="157"/>
      <c r="AE78" s="157"/>
      <c r="AF78" s="157"/>
      <c r="AG78" s="157"/>
      <c r="AH78" s="157"/>
      <c r="AI78" s="157"/>
      <c r="AJ78" s="157"/>
    </row>
    <row r="79" spans="1:36" s="162" customFormat="1" x14ac:dyDescent="0.2">
      <c r="A79" s="73" t="s">
        <v>119</v>
      </c>
      <c r="B79" s="221">
        <v>18011.75589373511</v>
      </c>
      <c r="C79" s="221">
        <v>18011.75589373511</v>
      </c>
      <c r="D79" s="221">
        <v>18011.75589373511</v>
      </c>
      <c r="E79" s="221">
        <v>0</v>
      </c>
      <c r="F79" s="221">
        <v>0</v>
      </c>
      <c r="G79" s="221">
        <v>0</v>
      </c>
      <c r="H79" s="221">
        <v>0</v>
      </c>
      <c r="I79" s="221">
        <v>0</v>
      </c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  <c r="AG79" s="157"/>
      <c r="AH79" s="157"/>
      <c r="AI79" s="157"/>
      <c r="AJ79" s="157"/>
    </row>
    <row r="80" spans="1:36" s="162" customFormat="1" x14ac:dyDescent="0.2">
      <c r="A80" s="73" t="s">
        <v>92</v>
      </c>
      <c r="B80" s="221">
        <v>15495.484611964021</v>
      </c>
      <c r="C80" s="221">
        <v>15555.486895782891</v>
      </c>
      <c r="D80" s="221">
        <v>16771.231666709784</v>
      </c>
      <c r="E80" s="221">
        <v>12745.251777480476</v>
      </c>
      <c r="F80" s="221">
        <v>0</v>
      </c>
      <c r="G80" s="221">
        <v>12225.083209698387</v>
      </c>
      <c r="H80" s="221">
        <v>0</v>
      </c>
      <c r="I80" s="221">
        <v>0</v>
      </c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7"/>
      <c r="X80" s="157"/>
      <c r="Y80" s="157"/>
      <c r="Z80" s="157"/>
      <c r="AA80" s="157"/>
      <c r="AB80" s="157"/>
      <c r="AC80" s="157"/>
      <c r="AD80" s="157"/>
      <c r="AE80" s="157"/>
      <c r="AF80" s="157"/>
      <c r="AG80" s="157"/>
      <c r="AH80" s="157"/>
      <c r="AI80" s="157"/>
      <c r="AJ80" s="157"/>
    </row>
    <row r="81" spans="1:36" s="162" customFormat="1" x14ac:dyDescent="0.2">
      <c r="A81" s="73" t="s">
        <v>120</v>
      </c>
      <c r="B81" s="221">
        <v>15370.614699195008</v>
      </c>
      <c r="C81" s="221">
        <v>15680.97039525429</v>
      </c>
      <c r="D81" s="221">
        <v>17512.256635958576</v>
      </c>
      <c r="E81" s="221">
        <v>14019.893861421649</v>
      </c>
      <c r="F81" s="221">
        <v>0</v>
      </c>
      <c r="G81" s="221">
        <v>11917.712986908524</v>
      </c>
      <c r="H81" s="221">
        <v>0</v>
      </c>
      <c r="I81" s="221">
        <v>0</v>
      </c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7"/>
      <c r="X81" s="157"/>
      <c r="Y81" s="157"/>
      <c r="Z81" s="157"/>
      <c r="AA81" s="157"/>
      <c r="AB81" s="157"/>
      <c r="AC81" s="157"/>
      <c r="AD81" s="157"/>
      <c r="AE81" s="157"/>
      <c r="AF81" s="157"/>
      <c r="AG81" s="157"/>
      <c r="AH81" s="157"/>
      <c r="AI81" s="157"/>
      <c r="AJ81" s="157"/>
    </row>
    <row r="82" spans="1:36" s="162" customFormat="1" x14ac:dyDescent="0.2">
      <c r="A82" s="73" t="s">
        <v>121</v>
      </c>
      <c r="B82" s="221">
        <v>9976.31223523056</v>
      </c>
      <c r="C82" s="221">
        <v>8232.8211176531731</v>
      </c>
      <c r="D82" s="221">
        <v>0</v>
      </c>
      <c r="E82" s="221">
        <v>8232.8211176531731</v>
      </c>
      <c r="F82" s="221">
        <v>0</v>
      </c>
      <c r="G82" s="221">
        <v>15405.023556264514</v>
      </c>
      <c r="H82" s="221">
        <v>0</v>
      </c>
      <c r="I82" s="221">
        <v>0</v>
      </c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7"/>
      <c r="X82" s="157"/>
      <c r="Y82" s="157"/>
      <c r="Z82" s="157"/>
      <c r="AA82" s="157"/>
      <c r="AB82" s="157"/>
      <c r="AC82" s="157"/>
      <c r="AD82" s="157"/>
      <c r="AE82" s="157"/>
      <c r="AF82" s="157"/>
      <c r="AG82" s="157"/>
      <c r="AH82" s="157"/>
      <c r="AI82" s="157"/>
      <c r="AJ82" s="157"/>
    </row>
    <row r="83" spans="1:36" s="162" customFormat="1" x14ac:dyDescent="0.2">
      <c r="A83" s="73" t="s">
        <v>93</v>
      </c>
      <c r="B83" s="221">
        <v>6896.2058846417513</v>
      </c>
      <c r="C83" s="221">
        <v>9527.1047559720791</v>
      </c>
      <c r="D83" s="221">
        <v>0</v>
      </c>
      <c r="E83" s="221">
        <v>9527.1047559720791</v>
      </c>
      <c r="F83" s="221">
        <v>0</v>
      </c>
      <c r="G83" s="221">
        <v>5617.0518407886611</v>
      </c>
      <c r="H83" s="221">
        <v>0</v>
      </c>
      <c r="I83" s="221">
        <v>2814.1633016608039</v>
      </c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7"/>
      <c r="X83" s="157"/>
      <c r="Y83" s="157"/>
      <c r="Z83" s="157"/>
      <c r="AA83" s="157"/>
      <c r="AB83" s="157"/>
      <c r="AC83" s="157"/>
      <c r="AD83" s="157"/>
      <c r="AE83" s="157"/>
      <c r="AF83" s="157"/>
      <c r="AG83" s="157"/>
      <c r="AH83" s="157"/>
      <c r="AI83" s="157"/>
      <c r="AJ83" s="157"/>
    </row>
    <row r="84" spans="1:36" s="162" customFormat="1" x14ac:dyDescent="0.2">
      <c r="A84" s="73" t="s">
        <v>122</v>
      </c>
      <c r="B84" s="221">
        <v>5283.2254263328005</v>
      </c>
      <c r="C84" s="221">
        <v>5489.1277313587634</v>
      </c>
      <c r="D84" s="221">
        <v>0</v>
      </c>
      <c r="E84" s="221">
        <v>0</v>
      </c>
      <c r="F84" s="221">
        <v>5489.1277313587634</v>
      </c>
      <c r="G84" s="221">
        <v>5914.8344140642457</v>
      </c>
      <c r="H84" s="221">
        <v>0</v>
      </c>
      <c r="I84" s="221">
        <v>2000.5822632118679</v>
      </c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7"/>
      <c r="X84" s="157"/>
      <c r="Y84" s="157"/>
      <c r="Z84" s="157"/>
      <c r="AA84" s="157"/>
      <c r="AB84" s="157"/>
      <c r="AC84" s="157"/>
      <c r="AD84" s="157"/>
      <c r="AE84" s="157"/>
      <c r="AF84" s="157"/>
      <c r="AG84" s="157"/>
      <c r="AH84" s="157"/>
      <c r="AI84" s="157"/>
      <c r="AJ84" s="157"/>
    </row>
    <row r="85" spans="1:36" s="162" customFormat="1" x14ac:dyDescent="0.2">
      <c r="A85" s="73" t="s">
        <v>123</v>
      </c>
      <c r="B85" s="221">
        <v>16262.316549049652</v>
      </c>
      <c r="C85" s="221">
        <v>16262.316549049652</v>
      </c>
      <c r="D85" s="221">
        <v>0</v>
      </c>
      <c r="E85" s="221">
        <v>16262.316549049652</v>
      </c>
      <c r="F85" s="221">
        <v>0</v>
      </c>
      <c r="G85" s="221">
        <v>0</v>
      </c>
      <c r="H85" s="221">
        <v>0</v>
      </c>
      <c r="I85" s="221">
        <v>0</v>
      </c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7"/>
      <c r="X85" s="157"/>
      <c r="Y85" s="157"/>
      <c r="Z85" s="157"/>
      <c r="AA85" s="157"/>
      <c r="AB85" s="157"/>
      <c r="AC85" s="157"/>
      <c r="AD85" s="157"/>
      <c r="AE85" s="157"/>
      <c r="AF85" s="157"/>
      <c r="AG85" s="157"/>
      <c r="AH85" s="157"/>
      <c r="AI85" s="157"/>
      <c r="AJ85" s="157"/>
    </row>
    <row r="86" spans="1:36" s="162" customFormat="1" x14ac:dyDescent="0.2">
      <c r="A86" s="73" t="s">
        <v>124</v>
      </c>
      <c r="B86" s="221">
        <v>0</v>
      </c>
      <c r="C86" s="221">
        <v>0</v>
      </c>
      <c r="D86" s="221">
        <v>0</v>
      </c>
      <c r="E86" s="221">
        <v>0</v>
      </c>
      <c r="F86" s="221">
        <v>0</v>
      </c>
      <c r="G86" s="221">
        <v>0</v>
      </c>
      <c r="H86" s="221">
        <v>0</v>
      </c>
      <c r="I86" s="221">
        <v>0</v>
      </c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  <c r="AC86" s="157"/>
      <c r="AD86" s="157"/>
      <c r="AE86" s="157"/>
      <c r="AF86" s="157"/>
      <c r="AG86" s="157"/>
      <c r="AH86" s="157"/>
      <c r="AI86" s="157"/>
      <c r="AJ86" s="157"/>
    </row>
    <row r="87" spans="1:36" s="162" customFormat="1" x14ac:dyDescent="0.2">
      <c r="A87" s="73" t="s">
        <v>61</v>
      </c>
      <c r="B87" s="221">
        <v>0</v>
      </c>
      <c r="C87" s="221">
        <v>0</v>
      </c>
      <c r="D87" s="221">
        <v>0</v>
      </c>
      <c r="E87" s="221">
        <v>0</v>
      </c>
      <c r="F87" s="221">
        <v>0</v>
      </c>
      <c r="G87" s="221">
        <v>0</v>
      </c>
      <c r="H87" s="221">
        <v>0</v>
      </c>
      <c r="I87" s="221">
        <v>0</v>
      </c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  <c r="AC87" s="157"/>
      <c r="AD87" s="157"/>
      <c r="AE87" s="157"/>
      <c r="AF87" s="157"/>
      <c r="AG87" s="157"/>
      <c r="AH87" s="157"/>
      <c r="AI87" s="157"/>
      <c r="AJ87" s="157"/>
    </row>
    <row r="88" spans="1:36" s="162" customFormat="1" x14ac:dyDescent="0.2">
      <c r="A88" s="73" t="s">
        <v>125</v>
      </c>
      <c r="B88" s="221">
        <v>12124.105762322521</v>
      </c>
      <c r="C88" s="221">
        <v>16599.570571577497</v>
      </c>
      <c r="D88" s="221">
        <v>0</v>
      </c>
      <c r="E88" s="221">
        <v>16599.570571577497</v>
      </c>
      <c r="F88" s="221">
        <v>0</v>
      </c>
      <c r="G88" s="221">
        <v>10615.131100526956</v>
      </c>
      <c r="H88" s="221">
        <v>0</v>
      </c>
      <c r="I88" s="221">
        <v>2817.0418020863181</v>
      </c>
      <c r="J88" s="157"/>
      <c r="K88" s="157"/>
      <c r="L88" s="157"/>
      <c r="M88" s="157"/>
      <c r="N88" s="157"/>
      <c r="O88" s="157"/>
      <c r="P88" s="157"/>
      <c r="Q88" s="157"/>
      <c r="R88" s="157"/>
      <c r="S88" s="157"/>
      <c r="T88" s="157"/>
      <c r="U88" s="157"/>
      <c r="V88" s="157"/>
      <c r="W88" s="157"/>
      <c r="X88" s="157"/>
      <c r="Y88" s="157"/>
      <c r="Z88" s="157"/>
      <c r="AA88" s="157"/>
      <c r="AB88" s="157"/>
      <c r="AC88" s="157"/>
      <c r="AD88" s="157"/>
      <c r="AE88" s="157"/>
      <c r="AF88" s="157"/>
      <c r="AG88" s="157"/>
      <c r="AH88" s="157"/>
      <c r="AI88" s="157"/>
      <c r="AJ88" s="157"/>
    </row>
    <row r="89" spans="1:36" s="162" customFormat="1" x14ac:dyDescent="0.2">
      <c r="A89" s="9"/>
      <c r="J89" s="157"/>
      <c r="K89" s="157"/>
      <c r="L89" s="157"/>
      <c r="M89" s="157"/>
      <c r="N89" s="157"/>
      <c r="O89" s="157"/>
      <c r="P89" s="157"/>
      <c r="Q89" s="157"/>
      <c r="R89" s="157"/>
      <c r="S89" s="157"/>
      <c r="T89" s="157"/>
      <c r="U89" s="157"/>
      <c r="V89" s="157"/>
      <c r="W89" s="157"/>
      <c r="X89" s="157"/>
      <c r="Y89" s="157"/>
      <c r="Z89" s="157"/>
      <c r="AA89" s="157"/>
      <c r="AB89" s="157"/>
      <c r="AC89" s="157"/>
      <c r="AD89" s="157"/>
      <c r="AE89" s="157"/>
      <c r="AF89" s="157"/>
      <c r="AG89" s="157"/>
      <c r="AH89" s="157"/>
      <c r="AI89" s="157"/>
      <c r="AJ89" s="157"/>
    </row>
    <row r="90" spans="1:36" s="162" customFormat="1" x14ac:dyDescent="0.2">
      <c r="A90" s="16" t="s">
        <v>14</v>
      </c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157"/>
      <c r="V90" s="157"/>
      <c r="W90" s="157"/>
      <c r="X90" s="157"/>
      <c r="Y90" s="157"/>
      <c r="Z90" s="157"/>
      <c r="AA90" s="157"/>
      <c r="AB90" s="157"/>
      <c r="AC90" s="157"/>
      <c r="AD90" s="157"/>
      <c r="AE90" s="157"/>
      <c r="AF90" s="157"/>
      <c r="AG90" s="157"/>
      <c r="AH90" s="157"/>
      <c r="AI90" s="157"/>
      <c r="AJ90" s="157"/>
    </row>
    <row r="91" spans="1:36" s="162" customFormat="1" x14ac:dyDescent="0.2">
      <c r="A91" s="73" t="s">
        <v>96</v>
      </c>
      <c r="B91" s="221">
        <v>17555.369867695394</v>
      </c>
      <c r="C91" s="221">
        <v>17763.146212317028</v>
      </c>
      <c r="D91" s="221">
        <v>21989.497907877114</v>
      </c>
      <c r="E91" s="221">
        <v>16901.066281256088</v>
      </c>
      <c r="F91" s="221">
        <v>0</v>
      </c>
      <c r="G91" s="221">
        <v>16468.153998810354</v>
      </c>
      <c r="H91" s="221">
        <v>0</v>
      </c>
      <c r="I91" s="221">
        <v>0</v>
      </c>
      <c r="J91" s="157"/>
      <c r="K91" s="157"/>
      <c r="L91" s="157"/>
      <c r="M91" s="157"/>
      <c r="N91" s="157"/>
      <c r="O91" s="157"/>
      <c r="P91" s="157"/>
      <c r="Q91" s="157"/>
      <c r="R91" s="157"/>
      <c r="S91" s="157"/>
      <c r="T91" s="157"/>
      <c r="U91" s="157"/>
      <c r="V91" s="157"/>
      <c r="W91" s="157"/>
      <c r="X91" s="157"/>
      <c r="Y91" s="157"/>
      <c r="Z91" s="157"/>
      <c r="AA91" s="157"/>
      <c r="AB91" s="157"/>
      <c r="AC91" s="157"/>
      <c r="AD91" s="157"/>
      <c r="AE91" s="157"/>
      <c r="AF91" s="157"/>
      <c r="AG91" s="157"/>
      <c r="AH91" s="157"/>
      <c r="AI91" s="157"/>
      <c r="AJ91" s="157"/>
    </row>
    <row r="92" spans="1:36" s="162" customFormat="1" x14ac:dyDescent="0.2">
      <c r="A92" s="73" t="s">
        <v>97</v>
      </c>
      <c r="B92" s="221">
        <v>18558.07930673219</v>
      </c>
      <c r="C92" s="221">
        <v>18211.106559966393</v>
      </c>
      <c r="D92" s="221">
        <v>18998.185313916554</v>
      </c>
      <c r="E92" s="221">
        <v>17144.120373126145</v>
      </c>
      <c r="F92" s="221">
        <v>0</v>
      </c>
      <c r="G92" s="221">
        <v>22375.954858721481</v>
      </c>
      <c r="H92" s="221">
        <v>0</v>
      </c>
      <c r="I92" s="221">
        <v>0</v>
      </c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7"/>
      <c r="V92" s="157"/>
      <c r="W92" s="157"/>
      <c r="X92" s="157"/>
      <c r="Y92" s="157"/>
      <c r="Z92" s="157"/>
      <c r="AA92" s="157"/>
      <c r="AB92" s="157"/>
      <c r="AC92" s="157"/>
      <c r="AD92" s="157"/>
      <c r="AE92" s="157"/>
      <c r="AF92" s="157"/>
      <c r="AG92" s="157"/>
      <c r="AH92" s="157"/>
      <c r="AI92" s="157"/>
      <c r="AJ92" s="157"/>
    </row>
    <row r="93" spans="1:36" s="162" customFormat="1" x14ac:dyDescent="0.2">
      <c r="A93" s="73" t="s">
        <v>98</v>
      </c>
      <c r="B93" s="221">
        <v>14935.575387353991</v>
      </c>
      <c r="C93" s="221">
        <v>15347.906525563116</v>
      </c>
      <c r="D93" s="221">
        <v>17175.320678771554</v>
      </c>
      <c r="E93" s="221">
        <v>13446.378780213485</v>
      </c>
      <c r="F93" s="221">
        <v>0</v>
      </c>
      <c r="G93" s="221">
        <v>12247.422702905382</v>
      </c>
      <c r="H93" s="221">
        <v>0</v>
      </c>
      <c r="I93" s="221">
        <v>2558.3787380111148</v>
      </c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/>
      <c r="V93" s="157"/>
      <c r="W93" s="157"/>
      <c r="X93" s="157"/>
      <c r="Y93" s="157"/>
      <c r="Z93" s="157"/>
      <c r="AA93" s="157"/>
      <c r="AB93" s="157"/>
      <c r="AC93" s="157"/>
      <c r="AD93" s="157"/>
      <c r="AE93" s="157"/>
      <c r="AF93" s="157"/>
      <c r="AG93" s="157"/>
      <c r="AH93" s="157"/>
      <c r="AI93" s="157"/>
      <c r="AJ93" s="157"/>
    </row>
    <row r="94" spans="1:36" s="162" customFormat="1" x14ac:dyDescent="0.2">
      <c r="A94" s="73" t="s">
        <v>99</v>
      </c>
      <c r="B94" s="221">
        <v>16103.603263715269</v>
      </c>
      <c r="C94" s="221">
        <v>16103.603263715269</v>
      </c>
      <c r="D94" s="221">
        <v>17461.911568178744</v>
      </c>
      <c r="E94" s="221">
        <v>15945.193244897871</v>
      </c>
      <c r="F94" s="221">
        <v>0</v>
      </c>
      <c r="G94" s="221">
        <v>0</v>
      </c>
      <c r="H94" s="221">
        <v>0</v>
      </c>
      <c r="I94" s="221">
        <v>0</v>
      </c>
      <c r="J94" s="157"/>
      <c r="K94" s="157"/>
      <c r="L94" s="157"/>
      <c r="M94" s="157"/>
      <c r="N94" s="157"/>
      <c r="O94" s="157"/>
      <c r="P94" s="157"/>
      <c r="Q94" s="157"/>
      <c r="R94" s="157"/>
      <c r="S94" s="157"/>
      <c r="T94" s="157"/>
      <c r="U94" s="157"/>
      <c r="V94" s="157"/>
      <c r="W94" s="157"/>
      <c r="X94" s="157"/>
      <c r="Y94" s="157"/>
      <c r="Z94" s="157"/>
      <c r="AA94" s="157"/>
      <c r="AB94" s="157"/>
      <c r="AC94" s="157"/>
      <c r="AD94" s="157"/>
      <c r="AE94" s="157"/>
      <c r="AF94" s="157"/>
      <c r="AG94" s="157"/>
      <c r="AH94" s="157"/>
      <c r="AI94" s="157"/>
      <c r="AJ94" s="157"/>
    </row>
    <row r="95" spans="1:36" s="162" customFormat="1" x14ac:dyDescent="0.2">
      <c r="A95" s="73" t="s">
        <v>100</v>
      </c>
      <c r="B95" s="221">
        <v>8656.018469896746</v>
      </c>
      <c r="C95" s="221">
        <v>9456.8568709577612</v>
      </c>
      <c r="D95" s="221">
        <v>15733.151976995116</v>
      </c>
      <c r="E95" s="221">
        <v>10069.824348390523</v>
      </c>
      <c r="F95" s="221">
        <v>4181.7672845875604</v>
      </c>
      <c r="G95" s="221">
        <v>8333.9684881026496</v>
      </c>
      <c r="H95" s="221">
        <v>0</v>
      </c>
      <c r="I95" s="221">
        <v>3239.0670784940653</v>
      </c>
      <c r="J95" s="157"/>
      <c r="K95" s="157"/>
      <c r="L95" s="157"/>
      <c r="M95" s="157"/>
      <c r="N95" s="157"/>
      <c r="O95" s="157"/>
      <c r="P95" s="157"/>
      <c r="Q95" s="157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157"/>
      <c r="AG95" s="157"/>
      <c r="AH95" s="157"/>
      <c r="AI95" s="157"/>
      <c r="AJ95" s="157"/>
    </row>
    <row r="96" spans="1:36" s="162" customFormat="1" x14ac:dyDescent="0.2">
      <c r="A96" s="73" t="s">
        <v>101</v>
      </c>
      <c r="B96" s="221">
        <v>5834.4262990789912</v>
      </c>
      <c r="C96" s="221">
        <v>7590.2668859453306</v>
      </c>
      <c r="D96" s="221">
        <v>0</v>
      </c>
      <c r="E96" s="221">
        <v>7590.2668859453306</v>
      </c>
      <c r="F96" s="221">
        <v>0</v>
      </c>
      <c r="G96" s="221">
        <v>5648.5243361074745</v>
      </c>
      <c r="H96" s="221">
        <v>0</v>
      </c>
      <c r="I96" s="221">
        <v>0</v>
      </c>
      <c r="J96" s="157"/>
      <c r="K96" s="157"/>
      <c r="L96" s="157"/>
      <c r="M96" s="157"/>
      <c r="N96" s="157"/>
      <c r="O96" s="157"/>
      <c r="P96" s="157"/>
      <c r="Q96" s="157"/>
      <c r="R96" s="157"/>
      <c r="S96" s="157"/>
      <c r="T96" s="157"/>
      <c r="U96" s="157"/>
      <c r="V96" s="157"/>
      <c r="W96" s="157"/>
      <c r="X96" s="157"/>
      <c r="Y96" s="157"/>
      <c r="Z96" s="157"/>
      <c r="AA96" s="157"/>
      <c r="AB96" s="157"/>
      <c r="AC96" s="157"/>
      <c r="AD96" s="157"/>
      <c r="AE96" s="157"/>
      <c r="AF96" s="157"/>
      <c r="AG96" s="157"/>
      <c r="AH96" s="157"/>
      <c r="AI96" s="157"/>
      <c r="AJ96" s="157"/>
    </row>
    <row r="97" spans="1:36" s="162" customFormat="1" x14ac:dyDescent="0.2">
      <c r="A97" s="73" t="s">
        <v>102</v>
      </c>
      <c r="B97" s="221">
        <v>5156.6825677528695</v>
      </c>
      <c r="C97" s="221">
        <v>7609.6209997137248</v>
      </c>
      <c r="D97" s="221">
        <v>15000</v>
      </c>
      <c r="E97" s="221">
        <v>7583.8237275388219</v>
      </c>
      <c r="F97" s="221">
        <v>0</v>
      </c>
      <c r="G97" s="221">
        <v>4426.6308117948802</v>
      </c>
      <c r="H97" s="221">
        <v>0</v>
      </c>
      <c r="I97" s="221">
        <v>1842.161193249189</v>
      </c>
      <c r="J97" s="157"/>
      <c r="K97" s="157"/>
      <c r="L97" s="157"/>
      <c r="M97" s="157"/>
      <c r="N97" s="157"/>
      <c r="O97" s="157"/>
      <c r="P97" s="157"/>
      <c r="Q97" s="157"/>
      <c r="R97" s="157"/>
      <c r="S97" s="157"/>
      <c r="T97" s="157"/>
      <c r="U97" s="157"/>
      <c r="V97" s="157"/>
      <c r="W97" s="157"/>
      <c r="X97" s="157"/>
      <c r="Y97" s="157"/>
      <c r="Z97" s="157"/>
      <c r="AA97" s="157"/>
      <c r="AB97" s="157"/>
      <c r="AC97" s="157"/>
      <c r="AD97" s="157"/>
      <c r="AE97" s="157"/>
      <c r="AF97" s="157"/>
      <c r="AG97" s="157"/>
      <c r="AH97" s="157"/>
      <c r="AI97" s="157"/>
      <c r="AJ97" s="157"/>
    </row>
    <row r="98" spans="1:36" s="162" customFormat="1" x14ac:dyDescent="0.2">
      <c r="A98" s="73" t="s">
        <v>103</v>
      </c>
      <c r="B98" s="221">
        <v>9952.6475050824392</v>
      </c>
      <c r="C98" s="221">
        <v>11220.541105212893</v>
      </c>
      <c r="D98" s="221">
        <v>0</v>
      </c>
      <c r="E98" s="221">
        <v>11220.541105212893</v>
      </c>
      <c r="F98" s="221">
        <v>0</v>
      </c>
      <c r="G98" s="221">
        <v>2616.8464316385239</v>
      </c>
      <c r="H98" s="221">
        <v>0</v>
      </c>
      <c r="I98" s="221">
        <v>2825.2882948388396</v>
      </c>
      <c r="J98" s="157"/>
      <c r="K98" s="157"/>
      <c r="L98" s="157"/>
      <c r="M98" s="157"/>
      <c r="N98" s="157"/>
      <c r="O98" s="157"/>
      <c r="P98" s="157"/>
      <c r="Q98" s="157"/>
      <c r="R98" s="157"/>
      <c r="S98" s="157"/>
      <c r="T98" s="157"/>
      <c r="U98" s="157"/>
      <c r="V98" s="157"/>
      <c r="W98" s="157"/>
      <c r="X98" s="157"/>
      <c r="Y98" s="157"/>
      <c r="Z98" s="157"/>
      <c r="AA98" s="157"/>
      <c r="AB98" s="157"/>
      <c r="AC98" s="157"/>
      <c r="AD98" s="157"/>
      <c r="AE98" s="157"/>
      <c r="AF98" s="157"/>
      <c r="AG98" s="157"/>
      <c r="AH98" s="157"/>
      <c r="AI98" s="157"/>
      <c r="AJ98" s="157"/>
    </row>
    <row r="99" spans="1:36" s="162" customFormat="1" x14ac:dyDescent="0.2">
      <c r="A99" s="73" t="s">
        <v>104</v>
      </c>
      <c r="B99" s="221">
        <v>6061.2493106247794</v>
      </c>
      <c r="C99" s="221">
        <v>6818.6816684068835</v>
      </c>
      <c r="D99" s="221">
        <v>8524.6531576880316</v>
      </c>
      <c r="E99" s="221">
        <v>7541.387180156752</v>
      </c>
      <c r="F99" s="221">
        <v>5858.0723698913271</v>
      </c>
      <c r="G99" s="221">
        <v>2977.3477537304457</v>
      </c>
      <c r="H99" s="221">
        <v>0</v>
      </c>
      <c r="I99" s="221">
        <v>2739.127095495</v>
      </c>
      <c r="J99" s="157"/>
      <c r="K99" s="157"/>
      <c r="L99" s="157"/>
      <c r="M99" s="157"/>
      <c r="N99" s="157"/>
      <c r="O99" s="157"/>
      <c r="P99" s="157"/>
      <c r="Q99" s="157"/>
      <c r="R99" s="157"/>
      <c r="S99" s="157"/>
      <c r="T99" s="157"/>
      <c r="U99" s="157"/>
      <c r="V99" s="157"/>
      <c r="W99" s="157"/>
      <c r="X99" s="157"/>
      <c r="Y99" s="157"/>
      <c r="Z99" s="157"/>
      <c r="AA99" s="157"/>
      <c r="AB99" s="157"/>
      <c r="AC99" s="157"/>
      <c r="AD99" s="157"/>
      <c r="AE99" s="157"/>
      <c r="AF99" s="157"/>
      <c r="AG99" s="157"/>
      <c r="AH99" s="157"/>
      <c r="AI99" s="157"/>
      <c r="AJ99" s="157"/>
    </row>
    <row r="100" spans="1:36" s="162" customFormat="1" x14ac:dyDescent="0.2">
      <c r="A100" s="73" t="s">
        <v>105</v>
      </c>
      <c r="B100" s="221">
        <v>16065.681664336638</v>
      </c>
      <c r="C100" s="221">
        <v>16065.681664336638</v>
      </c>
      <c r="D100" s="221">
        <v>16065.681664336638</v>
      </c>
      <c r="E100" s="221">
        <v>0</v>
      </c>
      <c r="F100" s="221">
        <v>0</v>
      </c>
      <c r="G100" s="221">
        <v>0</v>
      </c>
      <c r="H100" s="221">
        <v>0</v>
      </c>
      <c r="I100" s="221">
        <v>0</v>
      </c>
      <c r="J100" s="157"/>
      <c r="K100" s="157"/>
      <c r="L100" s="157"/>
      <c r="M100" s="157"/>
      <c r="N100" s="157"/>
      <c r="O100" s="157"/>
      <c r="P100" s="157"/>
      <c r="Q100" s="157"/>
      <c r="R100" s="157"/>
      <c r="S100" s="157"/>
      <c r="T100" s="157"/>
      <c r="U100" s="157"/>
      <c r="V100" s="157"/>
      <c r="W100" s="157"/>
      <c r="X100" s="157"/>
      <c r="Y100" s="157"/>
      <c r="Z100" s="157"/>
      <c r="AA100" s="157"/>
      <c r="AB100" s="157"/>
      <c r="AC100" s="157"/>
      <c r="AD100" s="157"/>
      <c r="AE100" s="157"/>
      <c r="AF100" s="157"/>
      <c r="AG100" s="157"/>
      <c r="AH100" s="157"/>
      <c r="AI100" s="157"/>
      <c r="AJ100" s="157"/>
    </row>
    <row r="101" spans="1:36" s="162" customFormat="1" x14ac:dyDescent="0.2">
      <c r="A101" s="73" t="s">
        <v>94</v>
      </c>
      <c r="B101" s="221">
        <v>0</v>
      </c>
      <c r="C101" s="221">
        <v>0</v>
      </c>
      <c r="D101" s="221">
        <v>0</v>
      </c>
      <c r="E101" s="221">
        <v>0</v>
      </c>
      <c r="F101" s="221">
        <v>0</v>
      </c>
      <c r="G101" s="221">
        <v>0</v>
      </c>
      <c r="H101" s="221">
        <v>0</v>
      </c>
      <c r="I101" s="221">
        <v>0</v>
      </c>
      <c r="J101" s="157"/>
      <c r="K101" s="157"/>
      <c r="L101" s="157"/>
      <c r="M101" s="157"/>
      <c r="N101" s="157"/>
      <c r="O101" s="157"/>
      <c r="P101" s="157"/>
      <c r="Q101" s="157"/>
      <c r="R101" s="157"/>
      <c r="S101" s="157"/>
      <c r="T101" s="157"/>
      <c r="U101" s="157"/>
      <c r="V101" s="157"/>
      <c r="W101" s="157"/>
      <c r="X101" s="157"/>
      <c r="Y101" s="157"/>
      <c r="Z101" s="157"/>
      <c r="AA101" s="157"/>
      <c r="AB101" s="157"/>
      <c r="AC101" s="157"/>
      <c r="AD101" s="157"/>
      <c r="AE101" s="157"/>
      <c r="AF101" s="157"/>
      <c r="AG101" s="157"/>
      <c r="AH101" s="157"/>
      <c r="AI101" s="157"/>
      <c r="AJ101" s="157"/>
    </row>
    <row r="102" spans="1:36" s="162" customFormat="1" x14ac:dyDescent="0.2">
      <c r="A102" s="73" t="s">
        <v>61</v>
      </c>
      <c r="B102" s="221">
        <v>0</v>
      </c>
      <c r="C102" s="221">
        <v>0</v>
      </c>
      <c r="D102" s="221">
        <v>0</v>
      </c>
      <c r="E102" s="221">
        <v>0</v>
      </c>
      <c r="F102" s="221">
        <v>0</v>
      </c>
      <c r="G102" s="221">
        <v>0</v>
      </c>
      <c r="H102" s="221">
        <v>0</v>
      </c>
      <c r="I102" s="221">
        <v>0</v>
      </c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157"/>
      <c r="AA102" s="157"/>
      <c r="AB102" s="157"/>
      <c r="AC102" s="157"/>
      <c r="AD102" s="157"/>
      <c r="AE102" s="157"/>
      <c r="AF102" s="157"/>
      <c r="AG102" s="157"/>
      <c r="AH102" s="157"/>
      <c r="AI102" s="157"/>
      <c r="AJ102" s="157"/>
    </row>
    <row r="103" spans="1:36" s="162" customFormat="1" x14ac:dyDescent="0.2">
      <c r="A103" s="190" t="s">
        <v>95</v>
      </c>
      <c r="B103" s="253">
        <v>11644.74105345735</v>
      </c>
      <c r="C103" s="253">
        <v>12399.094114407362</v>
      </c>
      <c r="D103" s="253">
        <v>0</v>
      </c>
      <c r="E103" s="253">
        <v>12399.094114407362</v>
      </c>
      <c r="F103" s="253">
        <v>0</v>
      </c>
      <c r="G103" s="253">
        <v>9005.6240274578231</v>
      </c>
      <c r="H103" s="253">
        <v>0</v>
      </c>
      <c r="I103" s="253">
        <v>0</v>
      </c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157"/>
      <c r="AD103" s="157"/>
      <c r="AE103" s="157"/>
      <c r="AF103" s="157"/>
      <c r="AG103" s="157"/>
      <c r="AH103" s="157"/>
      <c r="AI103" s="157"/>
      <c r="AJ103" s="157"/>
    </row>
    <row r="104" spans="1:36" s="162" customFormat="1" x14ac:dyDescent="0.2">
      <c r="A104" s="118" t="str">
        <f>'C05'!A41</f>
        <v>Fuente: Instituto Nacional de Estadística (INE).  LXXXIV Encuesta Permanente de Hogares de Propósitos Múltiples, junio 2026.</v>
      </c>
      <c r="B104" s="157"/>
      <c r="C104" s="157"/>
      <c r="D104" s="157"/>
      <c r="E104" s="157"/>
      <c r="F104" s="157"/>
      <c r="G104" s="157"/>
      <c r="H104" s="157"/>
      <c r="J104" s="157"/>
      <c r="K104" s="157"/>
      <c r="L104" s="157"/>
      <c r="M104" s="157"/>
      <c r="N104" s="157"/>
      <c r="O104" s="157"/>
      <c r="P104" s="157"/>
      <c r="Q104" s="157"/>
      <c r="R104" s="157"/>
      <c r="S104" s="157"/>
      <c r="T104" s="157"/>
      <c r="U104" s="157"/>
      <c r="V104" s="157"/>
      <c r="W104" s="157"/>
      <c r="X104" s="157"/>
      <c r="Y104" s="157"/>
      <c r="Z104" s="157"/>
      <c r="AA104" s="157"/>
      <c r="AB104" s="157"/>
      <c r="AC104" s="157"/>
      <c r="AD104" s="157"/>
      <c r="AE104" s="157"/>
      <c r="AF104" s="157"/>
      <c r="AG104" s="157"/>
      <c r="AH104" s="157"/>
      <c r="AI104" s="157"/>
      <c r="AJ104" s="157"/>
    </row>
    <row r="105" spans="1:36" s="162" customFormat="1" x14ac:dyDescent="0.2">
      <c r="A105" s="118" t="str">
        <f>'C05'!A42</f>
        <v>(Promedio de salarios mínimos por rama)</v>
      </c>
      <c r="B105" s="157"/>
      <c r="C105" s="157"/>
      <c r="D105" s="157"/>
      <c r="E105" s="157"/>
      <c r="F105" s="157"/>
      <c r="G105" s="157"/>
      <c r="H105" s="157"/>
      <c r="J105" s="157"/>
      <c r="K105" s="157"/>
      <c r="L105" s="157"/>
      <c r="M105" s="157"/>
      <c r="N105" s="157"/>
      <c r="O105" s="157"/>
      <c r="P105" s="157"/>
      <c r="Q105" s="157"/>
      <c r="R105" s="157"/>
      <c r="S105" s="157"/>
      <c r="T105" s="157"/>
      <c r="U105" s="157"/>
      <c r="V105" s="157"/>
      <c r="W105" s="157"/>
      <c r="X105" s="157"/>
      <c r="Y105" s="157"/>
      <c r="Z105" s="157"/>
      <c r="AA105" s="157"/>
      <c r="AB105" s="157"/>
      <c r="AC105" s="157"/>
      <c r="AD105" s="157"/>
      <c r="AE105" s="157"/>
      <c r="AF105" s="157"/>
      <c r="AG105" s="157"/>
      <c r="AH105" s="157"/>
      <c r="AI105" s="157"/>
      <c r="AJ105" s="157"/>
    </row>
  </sheetData>
  <mergeCells count="22">
    <mergeCell ref="A54:I54"/>
    <mergeCell ref="A55:I55"/>
    <mergeCell ref="A56:I56"/>
    <mergeCell ref="A57:I57"/>
    <mergeCell ref="I59:I60"/>
    <mergeCell ref="A58:A60"/>
    <mergeCell ref="B58:G58"/>
    <mergeCell ref="B59:B60"/>
    <mergeCell ref="C59:F59"/>
    <mergeCell ref="G59:G60"/>
    <mergeCell ref="H59:H60"/>
    <mergeCell ref="A3:I3"/>
    <mergeCell ref="A2:I2"/>
    <mergeCell ref="A1:I1"/>
    <mergeCell ref="A5:A7"/>
    <mergeCell ref="B6:B7"/>
    <mergeCell ref="C6:F6"/>
    <mergeCell ref="G6:G7"/>
    <mergeCell ref="A4:I4"/>
    <mergeCell ref="I6:I7"/>
    <mergeCell ref="B5:I5"/>
    <mergeCell ref="H6:H7"/>
  </mergeCells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O133"/>
  <sheetViews>
    <sheetView tabSelected="1" workbookViewId="0">
      <selection activeCell="A30" sqref="A30"/>
    </sheetView>
  </sheetViews>
  <sheetFormatPr baseColWidth="10" defaultColWidth="11.6640625" defaultRowHeight="11.25" x14ac:dyDescent="0.2"/>
  <cols>
    <col min="1" max="1" width="55.6640625" style="157" customWidth="1"/>
    <col min="2" max="2" width="16.33203125" style="157" bestFit="1" customWidth="1"/>
    <col min="3" max="7" width="15.83203125" style="157" bestFit="1" customWidth="1"/>
    <col min="8" max="9" width="15.83203125" style="157" customWidth="1"/>
    <col min="10" max="10" width="15.83203125" style="157" bestFit="1" customWidth="1"/>
    <col min="11" max="16384" width="11.6640625" style="157"/>
  </cols>
  <sheetData>
    <row r="1" spans="1:15" x14ac:dyDescent="0.2">
      <c r="A1" s="322" t="s">
        <v>86</v>
      </c>
      <c r="B1" s="322"/>
      <c r="C1" s="322"/>
      <c r="D1" s="322"/>
      <c r="E1" s="322"/>
      <c r="F1" s="322"/>
      <c r="G1" s="322"/>
      <c r="H1" s="322"/>
      <c r="I1" s="322"/>
      <c r="J1" s="322"/>
    </row>
    <row r="2" spans="1:15" x14ac:dyDescent="0.2">
      <c r="A2" s="322" t="s">
        <v>83</v>
      </c>
      <c r="B2" s="322"/>
      <c r="C2" s="322"/>
      <c r="D2" s="322"/>
      <c r="E2" s="322"/>
      <c r="F2" s="322"/>
      <c r="G2" s="322"/>
      <c r="H2" s="322"/>
      <c r="I2" s="322"/>
      <c r="J2" s="322"/>
    </row>
    <row r="3" spans="1:15" x14ac:dyDescent="0.2">
      <c r="A3" s="322" t="s">
        <v>28</v>
      </c>
      <c r="B3" s="322"/>
      <c r="C3" s="322"/>
      <c r="D3" s="322"/>
      <c r="E3" s="322"/>
      <c r="F3" s="322"/>
      <c r="G3" s="322"/>
      <c r="H3" s="322"/>
      <c r="I3" s="322"/>
      <c r="J3" s="322"/>
    </row>
    <row r="4" spans="1:15" customFormat="1" ht="23.25" x14ac:dyDescent="0.35">
      <c r="A4" s="279" t="s">
        <v>73</v>
      </c>
      <c r="B4" s="279"/>
      <c r="C4" s="279"/>
      <c r="D4" s="279"/>
      <c r="E4" s="279"/>
      <c r="F4" s="279"/>
      <c r="G4" s="279"/>
      <c r="H4" s="279"/>
      <c r="I4" s="279"/>
      <c r="J4" s="279"/>
      <c r="K4" s="185"/>
      <c r="L4" s="185"/>
      <c r="M4" s="185"/>
      <c r="N4" s="185"/>
      <c r="O4" s="185"/>
    </row>
    <row r="5" spans="1:15" ht="12" customHeight="1" x14ac:dyDescent="0.2">
      <c r="A5" s="331" t="s">
        <v>27</v>
      </c>
      <c r="B5" s="333" t="s">
        <v>25</v>
      </c>
      <c r="C5" s="335" t="s">
        <v>6</v>
      </c>
      <c r="D5" s="335"/>
      <c r="E5" s="335"/>
      <c r="F5" s="335"/>
      <c r="G5" s="331" t="s">
        <v>26</v>
      </c>
      <c r="H5" s="331" t="s">
        <v>138</v>
      </c>
      <c r="I5" s="300" t="s">
        <v>145</v>
      </c>
      <c r="J5" s="327" t="s">
        <v>126</v>
      </c>
    </row>
    <row r="6" spans="1:15" ht="20.25" customHeight="1" x14ac:dyDescent="0.2">
      <c r="A6" s="332"/>
      <c r="B6" s="334"/>
      <c r="C6" s="261" t="s">
        <v>0</v>
      </c>
      <c r="D6" s="169" t="s">
        <v>70</v>
      </c>
      <c r="E6" s="169" t="s">
        <v>9</v>
      </c>
      <c r="F6" s="169" t="s">
        <v>71</v>
      </c>
      <c r="G6" s="332"/>
      <c r="H6" s="332"/>
      <c r="I6" s="301"/>
      <c r="J6" s="328"/>
    </row>
    <row r="7" spans="1:15" x14ac:dyDescent="0.2">
      <c r="A7" s="170"/>
      <c r="B7" s="171"/>
      <c r="C7" s="171"/>
      <c r="D7" s="171"/>
      <c r="E7" s="171"/>
      <c r="F7" s="171"/>
      <c r="G7" s="171"/>
      <c r="H7" s="245"/>
      <c r="I7" s="245"/>
    </row>
    <row r="8" spans="1:15" x14ac:dyDescent="0.2">
      <c r="A8" s="172" t="s">
        <v>48</v>
      </c>
      <c r="B8" s="105">
        <v>9.3371928350729227</v>
      </c>
      <c r="C8" s="105">
        <v>7.7434739222442674</v>
      </c>
      <c r="D8" s="105">
        <v>13.904022474509626</v>
      </c>
      <c r="E8" s="105">
        <v>10.756647410115946</v>
      </c>
      <c r="F8" s="105">
        <v>6.9286591608215495</v>
      </c>
      <c r="G8" s="105">
        <v>7.7218757686883235</v>
      </c>
      <c r="H8" s="105">
        <v>0</v>
      </c>
      <c r="I8" s="105">
        <v>8.3236920145568174</v>
      </c>
      <c r="J8" s="105">
        <v>7.2421365632827426</v>
      </c>
      <c r="K8" s="173"/>
      <c r="L8" s="173"/>
    </row>
    <row r="9" spans="1:15" ht="12.75" customHeight="1" x14ac:dyDescent="0.2">
      <c r="A9" s="174"/>
    </row>
    <row r="10" spans="1:15" ht="12.75" customHeight="1" x14ac:dyDescent="0.2">
      <c r="A10" s="175" t="s">
        <v>10</v>
      </c>
      <c r="B10" s="217"/>
      <c r="C10" s="217"/>
      <c r="D10" s="217"/>
      <c r="E10" s="217"/>
      <c r="F10" s="217"/>
      <c r="G10" s="217"/>
      <c r="H10" s="217"/>
      <c r="I10" s="217"/>
    </row>
    <row r="11" spans="1:15" x14ac:dyDescent="0.2">
      <c r="A11" s="176" t="s">
        <v>45</v>
      </c>
      <c r="B11" s="218">
        <v>10.17009845007385</v>
      </c>
      <c r="C11" s="218">
        <v>11.354851924511253</v>
      </c>
      <c r="D11" s="218">
        <v>14.214475645885585</v>
      </c>
      <c r="E11" s="218">
        <v>11.33065150164999</v>
      </c>
      <c r="F11" s="218">
        <v>6.9863597753080766</v>
      </c>
      <c r="G11" s="218">
        <v>8.6079358768157821</v>
      </c>
      <c r="H11" s="218">
        <v>0</v>
      </c>
      <c r="I11" s="218">
        <v>9.7179143439695785</v>
      </c>
      <c r="J11" s="218">
        <v>7.8981652425269218</v>
      </c>
    </row>
    <row r="12" spans="1:15" x14ac:dyDescent="0.2">
      <c r="A12" s="177" t="s">
        <v>42</v>
      </c>
      <c r="B12" s="218">
        <v>11.512158146414743</v>
      </c>
      <c r="C12" s="218">
        <v>12.627939240403009</v>
      </c>
      <c r="D12" s="218">
        <v>14.546449620274895</v>
      </c>
      <c r="E12" s="218">
        <v>12.772820965199482</v>
      </c>
      <c r="F12" s="218">
        <v>6.8572580315175786</v>
      </c>
      <c r="G12" s="218">
        <v>9.3235151368481795</v>
      </c>
      <c r="H12" s="218">
        <v>0</v>
      </c>
      <c r="I12" s="218">
        <v>10.956075616659923</v>
      </c>
      <c r="J12" s="218">
        <v>9.9299907772281397</v>
      </c>
    </row>
    <row r="13" spans="1:15" x14ac:dyDescent="0.2">
      <c r="A13" s="177" t="s">
        <v>43</v>
      </c>
      <c r="B13" s="218">
        <v>10.78419233139657</v>
      </c>
      <c r="C13" s="218">
        <v>11.879260908157237</v>
      </c>
      <c r="D13" s="218">
        <v>14.375681198910078</v>
      </c>
      <c r="E13" s="218">
        <v>12.082564928784791</v>
      </c>
      <c r="F13" s="218">
        <v>7.643746941317791</v>
      </c>
      <c r="G13" s="218">
        <v>9.1799745267007467</v>
      </c>
      <c r="H13" s="218">
        <v>0</v>
      </c>
      <c r="I13" s="218">
        <v>9.9546651683815011</v>
      </c>
      <c r="J13" s="218">
        <v>9.9763821792807299</v>
      </c>
    </row>
    <row r="14" spans="1:15" x14ac:dyDescent="0.2">
      <c r="A14" s="177" t="s">
        <v>60</v>
      </c>
      <c r="B14" s="218">
        <v>9.5311222419006203</v>
      </c>
      <c r="C14" s="218">
        <v>10.654498529839376</v>
      </c>
      <c r="D14" s="218">
        <v>13.977706331663001</v>
      </c>
      <c r="E14" s="218">
        <v>10.51307657993657</v>
      </c>
      <c r="F14" s="218">
        <v>6.9120229263009216</v>
      </c>
      <c r="G14" s="218">
        <v>8.2856807805705071</v>
      </c>
      <c r="H14" s="218">
        <v>0</v>
      </c>
      <c r="I14" s="218">
        <v>9.2010615260852635</v>
      </c>
      <c r="J14" s="218">
        <v>6.9054052031180353</v>
      </c>
    </row>
    <row r="15" spans="1:15" x14ac:dyDescent="0.2">
      <c r="A15" s="176" t="s">
        <v>44</v>
      </c>
      <c r="B15" s="218">
        <v>7.3518390961367643</v>
      </c>
      <c r="C15" s="218">
        <v>8.8565504841515441</v>
      </c>
      <c r="D15" s="218">
        <v>12.724267834626193</v>
      </c>
      <c r="E15" s="218">
        <v>8.5035339083013461</v>
      </c>
      <c r="F15" s="218">
        <v>6.8199133691255804</v>
      </c>
      <c r="G15" s="218">
        <v>6.2916570734164425</v>
      </c>
      <c r="H15" s="218">
        <v>0</v>
      </c>
      <c r="I15" s="218">
        <v>6.964004670762038</v>
      </c>
      <c r="J15" s="218">
        <v>6.4600866440541358</v>
      </c>
    </row>
    <row r="16" spans="1:15" x14ac:dyDescent="0.2">
      <c r="A16" s="178"/>
    </row>
    <row r="17" spans="1:10" x14ac:dyDescent="0.2">
      <c r="A17" s="175" t="s">
        <v>11</v>
      </c>
    </row>
    <row r="18" spans="1:10" ht="12.75" customHeight="1" x14ac:dyDescent="0.2">
      <c r="A18" s="186" t="s">
        <v>140</v>
      </c>
    </row>
    <row r="19" spans="1:10" ht="12.75" customHeight="1" x14ac:dyDescent="0.2">
      <c r="A19" s="186" t="s">
        <v>141</v>
      </c>
      <c r="B19" s="218">
        <v>4.8070053698369906</v>
      </c>
      <c r="C19" s="218">
        <v>5.0367212401911292</v>
      </c>
      <c r="D19" s="218">
        <v>4.5922011540605148</v>
      </c>
      <c r="E19" s="218">
        <v>5.1407926104042829</v>
      </c>
      <c r="F19" s="218">
        <v>4.9293380529801469</v>
      </c>
      <c r="G19" s="218">
        <v>4.6064074873954803</v>
      </c>
      <c r="H19" s="218">
        <v>0</v>
      </c>
      <c r="I19" s="218">
        <v>4.9864586461481224</v>
      </c>
      <c r="J19" s="218">
        <v>4.7674539635393174</v>
      </c>
    </row>
    <row r="20" spans="1:10" x14ac:dyDescent="0.2">
      <c r="A20" s="186" t="s">
        <v>142</v>
      </c>
      <c r="B20" s="218">
        <v>8.5264258150632948</v>
      </c>
      <c r="C20" s="218">
        <v>8.4995677095161852</v>
      </c>
      <c r="D20" s="218">
        <v>8.4437761631797059</v>
      </c>
      <c r="E20" s="218">
        <v>8.518051830951233</v>
      </c>
      <c r="F20" s="218">
        <v>8.4520663308082717</v>
      </c>
      <c r="G20" s="218">
        <v>8.5918165206046897</v>
      </c>
      <c r="H20" s="218">
        <v>0</v>
      </c>
      <c r="I20" s="218">
        <v>8.6578801330329842</v>
      </c>
      <c r="J20" s="218">
        <v>8.5439108976533369</v>
      </c>
    </row>
    <row r="21" spans="1:10" ht="12.75" customHeight="1" x14ac:dyDescent="0.2">
      <c r="A21" s="186" t="s">
        <v>143</v>
      </c>
      <c r="B21" s="218">
        <v>11.652465620246645</v>
      </c>
      <c r="C21" s="218">
        <v>11.684098129589897</v>
      </c>
      <c r="D21" s="218">
        <v>11.758568105421304</v>
      </c>
      <c r="E21" s="218">
        <v>11.706781931574517</v>
      </c>
      <c r="F21" s="218">
        <v>11.322464649233595</v>
      </c>
      <c r="G21" s="218">
        <v>11.602083770730102</v>
      </c>
      <c r="H21" s="218">
        <v>0</v>
      </c>
      <c r="I21" s="218">
        <v>11.508224145259151</v>
      </c>
      <c r="J21" s="218">
        <v>11.35931302686863</v>
      </c>
    </row>
    <row r="22" spans="1:10" x14ac:dyDescent="0.2">
      <c r="A22" s="186" t="s">
        <v>33</v>
      </c>
      <c r="B22" s="218">
        <v>16.136300689041725</v>
      </c>
      <c r="C22" s="218">
        <v>16.212076222483923</v>
      </c>
      <c r="D22" s="218">
        <v>16.578179347903529</v>
      </c>
      <c r="E22" s="218">
        <v>15.997168390985696</v>
      </c>
      <c r="F22" s="218">
        <v>15.059334474009015</v>
      </c>
      <c r="G22" s="218">
        <v>16.06823181189781</v>
      </c>
      <c r="H22" s="218">
        <v>0</v>
      </c>
      <c r="I22" s="218">
        <v>15.842371169249072</v>
      </c>
      <c r="J22" s="218">
        <v>16.348480230916966</v>
      </c>
    </row>
    <row r="23" spans="1:10" ht="12.75" customHeight="1" x14ac:dyDescent="0.2">
      <c r="A23" s="186" t="s">
        <v>125</v>
      </c>
    </row>
    <row r="24" spans="1:10" ht="12.75" customHeight="1" x14ac:dyDescent="0.2">
      <c r="A24" s="186"/>
      <c r="B24" s="218"/>
      <c r="C24" s="218"/>
      <c r="D24" s="218"/>
      <c r="E24" s="218"/>
      <c r="F24" s="218"/>
      <c r="G24" s="218"/>
      <c r="H24" s="218"/>
      <c r="I24" s="218"/>
      <c r="J24" s="218"/>
    </row>
    <row r="25" spans="1:10" x14ac:dyDescent="0.2">
      <c r="A25" s="175" t="s">
        <v>15</v>
      </c>
      <c r="B25" s="217"/>
      <c r="C25" s="217"/>
      <c r="D25" s="217"/>
      <c r="E25" s="217"/>
      <c r="F25" s="217"/>
      <c r="G25" s="217"/>
      <c r="H25" s="217"/>
      <c r="I25" s="217"/>
    </row>
    <row r="26" spans="1:10" x14ac:dyDescent="0.2">
      <c r="A26" s="186" t="s">
        <v>34</v>
      </c>
      <c r="B26" s="218">
        <v>8.2783768038659638</v>
      </c>
      <c r="C26" s="218">
        <v>8.2225099942783277</v>
      </c>
      <c r="D26" s="218">
        <v>12</v>
      </c>
      <c r="E26" s="218">
        <v>8.455874432741977</v>
      </c>
      <c r="F26" s="218">
        <v>7.4511550253342813</v>
      </c>
      <c r="G26" s="218">
        <v>9.0481801003078406</v>
      </c>
      <c r="H26" s="218">
        <v>0</v>
      </c>
      <c r="I26" s="218">
        <v>7.9139167794066729</v>
      </c>
      <c r="J26" s="218">
        <v>7.1825248276204778</v>
      </c>
    </row>
    <row r="27" spans="1:10" x14ac:dyDescent="0.2">
      <c r="A27" s="186" t="s">
        <v>35</v>
      </c>
      <c r="B27" s="218">
        <v>10.2610064598035</v>
      </c>
      <c r="C27" s="218">
        <v>10.45791583463747</v>
      </c>
      <c r="D27" s="218">
        <v>12.459553513558847</v>
      </c>
      <c r="E27" s="218">
        <v>10.825494607817705</v>
      </c>
      <c r="F27" s="218">
        <v>7.923826854413841</v>
      </c>
      <c r="G27" s="218">
        <v>10.097019978187562</v>
      </c>
      <c r="H27" s="218">
        <v>0</v>
      </c>
      <c r="I27" s="218">
        <v>9.3788232732274963</v>
      </c>
      <c r="J27" s="218">
        <v>9.121494056511489</v>
      </c>
    </row>
    <row r="28" spans="1:10" x14ac:dyDescent="0.2">
      <c r="A28" s="186" t="s">
        <v>36</v>
      </c>
      <c r="B28" s="218">
        <v>10.668954425286204</v>
      </c>
      <c r="C28" s="218">
        <v>11.50688145591598</v>
      </c>
      <c r="D28" s="218">
        <v>13.8847797020314</v>
      </c>
      <c r="E28" s="218">
        <v>11.589027756113286</v>
      </c>
      <c r="F28" s="218">
        <v>7.7396790692855006</v>
      </c>
      <c r="G28" s="218">
        <v>9.5002255204779953</v>
      </c>
      <c r="H28" s="218">
        <v>0</v>
      </c>
      <c r="I28" s="218">
        <v>9.5335047655415242</v>
      </c>
      <c r="J28" s="218">
        <v>8.2435951436523727</v>
      </c>
    </row>
    <row r="29" spans="1:10" x14ac:dyDescent="0.2">
      <c r="A29" s="186" t="s">
        <v>38</v>
      </c>
      <c r="B29" s="218">
        <v>10.091613301958981</v>
      </c>
      <c r="C29" s="218">
        <v>11.218559422343374</v>
      </c>
      <c r="D29" s="218">
        <v>14.51997046181358</v>
      </c>
      <c r="E29" s="218">
        <v>10.947317503293924</v>
      </c>
      <c r="F29" s="218">
        <v>7.6916805363195024</v>
      </c>
      <c r="G29" s="218">
        <v>8.4726743897664463</v>
      </c>
      <c r="H29" s="218">
        <v>0</v>
      </c>
      <c r="I29" s="218">
        <v>9.3021889068804704</v>
      </c>
      <c r="J29" s="218">
        <v>8.6432800814905058</v>
      </c>
    </row>
    <row r="30" spans="1:10" x14ac:dyDescent="0.2">
      <c r="A30" s="186" t="s">
        <v>39</v>
      </c>
      <c r="B30" s="218">
        <v>9.5390710033219115</v>
      </c>
      <c r="C30" s="218">
        <v>10.873837513053493</v>
      </c>
      <c r="D30" s="218">
        <v>14.410135372444127</v>
      </c>
      <c r="E30" s="218">
        <v>10.501061391288767</v>
      </c>
      <c r="F30" s="218">
        <v>6.3476226941480718</v>
      </c>
      <c r="G30" s="218">
        <v>8.2416455298780971</v>
      </c>
      <c r="H30" s="218">
        <v>0</v>
      </c>
      <c r="I30" s="218">
        <v>8.2155899378370858</v>
      </c>
      <c r="J30" s="218">
        <v>6.4536333005765751</v>
      </c>
    </row>
    <row r="31" spans="1:10" ht="12.75" customHeight="1" x14ac:dyDescent="0.2">
      <c r="A31" s="186" t="s">
        <v>40</v>
      </c>
      <c r="B31" s="218">
        <v>8.5813887638792874</v>
      </c>
      <c r="C31" s="218">
        <v>10.924942800111531</v>
      </c>
      <c r="D31" s="218">
        <v>13.919336996681098</v>
      </c>
      <c r="E31" s="218">
        <v>10.584770112015605</v>
      </c>
      <c r="F31" s="218">
        <v>5.8520759674621807</v>
      </c>
      <c r="G31" s="218">
        <v>7.0710909061342777</v>
      </c>
      <c r="H31" s="218">
        <v>0</v>
      </c>
      <c r="I31" s="218">
        <v>6.9940540292732045</v>
      </c>
      <c r="J31" s="218">
        <v>6.4370463063069252</v>
      </c>
    </row>
    <row r="32" spans="1:10" x14ac:dyDescent="0.2">
      <c r="A32" s="186" t="s">
        <v>107</v>
      </c>
      <c r="B32" s="218">
        <v>6.7271801159081281</v>
      </c>
      <c r="C32" s="218">
        <v>8.9119521033881917</v>
      </c>
      <c r="D32" s="218">
        <v>11.247155797687784</v>
      </c>
      <c r="E32" s="218">
        <v>8.9327226223096154</v>
      </c>
      <c r="F32" s="218">
        <v>6.4091640416993743</v>
      </c>
      <c r="G32" s="218">
        <v>5.9174022078035318</v>
      </c>
      <c r="H32" s="218">
        <v>0</v>
      </c>
      <c r="I32" s="218">
        <v>6.093074877178414</v>
      </c>
      <c r="J32" s="218">
        <v>5.0234369415639897</v>
      </c>
    </row>
    <row r="33" spans="1:10" x14ac:dyDescent="0.2">
      <c r="A33" s="178"/>
      <c r="B33" s="137"/>
      <c r="C33" s="218"/>
      <c r="D33" s="137"/>
      <c r="E33" s="137"/>
      <c r="F33" s="137"/>
      <c r="G33" s="137"/>
      <c r="H33" s="137"/>
      <c r="I33" s="137"/>
    </row>
    <row r="34" spans="1:10" x14ac:dyDescent="0.2">
      <c r="A34" s="28" t="s">
        <v>69</v>
      </c>
    </row>
    <row r="35" spans="1:10" x14ac:dyDescent="0.2">
      <c r="A35" s="230" t="s">
        <v>62</v>
      </c>
      <c r="B35" s="218"/>
      <c r="C35" s="218"/>
      <c r="D35" s="218"/>
      <c r="E35" s="218"/>
      <c r="F35" s="218"/>
      <c r="G35" s="218"/>
      <c r="H35" s="218"/>
      <c r="I35" s="218"/>
    </row>
    <row r="36" spans="1:10" x14ac:dyDescent="0.2">
      <c r="A36" s="228" t="s">
        <v>127</v>
      </c>
      <c r="B36" s="218">
        <v>8.1184715250164032</v>
      </c>
      <c r="C36" s="218">
        <v>9.2609360572758899</v>
      </c>
      <c r="D36" s="218">
        <v>12.021154062271712</v>
      </c>
      <c r="E36" s="218">
        <v>9.5159419192309045</v>
      </c>
      <c r="F36" s="218">
        <v>6.791261097305541</v>
      </c>
      <c r="G36" s="218">
        <v>7.0413093867840439</v>
      </c>
      <c r="H36" s="218">
        <v>0</v>
      </c>
      <c r="I36" s="218">
        <v>0</v>
      </c>
      <c r="J36" s="218">
        <v>7.2181498967371631</v>
      </c>
    </row>
    <row r="37" spans="1:10" x14ac:dyDescent="0.2">
      <c r="A37" s="228" t="s">
        <v>128</v>
      </c>
      <c r="B37" s="218">
        <v>8.4766196312281963</v>
      </c>
      <c r="C37" s="218">
        <v>9.1988643237815531</v>
      </c>
      <c r="D37" s="218">
        <v>11.467028432853352</v>
      </c>
      <c r="E37" s="218">
        <v>9.5890156195420957</v>
      </c>
      <c r="F37" s="218">
        <v>6.9958828106464468</v>
      </c>
      <c r="G37" s="218">
        <v>7.2266538870126418</v>
      </c>
      <c r="H37" s="218">
        <v>0</v>
      </c>
      <c r="I37" s="218">
        <v>0</v>
      </c>
      <c r="J37" s="218">
        <v>7.2238890413976673</v>
      </c>
    </row>
    <row r="38" spans="1:10" x14ac:dyDescent="0.2">
      <c r="A38" s="228" t="s">
        <v>133</v>
      </c>
      <c r="B38" s="218">
        <v>8.1931095293594662</v>
      </c>
      <c r="C38" s="218">
        <v>7.3331698622159465</v>
      </c>
      <c r="D38" s="218">
        <v>0</v>
      </c>
      <c r="E38" s="218">
        <v>7.1519434172598695</v>
      </c>
      <c r="F38" s="218">
        <v>8</v>
      </c>
      <c r="G38" s="218">
        <v>9.8260869565217384</v>
      </c>
      <c r="H38" s="218">
        <v>0</v>
      </c>
      <c r="I38" s="218">
        <v>0</v>
      </c>
      <c r="J38" s="218">
        <v>0</v>
      </c>
    </row>
    <row r="39" spans="1:10" x14ac:dyDescent="0.2">
      <c r="A39" s="230" t="s">
        <v>63</v>
      </c>
      <c r="B39" s="218">
        <v>12.682776117982757</v>
      </c>
      <c r="C39" s="218">
        <v>13.661609348807069</v>
      </c>
      <c r="D39" s="218">
        <v>15.227237895720146</v>
      </c>
      <c r="E39" s="218">
        <v>12.88945910665595</v>
      </c>
      <c r="F39" s="218">
        <v>8.6506595543801694</v>
      </c>
      <c r="G39" s="218">
        <v>8.9306012658761258</v>
      </c>
      <c r="H39" s="218">
        <v>0</v>
      </c>
      <c r="I39" s="218">
        <v>0</v>
      </c>
      <c r="J39" s="218">
        <v>10.029999966372658</v>
      </c>
    </row>
    <row r="40" spans="1:10" x14ac:dyDescent="0.2">
      <c r="A40" s="230" t="s">
        <v>64</v>
      </c>
      <c r="B40" s="218">
        <v>12.507937326528248</v>
      </c>
      <c r="C40" s="218">
        <v>15.462049535085724</v>
      </c>
      <c r="D40" s="218">
        <v>16.54261389317206</v>
      </c>
      <c r="E40" s="218">
        <v>14.90542043365639</v>
      </c>
      <c r="F40" s="218">
        <v>0</v>
      </c>
      <c r="G40" s="218">
        <v>9.7862002056358843</v>
      </c>
      <c r="H40" s="218">
        <v>0</v>
      </c>
      <c r="I40" s="218">
        <v>0</v>
      </c>
      <c r="J40" s="218">
        <v>0</v>
      </c>
    </row>
    <row r="41" spans="1:10" x14ac:dyDescent="0.2">
      <c r="A41" s="230" t="s">
        <v>65</v>
      </c>
      <c r="B41" s="218">
        <v>12.055900788659358</v>
      </c>
      <c r="C41" s="218">
        <v>17.342174187928102</v>
      </c>
      <c r="D41" s="218">
        <v>0</v>
      </c>
      <c r="E41" s="218">
        <v>17.342174187928102</v>
      </c>
      <c r="F41" s="218">
        <v>0</v>
      </c>
      <c r="G41" s="218">
        <v>11.46854200619555</v>
      </c>
      <c r="H41" s="218">
        <v>0</v>
      </c>
      <c r="I41" s="218">
        <v>0</v>
      </c>
      <c r="J41" s="218">
        <v>0</v>
      </c>
    </row>
    <row r="42" spans="1:10" x14ac:dyDescent="0.2">
      <c r="A42" s="230" t="s">
        <v>66</v>
      </c>
      <c r="B42" s="218">
        <v>11.465373762028555</v>
      </c>
      <c r="C42" s="218">
        <v>16.642857142857142</v>
      </c>
      <c r="D42" s="218">
        <v>0</v>
      </c>
      <c r="E42" s="218">
        <v>16.642857142857142</v>
      </c>
      <c r="F42" s="218">
        <v>0</v>
      </c>
      <c r="G42" s="218">
        <v>10.668312997939463</v>
      </c>
      <c r="H42" s="218">
        <v>0</v>
      </c>
      <c r="I42" s="218">
        <v>0</v>
      </c>
      <c r="J42" s="218">
        <v>0</v>
      </c>
    </row>
    <row r="43" spans="1:10" x14ac:dyDescent="0.2">
      <c r="A43" s="238" t="s">
        <v>108</v>
      </c>
      <c r="B43" s="218">
        <v>0</v>
      </c>
      <c r="C43" s="218">
        <v>12.700504739797083</v>
      </c>
      <c r="D43" s="218">
        <v>14.164238578269982</v>
      </c>
      <c r="E43" s="218">
        <v>12.601339060808835</v>
      </c>
      <c r="F43" s="218">
        <v>5.1847205505313534</v>
      </c>
      <c r="G43" s="218">
        <v>9.1343003744718789</v>
      </c>
      <c r="H43" s="218">
        <v>0</v>
      </c>
      <c r="I43" s="218">
        <v>8.3236920145568174</v>
      </c>
      <c r="J43" s="218">
        <v>6.8444559461320527</v>
      </c>
    </row>
    <row r="44" spans="1:10" x14ac:dyDescent="0.2">
      <c r="A44" s="178"/>
    </row>
    <row r="45" spans="1:10" x14ac:dyDescent="0.2">
      <c r="A45" s="175" t="s">
        <v>12</v>
      </c>
      <c r="B45" s="217"/>
      <c r="C45" s="217"/>
      <c r="D45" s="217"/>
      <c r="E45" s="217"/>
      <c r="F45" s="217"/>
      <c r="G45" s="217"/>
      <c r="H45" s="217"/>
      <c r="I45" s="217"/>
    </row>
    <row r="46" spans="1:10" x14ac:dyDescent="0.2">
      <c r="A46" s="176" t="s">
        <v>31</v>
      </c>
      <c r="B46" s="218">
        <v>6.0378008308895348</v>
      </c>
      <c r="C46" s="218">
        <v>6.3857898436715725</v>
      </c>
      <c r="D46" s="218">
        <v>0</v>
      </c>
      <c r="E46" s="218">
        <v>6.3857898436715725</v>
      </c>
      <c r="F46" s="218">
        <v>0</v>
      </c>
      <c r="G46" s="218">
        <v>5.6726974553395575</v>
      </c>
      <c r="H46" s="218">
        <v>0</v>
      </c>
      <c r="I46" s="218">
        <v>0</v>
      </c>
      <c r="J46" s="218">
        <v>5.6257480992487388</v>
      </c>
    </row>
    <row r="47" spans="1:10" x14ac:dyDescent="0.2">
      <c r="A47" s="176" t="s">
        <v>32</v>
      </c>
      <c r="B47" s="218">
        <v>7.9750927135337184</v>
      </c>
      <c r="C47" s="218">
        <v>9.4015534236022091</v>
      </c>
      <c r="D47" s="218">
        <v>0</v>
      </c>
      <c r="E47" s="218">
        <v>9.4015534236022091</v>
      </c>
      <c r="F47" s="218">
        <v>0</v>
      </c>
      <c r="G47" s="218">
        <v>7.1150258619646856</v>
      </c>
      <c r="H47" s="218">
        <v>0</v>
      </c>
      <c r="I47" s="218">
        <v>0</v>
      </c>
      <c r="J47" s="218">
        <v>8.8934097506290595</v>
      </c>
    </row>
    <row r="48" spans="1:10" x14ac:dyDescent="0.2">
      <c r="A48" s="176" t="s">
        <v>41</v>
      </c>
      <c r="B48" s="218">
        <v>9.7222219771629117</v>
      </c>
      <c r="C48" s="218">
        <v>11.115919692925511</v>
      </c>
      <c r="D48" s="218">
        <v>13.904022474509626</v>
      </c>
      <c r="E48" s="218">
        <v>11.266326152338808</v>
      </c>
      <c r="F48" s="218">
        <v>6.9286591608215495</v>
      </c>
      <c r="G48" s="218">
        <v>7.9483228996523811</v>
      </c>
      <c r="H48" s="218">
        <v>0</v>
      </c>
      <c r="I48" s="218">
        <v>8.3236920145568174</v>
      </c>
      <c r="J48" s="218">
        <v>7.3431719870677936</v>
      </c>
    </row>
    <row r="49" spans="1:15" x14ac:dyDescent="0.2">
      <c r="A49" s="239" t="s">
        <v>37</v>
      </c>
      <c r="B49" s="240">
        <v>10.719995998901515</v>
      </c>
      <c r="C49" s="240">
        <v>12.931257831420453</v>
      </c>
      <c r="D49" s="240">
        <v>0</v>
      </c>
      <c r="E49" s="240">
        <v>12.931257831420453</v>
      </c>
      <c r="F49" s="240">
        <v>0</v>
      </c>
      <c r="G49" s="240">
        <v>9.4234518666646885</v>
      </c>
      <c r="H49" s="240">
        <v>0</v>
      </c>
      <c r="I49" s="240">
        <v>0</v>
      </c>
      <c r="J49" s="240">
        <v>6.0743084140867367</v>
      </c>
    </row>
    <row r="50" spans="1:15" x14ac:dyDescent="0.2">
      <c r="A50" s="179" t="str">
        <f>'C05'!A41</f>
        <v>Fuente: Instituto Nacional de Estadística (INE).  LXXXIV Encuesta Permanente de Hogares de Propósitos Múltiples, junio 2026.</v>
      </c>
      <c r="B50" s="174"/>
      <c r="C50" s="174"/>
      <c r="D50" s="174"/>
      <c r="E50" s="174"/>
      <c r="F50" s="174"/>
      <c r="G50" s="174"/>
      <c r="H50" s="174"/>
      <c r="I50" s="174"/>
    </row>
    <row r="51" spans="1:15" x14ac:dyDescent="0.2">
      <c r="A51" s="179" t="str">
        <f>'C05'!A42</f>
        <v>(Promedio de salarios mínimos por rama)</v>
      </c>
      <c r="B51" s="174"/>
      <c r="C51" s="174"/>
      <c r="D51" s="174"/>
      <c r="E51" s="174"/>
      <c r="F51" s="174"/>
      <c r="G51" s="174"/>
      <c r="H51" s="174"/>
      <c r="I51" s="174"/>
    </row>
    <row r="52" spans="1:15" x14ac:dyDescent="0.2">
      <c r="A52" s="29" t="s">
        <v>135</v>
      </c>
      <c r="B52" s="174"/>
      <c r="C52" s="174"/>
      <c r="D52" s="174"/>
      <c r="E52" s="174"/>
      <c r="F52" s="174"/>
      <c r="G52" s="174"/>
      <c r="H52" s="174"/>
      <c r="I52" s="174"/>
    </row>
    <row r="53" spans="1:15" x14ac:dyDescent="0.2">
      <c r="A53" s="174"/>
      <c r="B53" s="174"/>
      <c r="C53" s="174"/>
      <c r="D53" s="180"/>
      <c r="E53" s="174"/>
      <c r="F53" s="174"/>
      <c r="G53" s="174"/>
      <c r="H53" s="174"/>
      <c r="I53" s="174"/>
    </row>
    <row r="54" spans="1:15" x14ac:dyDescent="0.2">
      <c r="A54" s="322" t="s">
        <v>86</v>
      </c>
      <c r="B54" s="322"/>
      <c r="C54" s="322"/>
      <c r="D54" s="322"/>
      <c r="E54" s="322"/>
      <c r="F54" s="322"/>
      <c r="G54" s="322"/>
      <c r="H54" s="322"/>
      <c r="I54" s="322"/>
      <c r="J54" s="322"/>
    </row>
    <row r="55" spans="1:15" x14ac:dyDescent="0.2">
      <c r="A55" s="322" t="s">
        <v>83</v>
      </c>
      <c r="B55" s="322"/>
      <c r="C55" s="322"/>
      <c r="D55" s="322"/>
      <c r="E55" s="322"/>
      <c r="F55" s="322"/>
      <c r="G55" s="322"/>
      <c r="H55" s="322"/>
      <c r="I55" s="322"/>
      <c r="J55" s="322"/>
    </row>
    <row r="56" spans="1:15" x14ac:dyDescent="0.2">
      <c r="A56" s="322" t="s">
        <v>28</v>
      </c>
      <c r="B56" s="322"/>
      <c r="C56" s="322"/>
      <c r="D56" s="322"/>
      <c r="E56" s="322"/>
      <c r="F56" s="322"/>
      <c r="G56" s="322"/>
      <c r="H56" s="322"/>
      <c r="I56" s="322"/>
      <c r="J56" s="322"/>
    </row>
    <row r="57" spans="1:15" customFormat="1" ht="23.25" x14ac:dyDescent="0.35">
      <c r="A57" s="279" t="s">
        <v>73</v>
      </c>
      <c r="B57" s="279"/>
      <c r="C57" s="279"/>
      <c r="D57" s="279"/>
      <c r="E57" s="279"/>
      <c r="F57" s="279"/>
      <c r="G57" s="279"/>
      <c r="H57" s="279"/>
      <c r="I57" s="279"/>
      <c r="J57" s="279"/>
      <c r="K57" s="185"/>
      <c r="L57" s="185"/>
      <c r="M57" s="185"/>
      <c r="N57" s="185"/>
      <c r="O57" s="185"/>
    </row>
    <row r="58" spans="1:15" x14ac:dyDescent="0.2">
      <c r="A58" s="174" t="s">
        <v>16</v>
      </c>
      <c r="B58" s="174"/>
      <c r="C58" s="174"/>
      <c r="D58" s="174"/>
      <c r="E58" s="174"/>
      <c r="F58" s="174"/>
      <c r="G58" s="174"/>
      <c r="H58" s="174"/>
      <c r="I58" s="174"/>
    </row>
    <row r="59" spans="1:15" ht="10.15" customHeight="1" x14ac:dyDescent="0.2">
      <c r="A59" s="331" t="s">
        <v>27</v>
      </c>
      <c r="B59" s="333" t="s">
        <v>25</v>
      </c>
      <c r="C59" s="335" t="s">
        <v>6</v>
      </c>
      <c r="D59" s="335"/>
      <c r="E59" s="335"/>
      <c r="F59" s="335"/>
      <c r="G59" s="331" t="s">
        <v>26</v>
      </c>
      <c r="H59" s="331" t="s">
        <v>138</v>
      </c>
      <c r="I59" s="168"/>
      <c r="J59" s="327" t="s">
        <v>126</v>
      </c>
    </row>
    <row r="60" spans="1:15" ht="24" customHeight="1" x14ac:dyDescent="0.2">
      <c r="A60" s="332"/>
      <c r="B60" s="334"/>
      <c r="C60" s="261" t="s">
        <v>0</v>
      </c>
      <c r="D60" s="169" t="s">
        <v>70</v>
      </c>
      <c r="E60" s="169" t="s">
        <v>9</v>
      </c>
      <c r="F60" s="169" t="s">
        <v>71</v>
      </c>
      <c r="G60" s="332"/>
      <c r="H60" s="332"/>
      <c r="I60" s="269"/>
      <c r="J60" s="328"/>
    </row>
    <row r="61" spans="1:15" x14ac:dyDescent="0.2">
      <c r="A61" s="168"/>
      <c r="B61" s="168"/>
      <c r="C61" s="181"/>
      <c r="D61" s="168"/>
      <c r="E61" s="168"/>
      <c r="F61" s="168"/>
      <c r="G61" s="168"/>
      <c r="H61" s="246"/>
      <c r="I61" s="246"/>
    </row>
    <row r="62" spans="1:15" x14ac:dyDescent="0.2">
      <c r="A62" s="182" t="s">
        <v>48</v>
      </c>
      <c r="B62" s="173">
        <f>B8</f>
        <v>9.3371928350729227</v>
      </c>
      <c r="C62" s="173">
        <f t="shared" ref="C62:J62" si="0">C8</f>
        <v>7.7434739222442674</v>
      </c>
      <c r="D62" s="173">
        <f t="shared" si="0"/>
        <v>13.904022474509626</v>
      </c>
      <c r="E62" s="173">
        <f t="shared" si="0"/>
        <v>10.756647410115946</v>
      </c>
      <c r="F62" s="173">
        <f t="shared" si="0"/>
        <v>6.9286591608215495</v>
      </c>
      <c r="G62" s="173">
        <f t="shared" si="0"/>
        <v>7.7218757686883235</v>
      </c>
      <c r="H62" s="173">
        <f t="shared" si="0"/>
        <v>0</v>
      </c>
      <c r="I62" s="173">
        <f t="shared" si="0"/>
        <v>8.3236920145568174</v>
      </c>
      <c r="J62" s="173">
        <f t="shared" si="0"/>
        <v>7.2421365632827426</v>
      </c>
    </row>
    <row r="63" spans="1:15" x14ac:dyDescent="0.2">
      <c r="A63" s="183"/>
      <c r="B63" s="216"/>
      <c r="C63" s="216"/>
      <c r="D63" s="216"/>
      <c r="E63" s="216"/>
      <c r="F63" s="216"/>
      <c r="G63" s="216"/>
      <c r="H63" s="216"/>
      <c r="I63" s="216"/>
    </row>
    <row r="64" spans="1:15" x14ac:dyDescent="0.2">
      <c r="A64" s="184" t="s">
        <v>13</v>
      </c>
      <c r="B64" s="105"/>
      <c r="C64" s="105"/>
      <c r="D64" s="105"/>
      <c r="E64" s="105"/>
      <c r="F64" s="105"/>
      <c r="G64" s="105"/>
      <c r="H64" s="105"/>
      <c r="I64" s="105"/>
    </row>
    <row r="65" spans="1:10" x14ac:dyDescent="0.2">
      <c r="A65" s="73" t="s">
        <v>110</v>
      </c>
      <c r="B65" s="218">
        <v>6.0422776483286107</v>
      </c>
      <c r="C65" s="218">
        <v>6.4093841003323178</v>
      </c>
      <c r="D65" s="218">
        <v>0</v>
      </c>
      <c r="E65" s="218">
        <v>6.4093841003323178</v>
      </c>
      <c r="F65" s="218">
        <v>0</v>
      </c>
      <c r="G65" s="218">
        <v>5.6580485028078042</v>
      </c>
      <c r="H65" s="218">
        <v>0</v>
      </c>
      <c r="I65" s="218">
        <v>0</v>
      </c>
      <c r="J65" s="218">
        <v>5.6257480992487388</v>
      </c>
    </row>
    <row r="66" spans="1:10" x14ac:dyDescent="0.2">
      <c r="A66" s="73" t="s">
        <v>87</v>
      </c>
      <c r="B66" s="218">
        <v>5.6077519213115483</v>
      </c>
      <c r="C66" s="218">
        <v>4.7663033343327044</v>
      </c>
      <c r="D66" s="218">
        <v>0</v>
      </c>
      <c r="E66" s="218">
        <v>4.7663033343327044</v>
      </c>
      <c r="F66" s="218">
        <v>0</v>
      </c>
      <c r="G66" s="218">
        <v>10</v>
      </c>
      <c r="H66" s="218">
        <v>0</v>
      </c>
      <c r="I66" s="218">
        <v>0</v>
      </c>
      <c r="J66" s="218">
        <v>0</v>
      </c>
    </row>
    <row r="67" spans="1:10" x14ac:dyDescent="0.2">
      <c r="A67" s="73" t="s">
        <v>111</v>
      </c>
      <c r="B67" s="218">
        <v>7.9750927135337184</v>
      </c>
      <c r="C67" s="218">
        <v>9.4015534236022091</v>
      </c>
      <c r="D67" s="218">
        <v>0</v>
      </c>
      <c r="E67" s="218">
        <v>9.4015534236022091</v>
      </c>
      <c r="F67" s="218">
        <v>0</v>
      </c>
      <c r="G67" s="218">
        <v>7.1150258619646856</v>
      </c>
      <c r="H67" s="218">
        <v>0</v>
      </c>
      <c r="I67" s="218">
        <v>0</v>
      </c>
      <c r="J67" s="218">
        <v>8.8934097506290595</v>
      </c>
    </row>
    <row r="68" spans="1:10" x14ac:dyDescent="0.2">
      <c r="A68" s="73" t="s">
        <v>88</v>
      </c>
      <c r="B68" s="218">
        <v>15.117403940269083</v>
      </c>
      <c r="C68" s="218">
        <v>14.33217413363702</v>
      </c>
      <c r="D68" s="218">
        <v>0</v>
      </c>
      <c r="E68" s="218">
        <v>14.33217413363702</v>
      </c>
      <c r="F68" s="218">
        <v>0</v>
      </c>
      <c r="G68" s="218">
        <v>0</v>
      </c>
      <c r="H68" s="218">
        <v>0</v>
      </c>
      <c r="I68" s="218">
        <v>0</v>
      </c>
      <c r="J68" s="218">
        <v>0</v>
      </c>
    </row>
    <row r="69" spans="1:10" x14ac:dyDescent="0.2">
      <c r="A69" s="73" t="s">
        <v>112</v>
      </c>
      <c r="B69" s="218">
        <v>7.3118010119628476</v>
      </c>
      <c r="C69" s="218">
        <v>10.132217145365898</v>
      </c>
      <c r="D69" s="218">
        <v>0</v>
      </c>
      <c r="E69" s="218">
        <v>10.132217145365898</v>
      </c>
      <c r="F69" s="218">
        <v>0</v>
      </c>
      <c r="G69" s="218">
        <v>6.6019710333610533</v>
      </c>
      <c r="H69" s="218">
        <v>0</v>
      </c>
      <c r="I69" s="218">
        <v>0</v>
      </c>
      <c r="J69" s="218">
        <v>0</v>
      </c>
    </row>
    <row r="70" spans="1:10" x14ac:dyDescent="0.2">
      <c r="A70" s="73" t="s">
        <v>113</v>
      </c>
      <c r="B70" s="218">
        <v>10.503587140405756</v>
      </c>
      <c r="C70" s="218">
        <v>11.539916540763294</v>
      </c>
      <c r="D70" s="218">
        <v>16.285607457774582</v>
      </c>
      <c r="E70" s="218">
        <v>10.74193631266613</v>
      </c>
      <c r="F70" s="218">
        <v>0</v>
      </c>
      <c r="G70" s="218">
        <v>9.8153352150992834</v>
      </c>
      <c r="H70" s="218">
        <v>0</v>
      </c>
      <c r="I70" s="218">
        <v>0</v>
      </c>
      <c r="J70" s="218">
        <v>0</v>
      </c>
    </row>
    <row r="71" spans="1:10" x14ac:dyDescent="0.2">
      <c r="A71" s="73" t="s">
        <v>114</v>
      </c>
      <c r="B71" s="218">
        <v>8.5666310120988935</v>
      </c>
      <c r="C71" s="218">
        <v>10.973952489593431</v>
      </c>
      <c r="D71" s="218">
        <v>0</v>
      </c>
      <c r="E71" s="218">
        <v>10.973952489593431</v>
      </c>
      <c r="F71" s="218">
        <v>0</v>
      </c>
      <c r="G71" s="218">
        <v>7.4433805013567049</v>
      </c>
      <c r="H71" s="218">
        <v>0</v>
      </c>
      <c r="I71" s="218">
        <v>8.3236920145568174</v>
      </c>
      <c r="J71" s="218">
        <v>7.6800564385053267</v>
      </c>
    </row>
    <row r="72" spans="1:10" x14ac:dyDescent="0.2">
      <c r="A72" s="73" t="s">
        <v>89</v>
      </c>
      <c r="B72" s="218">
        <v>12.42766745171032</v>
      </c>
      <c r="C72" s="218">
        <v>12.988048937985509</v>
      </c>
      <c r="D72" s="218">
        <v>13.962616822429908</v>
      </c>
      <c r="E72" s="218">
        <v>12.907269458673603</v>
      </c>
      <c r="F72" s="218">
        <v>0</v>
      </c>
      <c r="G72" s="218">
        <v>12.496319891915187</v>
      </c>
      <c r="H72" s="218">
        <v>0</v>
      </c>
      <c r="I72" s="218">
        <v>0</v>
      </c>
      <c r="J72" s="218">
        <v>9</v>
      </c>
    </row>
    <row r="73" spans="1:10" x14ac:dyDescent="0.2">
      <c r="A73" s="73" t="s">
        <v>115</v>
      </c>
      <c r="B73" s="218">
        <v>8.0734020121705843</v>
      </c>
      <c r="C73" s="218">
        <v>8.5546503033869676</v>
      </c>
      <c r="D73" s="218">
        <v>0</v>
      </c>
      <c r="E73" s="218">
        <v>8.5546503033869676</v>
      </c>
      <c r="F73" s="218">
        <v>0</v>
      </c>
      <c r="G73" s="218">
        <v>7.3097245691349082</v>
      </c>
      <c r="H73" s="218">
        <v>0</v>
      </c>
      <c r="I73" s="218">
        <v>0</v>
      </c>
      <c r="J73" s="218">
        <v>6.5598732053258875</v>
      </c>
    </row>
    <row r="74" spans="1:10" x14ac:dyDescent="0.2">
      <c r="A74" s="73" t="s">
        <v>116</v>
      </c>
      <c r="B74" s="218">
        <v>14.89012164645837</v>
      </c>
      <c r="C74" s="218">
        <v>15.003063325976004</v>
      </c>
      <c r="D74" s="218">
        <v>0</v>
      </c>
      <c r="E74" s="218">
        <v>15.003063325976004</v>
      </c>
      <c r="F74" s="218">
        <v>0</v>
      </c>
      <c r="G74" s="218">
        <v>0</v>
      </c>
      <c r="H74" s="218">
        <v>0</v>
      </c>
      <c r="I74" s="218">
        <v>0</v>
      </c>
      <c r="J74" s="218">
        <v>0</v>
      </c>
    </row>
    <row r="75" spans="1:10" x14ac:dyDescent="0.2">
      <c r="A75" s="73" t="s">
        <v>117</v>
      </c>
      <c r="B75" s="218">
        <v>13.881835729942095</v>
      </c>
      <c r="C75" s="218">
        <v>14.356267376696501</v>
      </c>
      <c r="D75" s="218">
        <v>0</v>
      </c>
      <c r="E75" s="218">
        <v>14.356267376696501</v>
      </c>
      <c r="F75" s="218">
        <v>0</v>
      </c>
      <c r="G75" s="218">
        <v>0</v>
      </c>
      <c r="H75" s="218">
        <v>0</v>
      </c>
      <c r="I75" s="218">
        <v>0</v>
      </c>
      <c r="J75" s="218">
        <v>0</v>
      </c>
    </row>
    <row r="76" spans="1:10" x14ac:dyDescent="0.2">
      <c r="A76" s="73" t="s">
        <v>90</v>
      </c>
      <c r="B76" s="218">
        <v>11.67964619966552</v>
      </c>
      <c r="C76" s="218">
        <v>12.728580905854274</v>
      </c>
      <c r="D76" s="218">
        <v>0</v>
      </c>
      <c r="E76" s="218">
        <v>12.728580905854274</v>
      </c>
      <c r="F76" s="218">
        <v>0</v>
      </c>
      <c r="G76" s="218">
        <v>0</v>
      </c>
      <c r="H76" s="218">
        <v>0</v>
      </c>
      <c r="I76" s="218">
        <v>0</v>
      </c>
      <c r="J76" s="218">
        <v>0</v>
      </c>
    </row>
    <row r="77" spans="1:10" x14ac:dyDescent="0.2">
      <c r="A77" s="73" t="s">
        <v>118</v>
      </c>
      <c r="B77" s="218">
        <v>14.540790550176212</v>
      </c>
      <c r="C77" s="218">
        <v>15.12638725735477</v>
      </c>
      <c r="D77" s="218">
        <v>0</v>
      </c>
      <c r="E77" s="218">
        <v>15.12638725735477</v>
      </c>
      <c r="F77" s="218">
        <v>0</v>
      </c>
      <c r="G77" s="218">
        <v>14.179074468447231</v>
      </c>
      <c r="H77" s="218">
        <v>0</v>
      </c>
      <c r="I77" s="218">
        <v>0</v>
      </c>
      <c r="J77" s="218">
        <v>0</v>
      </c>
    </row>
    <row r="78" spans="1:10" x14ac:dyDescent="0.2">
      <c r="A78" s="73" t="s">
        <v>91</v>
      </c>
      <c r="B78" s="218">
        <v>10.764867361724518</v>
      </c>
      <c r="C78" s="218">
        <v>10.999733844684327</v>
      </c>
      <c r="D78" s="218">
        <v>0</v>
      </c>
      <c r="E78" s="218">
        <v>10.999733844684327</v>
      </c>
      <c r="F78" s="218">
        <v>0</v>
      </c>
      <c r="G78" s="218">
        <v>11.160662220283708</v>
      </c>
      <c r="H78" s="218">
        <v>0</v>
      </c>
      <c r="I78" s="218">
        <v>0</v>
      </c>
      <c r="J78" s="218">
        <v>0</v>
      </c>
    </row>
    <row r="79" spans="1:10" x14ac:dyDescent="0.2">
      <c r="A79" s="73" t="s">
        <v>119</v>
      </c>
      <c r="B79" s="218">
        <v>12.927661292525547</v>
      </c>
      <c r="C79" s="218">
        <v>12.880380577537197</v>
      </c>
      <c r="D79" s="218">
        <v>12.880380577537197</v>
      </c>
      <c r="E79" s="218">
        <v>0</v>
      </c>
      <c r="F79" s="218">
        <v>0</v>
      </c>
      <c r="G79" s="218">
        <v>0</v>
      </c>
      <c r="H79" s="218">
        <v>0</v>
      </c>
      <c r="I79" s="218">
        <v>0</v>
      </c>
      <c r="J79" s="218">
        <v>0</v>
      </c>
    </row>
    <row r="80" spans="1:10" x14ac:dyDescent="0.2">
      <c r="A80" s="73" t="s">
        <v>92</v>
      </c>
      <c r="B80" s="218">
        <v>14.664112458550171</v>
      </c>
      <c r="C80" s="218">
        <v>14.67013075773669</v>
      </c>
      <c r="D80" s="218">
        <v>14.954193144852271</v>
      </c>
      <c r="E80" s="218">
        <v>13.967543650077713</v>
      </c>
      <c r="F80" s="218">
        <v>0</v>
      </c>
      <c r="G80" s="218">
        <v>14.094318051425734</v>
      </c>
      <c r="H80" s="218">
        <v>0</v>
      </c>
      <c r="I80" s="218">
        <v>0</v>
      </c>
      <c r="J80" s="218">
        <v>0</v>
      </c>
    </row>
    <row r="81" spans="1:14" x14ac:dyDescent="0.2">
      <c r="A81" s="73" t="s">
        <v>120</v>
      </c>
      <c r="B81" s="218">
        <v>12.863941584132482</v>
      </c>
      <c r="C81" s="218">
        <v>13.052231254299061</v>
      </c>
      <c r="D81" s="218">
        <v>12.75835539871267</v>
      </c>
      <c r="E81" s="218">
        <v>13.314136940540537</v>
      </c>
      <c r="F81" s="218">
        <v>0</v>
      </c>
      <c r="G81" s="218">
        <v>15.915370572760068</v>
      </c>
      <c r="H81" s="218">
        <v>0</v>
      </c>
      <c r="I81" s="218">
        <v>0</v>
      </c>
      <c r="J81" s="218">
        <v>0</v>
      </c>
    </row>
    <row r="82" spans="1:14" x14ac:dyDescent="0.2">
      <c r="A82" s="73" t="s">
        <v>121</v>
      </c>
      <c r="B82" s="218">
        <v>10.880935420767649</v>
      </c>
      <c r="C82" s="218">
        <v>10.661283329961934</v>
      </c>
      <c r="D82" s="218">
        <v>0</v>
      </c>
      <c r="E82" s="218">
        <v>10.661283329961934</v>
      </c>
      <c r="F82" s="218">
        <v>0</v>
      </c>
      <c r="G82" s="218">
        <v>11.669100109026809</v>
      </c>
      <c r="H82" s="218">
        <v>0</v>
      </c>
      <c r="I82" s="218">
        <v>0</v>
      </c>
      <c r="J82" s="218">
        <v>0</v>
      </c>
      <c r="N82" s="247"/>
    </row>
    <row r="83" spans="1:14" x14ac:dyDescent="0.2">
      <c r="A83" s="73" t="s">
        <v>93</v>
      </c>
      <c r="B83" s="218">
        <v>8.4348282232505003</v>
      </c>
      <c r="C83" s="218">
        <v>10.28041339001507</v>
      </c>
      <c r="D83" s="218">
        <v>0</v>
      </c>
      <c r="E83" s="218">
        <v>10.28041339001507</v>
      </c>
      <c r="F83" s="218">
        <v>0</v>
      </c>
      <c r="G83" s="218">
        <v>7.6070885601591609</v>
      </c>
      <c r="H83" s="218">
        <v>0</v>
      </c>
      <c r="I83" s="218">
        <v>0</v>
      </c>
      <c r="J83" s="218">
        <v>8.3246674951503472</v>
      </c>
    </row>
    <row r="84" spans="1:14" x14ac:dyDescent="0.2">
      <c r="A84" s="73" t="s">
        <v>122</v>
      </c>
      <c r="B84" s="218">
        <v>6.9351905976461561</v>
      </c>
      <c r="C84" s="218">
        <v>6.9286591608215495</v>
      </c>
      <c r="D84" s="218">
        <v>0</v>
      </c>
      <c r="E84" s="218">
        <v>0</v>
      </c>
      <c r="F84" s="218">
        <v>6.9286591608215495</v>
      </c>
      <c r="G84" s="218">
        <v>6.9008278105659349</v>
      </c>
      <c r="H84" s="218">
        <v>0</v>
      </c>
      <c r="I84" s="218">
        <v>0</v>
      </c>
      <c r="J84" s="218">
        <v>6.1546873186347995</v>
      </c>
    </row>
    <row r="85" spans="1:14" x14ac:dyDescent="0.2">
      <c r="A85" s="73" t="s">
        <v>123</v>
      </c>
      <c r="B85" s="218">
        <v>15.823531777817722</v>
      </c>
      <c r="C85" s="218">
        <v>16.217966747960688</v>
      </c>
      <c r="D85" s="218">
        <v>0</v>
      </c>
      <c r="E85" s="218">
        <v>16.217966747960688</v>
      </c>
      <c r="F85" s="218">
        <v>0</v>
      </c>
      <c r="G85" s="218">
        <v>0</v>
      </c>
      <c r="H85" s="218">
        <v>0</v>
      </c>
      <c r="I85" s="218">
        <v>0</v>
      </c>
      <c r="J85" s="218">
        <v>0</v>
      </c>
    </row>
    <row r="86" spans="1:14" x14ac:dyDescent="0.2">
      <c r="A86" s="73" t="s">
        <v>124</v>
      </c>
      <c r="B86" s="218">
        <v>0</v>
      </c>
      <c r="C86" s="218">
        <v>0</v>
      </c>
      <c r="D86" s="218">
        <v>0</v>
      </c>
      <c r="E86" s="218">
        <v>0</v>
      </c>
      <c r="F86" s="218">
        <v>0</v>
      </c>
      <c r="G86" s="218">
        <v>0</v>
      </c>
      <c r="H86" s="218">
        <v>0</v>
      </c>
      <c r="I86" s="218">
        <v>0</v>
      </c>
      <c r="J86" s="218">
        <v>0</v>
      </c>
    </row>
    <row r="87" spans="1:14" x14ac:dyDescent="0.2">
      <c r="A87" s="73" t="s">
        <v>61</v>
      </c>
      <c r="B87" s="218">
        <v>0</v>
      </c>
      <c r="C87" s="218">
        <v>0</v>
      </c>
      <c r="D87" s="218">
        <v>0</v>
      </c>
      <c r="E87" s="218">
        <v>0</v>
      </c>
      <c r="F87" s="218">
        <v>0</v>
      </c>
      <c r="G87" s="218">
        <v>0</v>
      </c>
      <c r="H87" s="218">
        <v>0</v>
      </c>
      <c r="I87" s="218">
        <v>0</v>
      </c>
      <c r="J87" s="218">
        <v>0</v>
      </c>
    </row>
    <row r="88" spans="1:14" x14ac:dyDescent="0.2">
      <c r="A88" s="73" t="s">
        <v>125</v>
      </c>
      <c r="B88" s="218">
        <v>10.719995998901515</v>
      </c>
      <c r="C88" s="218">
        <v>12.931257831420453</v>
      </c>
      <c r="D88" s="218">
        <v>0</v>
      </c>
      <c r="E88" s="218">
        <v>12.931257831420453</v>
      </c>
      <c r="F88" s="218">
        <v>0</v>
      </c>
      <c r="G88" s="218">
        <v>9.4234518666646885</v>
      </c>
      <c r="H88" s="218">
        <v>0</v>
      </c>
      <c r="I88" s="218">
        <v>0</v>
      </c>
      <c r="J88" s="218">
        <v>6.0743084140867367</v>
      </c>
    </row>
    <row r="89" spans="1:14" x14ac:dyDescent="0.2">
      <c r="A89" s="9"/>
    </row>
    <row r="90" spans="1:14" x14ac:dyDescent="0.2">
      <c r="A90" s="16" t="s">
        <v>14</v>
      </c>
      <c r="B90" s="218"/>
      <c r="C90" s="218"/>
      <c r="D90" s="218"/>
      <c r="E90" s="218"/>
      <c r="F90" s="218"/>
      <c r="G90" s="218"/>
      <c r="H90" s="218"/>
      <c r="I90" s="218"/>
    </row>
    <row r="91" spans="1:14" x14ac:dyDescent="0.2">
      <c r="A91" s="73" t="s">
        <v>96</v>
      </c>
      <c r="B91" s="218">
        <v>14.099951683474261</v>
      </c>
      <c r="C91" s="218">
        <v>14.71392219918129</v>
      </c>
      <c r="D91" s="218">
        <v>16.103951845818369</v>
      </c>
      <c r="E91" s="218">
        <v>14.468637105805463</v>
      </c>
      <c r="F91" s="218">
        <v>0</v>
      </c>
      <c r="G91" s="218">
        <v>12.528524503440998</v>
      </c>
      <c r="H91" s="218">
        <v>0</v>
      </c>
      <c r="I91" s="218">
        <v>0</v>
      </c>
      <c r="J91" s="218">
        <v>0</v>
      </c>
    </row>
    <row r="92" spans="1:14" x14ac:dyDescent="0.2">
      <c r="A92" s="73" t="s">
        <v>97</v>
      </c>
      <c r="B92" s="218">
        <v>16.359069149047592</v>
      </c>
      <c r="C92" s="218">
        <v>16.330173272788887</v>
      </c>
      <c r="D92" s="218">
        <v>16.393208844566466</v>
      </c>
      <c r="E92" s="218">
        <v>16.249206291580119</v>
      </c>
      <c r="F92" s="218">
        <v>0</v>
      </c>
      <c r="G92" s="218">
        <v>16.799608171845748</v>
      </c>
      <c r="H92" s="218">
        <v>0</v>
      </c>
      <c r="I92" s="218">
        <v>0</v>
      </c>
      <c r="J92" s="218">
        <v>0</v>
      </c>
    </row>
    <row r="93" spans="1:14" x14ac:dyDescent="0.2">
      <c r="A93" s="73" t="s">
        <v>98</v>
      </c>
      <c r="B93" s="218">
        <v>12.981984487817922</v>
      </c>
      <c r="C93" s="218">
        <v>13.163251203232816</v>
      </c>
      <c r="D93" s="218">
        <v>13.221569133734738</v>
      </c>
      <c r="E93" s="218">
        <v>13.103473060695784</v>
      </c>
      <c r="F93" s="218">
        <v>0</v>
      </c>
      <c r="G93" s="218">
        <v>11.078950516434459</v>
      </c>
      <c r="H93" s="218">
        <v>0</v>
      </c>
      <c r="I93" s="218">
        <v>0</v>
      </c>
      <c r="J93" s="218">
        <v>10.710117578858689</v>
      </c>
    </row>
    <row r="94" spans="1:14" x14ac:dyDescent="0.2">
      <c r="A94" s="73" t="s">
        <v>99</v>
      </c>
      <c r="B94" s="218">
        <v>12.876487101812527</v>
      </c>
      <c r="C94" s="218">
        <v>13.12425680549393</v>
      </c>
      <c r="D94" s="218">
        <v>12.797644246883189</v>
      </c>
      <c r="E94" s="218">
        <v>13.173577605324226</v>
      </c>
      <c r="F94" s="218">
        <v>0</v>
      </c>
      <c r="G94" s="218">
        <v>0</v>
      </c>
      <c r="H94" s="218">
        <v>0</v>
      </c>
      <c r="I94" s="218">
        <v>0</v>
      </c>
      <c r="J94" s="218">
        <v>0</v>
      </c>
    </row>
    <row r="95" spans="1:14" x14ac:dyDescent="0.2">
      <c r="A95" s="73" t="s">
        <v>100</v>
      </c>
      <c r="B95" s="218">
        <v>8.2186258862207779</v>
      </c>
      <c r="C95" s="218">
        <v>9.4923340029554435</v>
      </c>
      <c r="D95" s="218">
        <v>9.8166437273049922</v>
      </c>
      <c r="E95" s="218">
        <v>9.7604531273673132</v>
      </c>
      <c r="F95" s="218">
        <v>7.3770612715171007</v>
      </c>
      <c r="G95" s="218">
        <v>7.5636476498192238</v>
      </c>
      <c r="H95" s="218">
        <v>0</v>
      </c>
      <c r="I95" s="218">
        <v>8.6806233095600103</v>
      </c>
      <c r="J95" s="218">
        <v>6.7466873306932627</v>
      </c>
    </row>
    <row r="96" spans="1:14" x14ac:dyDescent="0.2">
      <c r="A96" s="73" t="s">
        <v>101</v>
      </c>
      <c r="B96" s="218">
        <v>5.5188331071923153</v>
      </c>
      <c r="C96" s="218">
        <v>6.2876070016392207</v>
      </c>
      <c r="D96" s="218">
        <v>0</v>
      </c>
      <c r="E96" s="218">
        <v>6.2876070016392207</v>
      </c>
      <c r="F96" s="218">
        <v>0</v>
      </c>
      <c r="G96" s="218">
        <v>5.6720703621660604</v>
      </c>
      <c r="H96" s="218">
        <v>0</v>
      </c>
      <c r="I96" s="218">
        <v>0</v>
      </c>
      <c r="J96" s="218">
        <v>5</v>
      </c>
    </row>
    <row r="97" spans="1:10" x14ac:dyDescent="0.2">
      <c r="A97" s="73" t="s">
        <v>102</v>
      </c>
      <c r="B97" s="218">
        <v>7.4351390271273097</v>
      </c>
      <c r="C97" s="218">
        <v>8.4011255060899455</v>
      </c>
      <c r="D97" s="218">
        <v>12</v>
      </c>
      <c r="E97" s="218">
        <v>8.3893026931612287</v>
      </c>
      <c r="F97" s="218">
        <v>0</v>
      </c>
      <c r="G97" s="218">
        <v>7.1647654208600446</v>
      </c>
      <c r="H97" s="218">
        <v>0</v>
      </c>
      <c r="I97" s="218">
        <v>0</v>
      </c>
      <c r="J97" s="218">
        <v>9.4356713295951948</v>
      </c>
    </row>
    <row r="98" spans="1:10" x14ac:dyDescent="0.2">
      <c r="A98" s="73" t="s">
        <v>103</v>
      </c>
      <c r="B98" s="218">
        <v>8.6174997273918787</v>
      </c>
      <c r="C98" s="218">
        <v>8.9657112475157792</v>
      </c>
      <c r="D98" s="218">
        <v>0</v>
      </c>
      <c r="E98" s="218">
        <v>8.9657112475157792</v>
      </c>
      <c r="F98" s="218">
        <v>0</v>
      </c>
      <c r="G98" s="218">
        <v>7.6754979525339042</v>
      </c>
      <c r="H98" s="218">
        <v>0</v>
      </c>
      <c r="I98" s="218">
        <v>0</v>
      </c>
      <c r="J98" s="218">
        <v>7.7620675577417408</v>
      </c>
    </row>
    <row r="99" spans="1:10" x14ac:dyDescent="0.2">
      <c r="A99" s="73" t="s">
        <v>104</v>
      </c>
      <c r="B99" s="218">
        <v>6.9277295542661435</v>
      </c>
      <c r="C99" s="218">
        <v>7.1581427168019163</v>
      </c>
      <c r="D99" s="218">
        <v>5.7692589082511212</v>
      </c>
      <c r="E99" s="218">
        <v>7.6708408996595185</v>
      </c>
      <c r="F99" s="218">
        <v>6.8023664860899213</v>
      </c>
      <c r="G99" s="218">
        <v>6.0149645089485526</v>
      </c>
      <c r="H99" s="218">
        <v>0</v>
      </c>
      <c r="I99" s="218">
        <v>7.3355643151497292</v>
      </c>
      <c r="J99" s="218">
        <v>7.1236878205809848</v>
      </c>
    </row>
    <row r="100" spans="1:10" x14ac:dyDescent="0.2">
      <c r="A100" s="73" t="s">
        <v>105</v>
      </c>
      <c r="B100" s="218">
        <v>8.4477277855445401</v>
      </c>
      <c r="C100" s="218">
        <v>7.431828654395968</v>
      </c>
      <c r="D100" s="218">
        <v>7.431828654395968</v>
      </c>
      <c r="E100" s="218">
        <v>0</v>
      </c>
      <c r="F100" s="218">
        <v>0</v>
      </c>
      <c r="G100" s="218">
        <v>0</v>
      </c>
      <c r="H100" s="218">
        <v>0</v>
      </c>
      <c r="I100" s="218">
        <v>0</v>
      </c>
      <c r="J100" s="218">
        <v>0</v>
      </c>
    </row>
    <row r="101" spans="1:10" x14ac:dyDescent="0.2">
      <c r="A101" s="190" t="s">
        <v>95</v>
      </c>
      <c r="B101" s="240">
        <v>13.856821638153203</v>
      </c>
      <c r="C101" s="240">
        <v>13.696963547974899</v>
      </c>
      <c r="D101" s="240">
        <v>0</v>
      </c>
      <c r="E101" s="240">
        <v>13.696963547974899</v>
      </c>
      <c r="F101" s="240">
        <v>0</v>
      </c>
      <c r="G101" s="240">
        <v>12.858594257207674</v>
      </c>
      <c r="H101" s="240">
        <v>0</v>
      </c>
      <c r="I101" s="240">
        <v>0</v>
      </c>
      <c r="J101" s="240">
        <v>0</v>
      </c>
    </row>
    <row r="102" spans="1:10" x14ac:dyDescent="0.2">
      <c r="A102" s="179" t="str">
        <f>'C05'!A41</f>
        <v>Fuente: Instituto Nacional de Estadística (INE).  LXXXIV Encuesta Permanente de Hogares de Propósitos Múltiples, junio 2026.</v>
      </c>
      <c r="B102" s="174"/>
      <c r="C102" s="174"/>
      <c r="D102" s="174"/>
      <c r="E102" s="174"/>
      <c r="F102" s="174"/>
      <c r="G102" s="174"/>
      <c r="H102" s="174"/>
      <c r="I102" s="174"/>
    </row>
    <row r="103" spans="1:10" x14ac:dyDescent="0.2">
      <c r="A103" s="179" t="str">
        <f>'C05'!A42</f>
        <v>(Promedio de salarios mínimos por rama)</v>
      </c>
      <c r="B103" s="174"/>
      <c r="C103" s="174"/>
      <c r="D103" s="174"/>
      <c r="E103" s="174"/>
      <c r="F103" s="174"/>
      <c r="G103" s="174"/>
      <c r="H103" s="174"/>
      <c r="I103" s="174"/>
    </row>
    <row r="104" spans="1:10" x14ac:dyDescent="0.2">
      <c r="A104" s="179"/>
      <c r="B104" s="174"/>
      <c r="C104" s="174"/>
      <c r="D104" s="174"/>
      <c r="E104" s="174"/>
      <c r="F104" s="174"/>
      <c r="G104" s="174"/>
      <c r="H104" s="174"/>
      <c r="I104" s="174"/>
    </row>
    <row r="105" spans="1:10" x14ac:dyDescent="0.2">
      <c r="A105" s="174"/>
      <c r="B105" s="174"/>
      <c r="C105" s="174"/>
      <c r="D105" s="174"/>
      <c r="E105" s="174"/>
      <c r="F105" s="174"/>
      <c r="G105" s="174"/>
      <c r="H105" s="174"/>
      <c r="I105" s="174"/>
    </row>
    <row r="106" spans="1:10" x14ac:dyDescent="0.2">
      <c r="A106" s="174"/>
      <c r="B106" s="174"/>
      <c r="C106" s="174"/>
      <c r="D106" s="174"/>
      <c r="E106" s="174"/>
      <c r="F106" s="174"/>
      <c r="G106" s="174"/>
      <c r="H106" s="174"/>
      <c r="I106" s="174"/>
    </row>
    <row r="107" spans="1:10" x14ac:dyDescent="0.2">
      <c r="A107" s="174"/>
      <c r="B107" s="174"/>
      <c r="C107" s="174"/>
      <c r="D107" s="174"/>
      <c r="E107" s="174"/>
      <c r="F107" s="174"/>
      <c r="G107" s="174"/>
      <c r="H107" s="174"/>
      <c r="I107" s="174"/>
    </row>
    <row r="108" spans="1:10" x14ac:dyDescent="0.2">
      <c r="A108" s="174"/>
      <c r="B108" s="174"/>
      <c r="C108" s="174"/>
      <c r="D108" s="174"/>
      <c r="E108" s="174"/>
      <c r="F108" s="174"/>
      <c r="G108" s="174"/>
      <c r="H108" s="174"/>
      <c r="I108" s="174"/>
    </row>
    <row r="109" spans="1:10" x14ac:dyDescent="0.2">
      <c r="A109" s="174"/>
      <c r="B109" s="174"/>
      <c r="C109" s="174"/>
      <c r="D109" s="174"/>
      <c r="E109" s="174"/>
      <c r="F109" s="174"/>
      <c r="G109" s="174"/>
      <c r="H109" s="174"/>
      <c r="I109" s="174"/>
    </row>
    <row r="110" spans="1:10" x14ac:dyDescent="0.2">
      <c r="A110" s="174"/>
      <c r="B110" s="174"/>
      <c r="C110" s="174"/>
      <c r="D110" s="174"/>
      <c r="E110" s="174"/>
      <c r="F110" s="174"/>
      <c r="G110" s="174"/>
      <c r="H110" s="174"/>
      <c r="I110" s="174"/>
    </row>
    <row r="111" spans="1:10" x14ac:dyDescent="0.2">
      <c r="A111" s="174"/>
      <c r="B111" s="174"/>
      <c r="C111" s="174"/>
      <c r="D111" s="174"/>
      <c r="E111" s="174"/>
      <c r="F111" s="174"/>
      <c r="G111" s="174"/>
      <c r="H111" s="174"/>
      <c r="I111" s="174"/>
    </row>
    <row r="112" spans="1:10" x14ac:dyDescent="0.2">
      <c r="A112" s="174"/>
      <c r="B112" s="174"/>
      <c r="C112" s="174"/>
      <c r="D112" s="174"/>
      <c r="E112" s="174"/>
      <c r="F112" s="174"/>
      <c r="G112" s="174"/>
      <c r="H112" s="174"/>
      <c r="I112" s="174"/>
    </row>
    <row r="113" spans="1:9" x14ac:dyDescent="0.2">
      <c r="A113" s="174"/>
      <c r="B113" s="174"/>
      <c r="C113" s="174"/>
      <c r="D113" s="174"/>
      <c r="E113" s="174"/>
      <c r="F113" s="174"/>
      <c r="G113" s="174"/>
      <c r="H113" s="174"/>
      <c r="I113" s="174"/>
    </row>
    <row r="114" spans="1:9" x14ac:dyDescent="0.2">
      <c r="A114" s="174"/>
      <c r="B114" s="174"/>
      <c r="C114" s="174"/>
      <c r="D114" s="174"/>
      <c r="E114" s="174"/>
      <c r="F114" s="174"/>
      <c r="G114" s="174"/>
      <c r="H114" s="174"/>
      <c r="I114" s="174"/>
    </row>
    <row r="115" spans="1:9" x14ac:dyDescent="0.2">
      <c r="A115" s="174"/>
      <c r="B115" s="174"/>
      <c r="C115" s="174"/>
      <c r="D115" s="174"/>
      <c r="E115" s="174"/>
      <c r="F115" s="174"/>
      <c r="G115" s="174"/>
      <c r="H115" s="174"/>
      <c r="I115" s="174"/>
    </row>
    <row r="116" spans="1:9" x14ac:dyDescent="0.2">
      <c r="A116" s="174"/>
      <c r="B116" s="174"/>
      <c r="C116" s="174"/>
      <c r="D116" s="174"/>
      <c r="E116" s="174"/>
      <c r="F116" s="174"/>
      <c r="G116" s="174"/>
      <c r="H116" s="174"/>
      <c r="I116" s="174"/>
    </row>
    <row r="117" spans="1:9" x14ac:dyDescent="0.2">
      <c r="A117" s="174"/>
      <c r="B117" s="174"/>
      <c r="C117" s="174"/>
      <c r="D117" s="174"/>
      <c r="E117" s="174"/>
      <c r="F117" s="174"/>
      <c r="G117" s="174"/>
      <c r="H117" s="174"/>
      <c r="I117" s="174"/>
    </row>
    <row r="118" spans="1:9" x14ac:dyDescent="0.2">
      <c r="A118" s="174"/>
      <c r="B118" s="174"/>
      <c r="C118" s="174"/>
      <c r="D118" s="174"/>
      <c r="E118" s="174"/>
      <c r="F118" s="174"/>
      <c r="G118" s="174"/>
      <c r="H118" s="174"/>
      <c r="I118" s="174"/>
    </row>
    <row r="119" spans="1:9" x14ac:dyDescent="0.2">
      <c r="A119" s="174"/>
      <c r="B119" s="174"/>
      <c r="C119" s="174"/>
      <c r="D119" s="174"/>
      <c r="E119" s="174"/>
      <c r="F119" s="174"/>
      <c r="G119" s="174"/>
      <c r="H119" s="174"/>
      <c r="I119" s="174"/>
    </row>
    <row r="120" spans="1:9" x14ac:dyDescent="0.2">
      <c r="A120" s="174"/>
      <c r="B120" s="174"/>
      <c r="C120" s="174"/>
      <c r="D120" s="174"/>
      <c r="E120" s="174"/>
      <c r="F120" s="174"/>
      <c r="G120" s="174"/>
      <c r="H120" s="174"/>
      <c r="I120" s="174"/>
    </row>
    <row r="121" spans="1:9" x14ac:dyDescent="0.2">
      <c r="A121" s="174"/>
      <c r="B121" s="174"/>
      <c r="C121" s="174"/>
      <c r="D121" s="174"/>
      <c r="E121" s="174"/>
      <c r="F121" s="174"/>
      <c r="G121" s="174"/>
      <c r="H121" s="174"/>
      <c r="I121" s="174"/>
    </row>
    <row r="122" spans="1:9" x14ac:dyDescent="0.2">
      <c r="A122" s="174"/>
      <c r="B122" s="174"/>
      <c r="C122" s="174"/>
      <c r="D122" s="174"/>
      <c r="E122" s="174"/>
      <c r="F122" s="174"/>
      <c r="G122" s="174"/>
      <c r="H122" s="174"/>
      <c r="I122" s="174"/>
    </row>
    <row r="123" spans="1:9" x14ac:dyDescent="0.2">
      <c r="A123" s="174"/>
      <c r="B123" s="174"/>
      <c r="C123" s="174"/>
      <c r="D123" s="174"/>
      <c r="E123" s="174"/>
      <c r="F123" s="174"/>
      <c r="G123" s="174"/>
      <c r="H123" s="174"/>
      <c r="I123" s="174"/>
    </row>
    <row r="124" spans="1:9" x14ac:dyDescent="0.2">
      <c r="A124" s="174"/>
      <c r="B124" s="174"/>
      <c r="C124" s="174"/>
      <c r="D124" s="174"/>
      <c r="E124" s="174"/>
      <c r="F124" s="174"/>
      <c r="G124" s="174"/>
      <c r="H124" s="174"/>
      <c r="I124" s="174"/>
    </row>
    <row r="125" spans="1:9" x14ac:dyDescent="0.2">
      <c r="A125" s="174"/>
      <c r="B125" s="174"/>
      <c r="C125" s="174"/>
      <c r="D125" s="174"/>
      <c r="E125" s="174"/>
      <c r="F125" s="174"/>
      <c r="G125" s="174"/>
      <c r="H125" s="174"/>
      <c r="I125" s="174"/>
    </row>
    <row r="126" spans="1:9" x14ac:dyDescent="0.2">
      <c r="A126" s="174"/>
      <c r="B126" s="174"/>
      <c r="C126" s="174"/>
      <c r="D126" s="174"/>
      <c r="E126" s="174"/>
      <c r="F126" s="174"/>
      <c r="G126" s="174"/>
      <c r="H126" s="174"/>
      <c r="I126" s="174"/>
    </row>
    <row r="127" spans="1:9" x14ac:dyDescent="0.2">
      <c r="A127" s="174"/>
      <c r="B127" s="174"/>
      <c r="C127" s="174"/>
      <c r="D127" s="174"/>
      <c r="E127" s="174"/>
      <c r="F127" s="174"/>
      <c r="G127" s="174"/>
      <c r="H127" s="174"/>
      <c r="I127" s="174"/>
    </row>
    <row r="128" spans="1:9" x14ac:dyDescent="0.2">
      <c r="A128" s="174"/>
      <c r="B128" s="174"/>
      <c r="C128" s="174"/>
      <c r="D128" s="174"/>
      <c r="E128" s="174"/>
      <c r="F128" s="174"/>
      <c r="G128" s="174"/>
      <c r="H128" s="174"/>
      <c r="I128" s="174"/>
    </row>
    <row r="129" spans="1:9" x14ac:dyDescent="0.2">
      <c r="A129" s="174"/>
      <c r="B129" s="174"/>
      <c r="C129" s="174"/>
      <c r="D129" s="174"/>
      <c r="E129" s="174"/>
      <c r="F129" s="174"/>
      <c r="G129" s="174"/>
      <c r="H129" s="174"/>
      <c r="I129" s="174"/>
    </row>
    <row r="130" spans="1:9" x14ac:dyDescent="0.2">
      <c r="A130" s="174"/>
      <c r="B130" s="174"/>
      <c r="C130" s="174"/>
      <c r="D130" s="174"/>
      <c r="E130" s="174"/>
      <c r="F130" s="174"/>
      <c r="G130" s="174"/>
      <c r="H130" s="174"/>
      <c r="I130" s="174"/>
    </row>
    <row r="131" spans="1:9" x14ac:dyDescent="0.2">
      <c r="A131" s="174"/>
      <c r="B131" s="174"/>
      <c r="C131" s="174"/>
      <c r="D131" s="174"/>
      <c r="E131" s="174"/>
      <c r="F131" s="174"/>
      <c r="G131" s="174"/>
      <c r="H131" s="174"/>
      <c r="I131" s="174"/>
    </row>
    <row r="132" spans="1:9" x14ac:dyDescent="0.2">
      <c r="A132" s="174"/>
      <c r="B132" s="174"/>
      <c r="C132" s="174"/>
      <c r="D132" s="174"/>
      <c r="E132" s="174"/>
      <c r="F132" s="174"/>
      <c r="G132" s="174"/>
      <c r="H132" s="174"/>
      <c r="I132" s="174"/>
    </row>
    <row r="133" spans="1:9" x14ac:dyDescent="0.2">
      <c r="A133" s="174"/>
      <c r="B133" s="174"/>
      <c r="C133" s="174"/>
      <c r="D133" s="174"/>
      <c r="E133" s="174"/>
      <c r="F133" s="174"/>
      <c r="G133" s="174"/>
      <c r="H133" s="174"/>
      <c r="I133" s="174"/>
    </row>
  </sheetData>
  <mergeCells count="21">
    <mergeCell ref="A1:J1"/>
    <mergeCell ref="A2:J2"/>
    <mergeCell ref="A3:J3"/>
    <mergeCell ref="A4:J4"/>
    <mergeCell ref="A54:J54"/>
    <mergeCell ref="A5:A6"/>
    <mergeCell ref="B5:B6"/>
    <mergeCell ref="C5:F5"/>
    <mergeCell ref="H5:H6"/>
    <mergeCell ref="G5:G6"/>
    <mergeCell ref="J5:J6"/>
    <mergeCell ref="I5:I6"/>
    <mergeCell ref="J59:J60"/>
    <mergeCell ref="A55:J55"/>
    <mergeCell ref="A56:J56"/>
    <mergeCell ref="A57:J57"/>
    <mergeCell ref="A59:A60"/>
    <mergeCell ref="B59:B60"/>
    <mergeCell ref="C59:F59"/>
    <mergeCell ref="G59:G60"/>
    <mergeCell ref="H59:H60"/>
  </mergeCells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Portada</vt:lpstr>
      <vt:lpstr>C01</vt:lpstr>
      <vt:lpstr>C02</vt:lpstr>
      <vt:lpstr>C03</vt:lpstr>
      <vt:lpstr>C04</vt:lpstr>
      <vt:lpstr>C05</vt:lpstr>
      <vt:lpstr>C06</vt:lpstr>
      <vt:lpstr>C07</vt:lpstr>
      <vt:lpstr>C08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Elmo</dc:creator>
  <cp:lastModifiedBy>Wilmer  Banegas</cp:lastModifiedBy>
  <cp:lastPrinted>2011-01-20T16:50:59Z</cp:lastPrinted>
  <dcterms:created xsi:type="dcterms:W3CDTF">2001-09-12T22:45:56Z</dcterms:created>
  <dcterms:modified xsi:type="dcterms:W3CDTF">2026-09-02T14:57:54Z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