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hogares\publicacion\Cuadros\2026\"/>
    </mc:Choice>
  </mc:AlternateContent>
  <xr:revisionPtr revIDLastSave="0" documentId="8_{866DBA1F-4A52-415B-9273-14A0178C2307}" xr6:coauthVersionLast="47" xr6:coauthVersionMax="47" xr10:uidLastSave="{00000000-0000-0000-0000-000000000000}"/>
  <bookViews>
    <workbookView xWindow="-28920" yWindow="-120" windowWidth="29040" windowHeight="15720" activeTab="1" xr2:uid="{00000000-000D-0000-FFFF-FFFF00000000}"/>
  </bookViews>
  <sheets>
    <sheet name="Portada" sheetId="8" r:id="rId1"/>
    <sheet name="C01" sheetId="1" r:id="rId2"/>
    <sheet name="C02" sheetId="2" r:id="rId3"/>
    <sheet name="C03" sheetId="4" r:id="rId4"/>
    <sheet name="C04" sheetId="14" r:id="rId5"/>
    <sheet name="C05" sheetId="15" r:id="rId6"/>
    <sheet name="C06" sheetId="16" r:id="rId7"/>
    <sheet name="C07" sheetId="17" r:id="rId8"/>
  </sheets>
  <definedNames>
    <definedName name="_xlnm.Print_Area" localSheetId="5">'C05'!$A$1:$Q$42</definedName>
    <definedName name="_xlnm.Print_Area" localSheetId="6">'C06'!$A$1:$O$36</definedName>
    <definedName name="_xlnm.Print_Area" localSheetId="7">'C07'!$A$1:$O$42</definedName>
    <definedName name="_xlnm.Print_Area" localSheetId="0">Portada!$A$1:$I$17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0" i="16" l="1"/>
  <c r="O10" i="16" s="1"/>
  <c r="L10" i="16"/>
  <c r="M10" i="16" s="1"/>
  <c r="Q30" i="15"/>
  <c r="Q14" i="15"/>
  <c r="G88" i="14"/>
  <c r="G94" i="14"/>
  <c r="I96" i="14"/>
  <c r="G70" i="14"/>
  <c r="B10" i="16" l="1"/>
  <c r="C10" i="16" s="1"/>
  <c r="D10" i="16"/>
  <c r="E10" i="16" s="1"/>
  <c r="O75" i="14"/>
  <c r="F10" i="16"/>
  <c r="G10" i="16" s="1"/>
  <c r="H10" i="16"/>
  <c r="I10" i="16" s="1"/>
  <c r="K75" i="14"/>
  <c r="J10" i="16"/>
  <c r="K10" i="16" s="1"/>
  <c r="Q22" i="15"/>
  <c r="M74" i="14"/>
  <c r="S11" i="15"/>
  <c r="S74" i="14"/>
  <c r="M99" i="14"/>
  <c r="S88" i="14"/>
  <c r="Q88" i="14"/>
  <c r="G67" i="14"/>
  <c r="G90" i="14"/>
  <c r="O88" i="14"/>
  <c r="K88" i="14"/>
  <c r="S99" i="14"/>
  <c r="Q99" i="14"/>
  <c r="O11" i="17"/>
  <c r="G26" i="16"/>
  <c r="K22" i="15"/>
  <c r="D92" i="14"/>
  <c r="E92" i="14" s="1"/>
  <c r="S76" i="14"/>
  <c r="G79" i="14"/>
  <c r="M88" i="14"/>
  <c r="I88" i="14"/>
  <c r="S72" i="14"/>
  <c r="S77" i="14"/>
  <c r="I29" i="15"/>
  <c r="S98" i="14"/>
  <c r="K98" i="14"/>
  <c r="K15" i="15"/>
  <c r="C31" i="17"/>
  <c r="D30" i="15"/>
  <c r="E30" i="15" s="1"/>
  <c r="G69" i="14"/>
  <c r="S39" i="14"/>
  <c r="S75" i="14"/>
  <c r="G66" i="14"/>
  <c r="Q92" i="14"/>
  <c r="Q91" i="14"/>
  <c r="S15" i="15"/>
  <c r="C28" i="16"/>
  <c r="Q75" i="14"/>
  <c r="C11" i="15"/>
  <c r="I14" i="15"/>
  <c r="G20" i="15"/>
  <c r="G19" i="15"/>
  <c r="C20" i="16"/>
  <c r="C22" i="17"/>
  <c r="O20" i="17"/>
  <c r="I75" i="14"/>
  <c r="G28" i="14"/>
  <c r="G75" i="14"/>
  <c r="M11" i="15"/>
  <c r="D25" i="15"/>
  <c r="O80" i="14"/>
  <c r="K11" i="15"/>
  <c r="E28" i="16"/>
  <c r="Q98" i="14"/>
  <c r="S28" i="14"/>
  <c r="S27" i="14"/>
  <c r="S43" i="14"/>
  <c r="S40" i="14"/>
  <c r="K39" i="14"/>
  <c r="I84" i="14"/>
  <c r="K83" i="14"/>
  <c r="G80" i="14"/>
  <c r="G78" i="14"/>
  <c r="G76" i="14"/>
  <c r="O99" i="14"/>
  <c r="O98" i="14"/>
  <c r="Q96" i="14"/>
  <c r="S94" i="14"/>
  <c r="S93" i="14"/>
  <c r="S92" i="14"/>
  <c r="S91" i="14"/>
  <c r="S90" i="14"/>
  <c r="O22" i="15"/>
  <c r="G36" i="15"/>
  <c r="C19" i="16"/>
  <c r="O19" i="17"/>
  <c r="Q94" i="14"/>
  <c r="O20" i="15"/>
  <c r="O28" i="14"/>
  <c r="O40" i="14"/>
  <c r="Q81" i="14"/>
  <c r="S79" i="14"/>
  <c r="S78" i="14"/>
  <c r="K99" i="14"/>
  <c r="M96" i="14"/>
  <c r="O94" i="14"/>
  <c r="O90" i="14"/>
  <c r="K13" i="15"/>
  <c r="I12" i="16"/>
  <c r="M18" i="16"/>
  <c r="Q90" i="14"/>
  <c r="M41" i="14"/>
  <c r="M40" i="14"/>
  <c r="O73" i="14"/>
  <c r="I65" i="14"/>
  <c r="I63" i="14"/>
  <c r="I62" i="14"/>
  <c r="I99" i="14"/>
  <c r="K97" i="14"/>
  <c r="K96" i="14"/>
  <c r="M94" i="14"/>
  <c r="M90" i="14"/>
  <c r="M20" i="16"/>
  <c r="M98" i="14"/>
  <c r="M28" i="14"/>
  <c r="M42" i="14"/>
  <c r="S73" i="14"/>
  <c r="O71" i="14"/>
  <c r="G62" i="14"/>
  <c r="K94" i="14"/>
  <c r="K90" i="14"/>
  <c r="K89" i="14"/>
  <c r="S97" i="14"/>
  <c r="I28" i="14"/>
  <c r="I43" i="14"/>
  <c r="I42" i="14"/>
  <c r="I41" i="14"/>
  <c r="I40" i="14"/>
  <c r="M80" i="14"/>
  <c r="G98" i="14"/>
  <c r="I91" i="14"/>
  <c r="I90" i="14"/>
  <c r="S69" i="14"/>
  <c r="C22" i="16"/>
  <c r="M79" i="14"/>
  <c r="Q69" i="14"/>
  <c r="Q68" i="14"/>
  <c r="Q67" i="14"/>
  <c r="Q66" i="14"/>
  <c r="S65" i="14"/>
  <c r="S63" i="14"/>
  <c r="S62" i="14"/>
  <c r="O92" i="14"/>
  <c r="M14" i="15"/>
  <c r="M30" i="15"/>
  <c r="O37" i="15"/>
  <c r="O36" i="15"/>
  <c r="I26" i="16"/>
  <c r="S35" i="15"/>
  <c r="O79" i="14"/>
  <c r="S13" i="15"/>
  <c r="Q36" i="15"/>
  <c r="K79" i="14"/>
  <c r="O77" i="14"/>
  <c r="Q76" i="14"/>
  <c r="M75" i="14"/>
  <c r="Q65" i="14"/>
  <c r="Q63" i="14"/>
  <c r="Q62" i="14"/>
  <c r="G96" i="14"/>
  <c r="K93" i="14"/>
  <c r="S89" i="14"/>
  <c r="D88" i="14"/>
  <c r="E88" i="14" s="1"/>
  <c r="O13" i="15"/>
  <c r="K30" i="15"/>
  <c r="M37" i="15"/>
  <c r="I18" i="16"/>
  <c r="I27" i="16"/>
  <c r="Q79" i="14"/>
  <c r="D13" i="15"/>
  <c r="E13" i="15" s="1"/>
  <c r="S37" i="15"/>
  <c r="S70" i="14"/>
  <c r="Q37" i="15"/>
  <c r="I79" i="14"/>
  <c r="O76" i="14"/>
  <c r="K73" i="14"/>
  <c r="M69" i="14"/>
  <c r="M68" i="14"/>
  <c r="O65" i="14"/>
  <c r="S96" i="14"/>
  <c r="D96" i="14"/>
  <c r="E96" i="14" s="1"/>
  <c r="O91" i="14"/>
  <c r="D15" i="15"/>
  <c r="E15" i="15" s="1"/>
  <c r="K14" i="15"/>
  <c r="S22" i="15"/>
  <c r="I30" i="15"/>
  <c r="K36" i="15"/>
  <c r="K28" i="16"/>
  <c r="D65" i="14"/>
  <c r="E65" i="14" s="1"/>
  <c r="O30" i="15"/>
  <c r="O38" i="14"/>
  <c r="K82" i="14"/>
  <c r="I78" i="14"/>
  <c r="M76" i="14"/>
  <c r="I73" i="14"/>
  <c r="K69" i="14"/>
  <c r="K68" i="14"/>
  <c r="M64" i="14"/>
  <c r="M63" i="14"/>
  <c r="M62" i="14"/>
  <c r="M95" i="14"/>
  <c r="K92" i="14"/>
  <c r="M91" i="14"/>
  <c r="G30" i="15"/>
  <c r="I37" i="15"/>
  <c r="I35" i="15"/>
  <c r="M28" i="16"/>
  <c r="C13" i="16"/>
  <c r="C26" i="16"/>
  <c r="G18" i="17"/>
  <c r="K76" i="14"/>
  <c r="G73" i="14"/>
  <c r="I70" i="14"/>
  <c r="K65" i="14"/>
  <c r="K64" i="14"/>
  <c r="K62" i="14"/>
  <c r="O96" i="14"/>
  <c r="I92" i="14"/>
  <c r="K91" i="14"/>
  <c r="S30" i="15"/>
  <c r="G35" i="15"/>
  <c r="O20" i="16"/>
  <c r="G21" i="16"/>
  <c r="C18" i="16"/>
  <c r="E22" i="17"/>
  <c r="E21" i="17"/>
  <c r="C20" i="17"/>
  <c r="E37" i="17"/>
  <c r="C36" i="17"/>
  <c r="Q28" i="14"/>
  <c r="Q26" i="14"/>
  <c r="Q40" i="14"/>
  <c r="S81" i="14"/>
  <c r="S80" i="14"/>
  <c r="K78" i="14"/>
  <c r="O74" i="14"/>
  <c r="M73" i="14"/>
  <c r="G71" i="14"/>
  <c r="O68" i="14"/>
  <c r="O67" i="14"/>
  <c r="Q13" i="15"/>
  <c r="C13" i="15"/>
  <c r="M22" i="15"/>
  <c r="O21" i="15"/>
  <c r="S31" i="15"/>
  <c r="K37" i="15"/>
  <c r="O18" i="16"/>
  <c r="G27" i="16"/>
  <c r="C21" i="17"/>
  <c r="I31" i="17"/>
  <c r="S71" i="14"/>
  <c r="O19" i="15"/>
  <c r="K20" i="16"/>
  <c r="K18" i="16"/>
  <c r="G15" i="17"/>
  <c r="C13" i="17"/>
  <c r="M19" i="17"/>
  <c r="K28" i="14"/>
  <c r="K27" i="14"/>
  <c r="K43" i="14"/>
  <c r="K42" i="14"/>
  <c r="K41" i="14"/>
  <c r="K40" i="14"/>
  <c r="D77" i="14"/>
  <c r="E77" i="14" s="1"/>
  <c r="D75" i="14"/>
  <c r="E75" i="14" s="1"/>
  <c r="K74" i="14"/>
  <c r="Q72" i="14"/>
  <c r="Q71" i="14"/>
  <c r="Q70" i="14"/>
  <c r="I66" i="14"/>
  <c r="O64" i="14"/>
  <c r="O63" i="14"/>
  <c r="O62" i="14"/>
  <c r="S14" i="15"/>
  <c r="M13" i="15"/>
  <c r="I22" i="15"/>
  <c r="K20" i="15"/>
  <c r="M19" i="15"/>
  <c r="C12" i="16"/>
  <c r="E13" i="16"/>
  <c r="G14" i="16"/>
  <c r="I21" i="16"/>
  <c r="K19" i="16"/>
  <c r="O26" i="16"/>
  <c r="G11" i="17"/>
  <c r="M22" i="17"/>
  <c r="M37" i="17"/>
  <c r="C12" i="17"/>
  <c r="Q95" i="14"/>
  <c r="K81" i="14"/>
  <c r="M78" i="14"/>
  <c r="O72" i="14"/>
  <c r="O70" i="14"/>
  <c r="G22" i="15"/>
  <c r="I20" i="15"/>
  <c r="K31" i="15"/>
  <c r="C35" i="15"/>
  <c r="E12" i="16"/>
  <c r="I14" i="16"/>
  <c r="I22" i="16"/>
  <c r="I20" i="16"/>
  <c r="I19" i="16"/>
  <c r="M26" i="16"/>
  <c r="I19" i="17"/>
  <c r="O30" i="17"/>
  <c r="D11" i="15"/>
  <c r="E11" i="15" s="1"/>
  <c r="C30" i="15"/>
  <c r="K22" i="16"/>
  <c r="D26" i="14"/>
  <c r="E26" i="14" s="1"/>
  <c r="D32" i="14"/>
  <c r="E32" i="14" s="1"/>
  <c r="I81" i="14"/>
  <c r="Q78" i="14"/>
  <c r="M72" i="14"/>
  <c r="M15" i="15"/>
  <c r="C21" i="15"/>
  <c r="I31" i="15"/>
  <c r="C27" i="16"/>
  <c r="G22" i="16"/>
  <c r="G20" i="16"/>
  <c r="G19" i="16"/>
  <c r="I28" i="16"/>
  <c r="K27" i="16"/>
  <c r="C11" i="17"/>
  <c r="M13" i="17"/>
  <c r="I21" i="17"/>
  <c r="O81" i="14"/>
  <c r="S12" i="15"/>
  <c r="I11" i="17"/>
  <c r="I26" i="14"/>
  <c r="S32" i="14"/>
  <c r="M43" i="14"/>
  <c r="G38" i="14"/>
  <c r="G37" i="14"/>
  <c r="G84" i="14"/>
  <c r="G83" i="14"/>
  <c r="G82" i="14"/>
  <c r="G81" i="14"/>
  <c r="O78" i="14"/>
  <c r="G74" i="14"/>
  <c r="S68" i="14"/>
  <c r="S67" i="14"/>
  <c r="G65" i="14"/>
  <c r="K95" i="14"/>
  <c r="O14" i="15"/>
  <c r="I13" i="15"/>
  <c r="K12" i="15"/>
  <c r="S20" i="15"/>
  <c r="D29" i="15"/>
  <c r="E29" i="15" s="1"/>
  <c r="K13" i="16"/>
  <c r="E21" i="16"/>
  <c r="E20" i="16"/>
  <c r="E19" i="16"/>
  <c r="G18" i="16"/>
  <c r="G28" i="16"/>
  <c r="I18" i="17"/>
  <c r="G22" i="17"/>
  <c r="O35" i="17"/>
  <c r="D97" i="14"/>
  <c r="E97" i="14" s="1"/>
  <c r="O15" i="17"/>
  <c r="E15" i="17"/>
  <c r="G14" i="17"/>
  <c r="K13" i="17"/>
  <c r="O12" i="17"/>
  <c r="K22" i="17"/>
  <c r="K20" i="17"/>
  <c r="G19" i="17"/>
  <c r="G31" i="17"/>
  <c r="I30" i="17"/>
  <c r="K37" i="17"/>
  <c r="K36" i="17"/>
  <c r="M35" i="17"/>
  <c r="M26" i="14"/>
  <c r="G42" i="14"/>
  <c r="G41" i="14"/>
  <c r="Q39" i="14"/>
  <c r="Q38" i="14"/>
  <c r="S84" i="14"/>
  <c r="D78" i="14"/>
  <c r="E78" i="14" s="1"/>
  <c r="I76" i="14"/>
  <c r="Q73" i="14"/>
  <c r="K72" i="14"/>
  <c r="I69" i="14"/>
  <c r="S66" i="14"/>
  <c r="D99" i="14"/>
  <c r="E99" i="14" s="1"/>
  <c r="I97" i="14"/>
  <c r="I94" i="14"/>
  <c r="G92" i="14"/>
  <c r="D91" i="14"/>
  <c r="E91" i="14" s="1"/>
  <c r="I89" i="14"/>
  <c r="G14" i="15"/>
  <c r="C12" i="15"/>
  <c r="D22" i="15"/>
  <c r="E22" i="15" s="1"/>
  <c r="Q20" i="15"/>
  <c r="D20" i="15"/>
  <c r="E20" i="15" s="1"/>
  <c r="K19" i="15"/>
  <c r="Q31" i="15"/>
  <c r="G37" i="15"/>
  <c r="M36" i="15"/>
  <c r="G12" i="16"/>
  <c r="I13" i="16"/>
  <c r="K14" i="16"/>
  <c r="O19" i="16"/>
  <c r="O28" i="16"/>
  <c r="K26" i="16"/>
  <c r="C15" i="17"/>
  <c r="M12" i="17"/>
  <c r="O21" i="17"/>
  <c r="E31" i="17"/>
  <c r="I37" i="17"/>
  <c r="K35" i="17"/>
  <c r="K11" i="17"/>
  <c r="E12" i="17"/>
  <c r="K30" i="17"/>
  <c r="M77" i="14"/>
  <c r="D81" i="14"/>
  <c r="E81" i="14" s="1"/>
  <c r="K77" i="14"/>
  <c r="S95" i="14"/>
  <c r="C14" i="15"/>
  <c r="C22" i="15"/>
  <c r="K21" i="15"/>
  <c r="C20" i="15"/>
  <c r="I19" i="15"/>
  <c r="O35" i="15"/>
  <c r="M14" i="16"/>
  <c r="M21" i="16"/>
  <c r="M19" i="16"/>
  <c r="M15" i="17"/>
  <c r="O14" i="17"/>
  <c r="E14" i="17"/>
  <c r="I13" i="17"/>
  <c r="K12" i="17"/>
  <c r="O18" i="17"/>
  <c r="E18" i="17"/>
  <c r="I22" i="17"/>
  <c r="M21" i="17"/>
  <c r="I20" i="17"/>
  <c r="E19" i="17"/>
  <c r="O31" i="17"/>
  <c r="G30" i="17"/>
  <c r="G37" i="17"/>
  <c r="I36" i="17"/>
  <c r="I35" i="17"/>
  <c r="O26" i="14"/>
  <c r="D89" i="14"/>
  <c r="E89" i="14" s="1"/>
  <c r="M21" i="15"/>
  <c r="G21" i="17"/>
  <c r="K26" i="14"/>
  <c r="Q37" i="14"/>
  <c r="Q43" i="14"/>
  <c r="S42" i="14"/>
  <c r="S41" i="14"/>
  <c r="O37" i="14"/>
  <c r="O84" i="14"/>
  <c r="O83" i="14"/>
  <c r="O82" i="14"/>
  <c r="K80" i="14"/>
  <c r="D76" i="14"/>
  <c r="E76" i="14" s="1"/>
  <c r="I74" i="14"/>
  <c r="K71" i="14"/>
  <c r="D69" i="14"/>
  <c r="E69" i="14" s="1"/>
  <c r="M67" i="14"/>
  <c r="O66" i="14"/>
  <c r="I95" i="14"/>
  <c r="S19" i="15"/>
  <c r="D37" i="15"/>
  <c r="E37" i="15" s="1"/>
  <c r="I36" i="15"/>
  <c r="M35" i="15"/>
  <c r="M13" i="16"/>
  <c r="C21" i="16"/>
  <c r="E27" i="16"/>
  <c r="K15" i="17"/>
  <c r="G13" i="17"/>
  <c r="C18" i="17"/>
  <c r="M31" i="17"/>
  <c r="G36" i="17"/>
  <c r="D12" i="15"/>
  <c r="E12" i="15" s="1"/>
  <c r="O21" i="16"/>
  <c r="Q82" i="14"/>
  <c r="M71" i="14"/>
  <c r="Q41" i="14"/>
  <c r="M38" i="14"/>
  <c r="M84" i="14"/>
  <c r="M83" i="14"/>
  <c r="M82" i="14"/>
  <c r="D79" i="14"/>
  <c r="E79" i="14" s="1"/>
  <c r="I77" i="14"/>
  <c r="Q74" i="14"/>
  <c r="I72" i="14"/>
  <c r="I71" i="14"/>
  <c r="K67" i="14"/>
  <c r="M66" i="14"/>
  <c r="D63" i="14"/>
  <c r="E63" i="14" s="1"/>
  <c r="D93" i="14"/>
  <c r="E93" i="14" s="1"/>
  <c r="M92" i="14"/>
  <c r="C15" i="15"/>
  <c r="S21" i="15"/>
  <c r="I21" i="15"/>
  <c r="M20" i="15"/>
  <c r="Q19" i="15"/>
  <c r="K29" i="15"/>
  <c r="C37" i="15"/>
  <c r="K35" i="15"/>
  <c r="O22" i="16"/>
  <c r="K21" i="16"/>
  <c r="O27" i="16"/>
  <c r="I15" i="17"/>
  <c r="M14" i="17"/>
  <c r="C14" i="17"/>
  <c r="E13" i="17"/>
  <c r="I12" i="17"/>
  <c r="M18" i="17"/>
  <c r="O22" i="17"/>
  <c r="K21" i="17"/>
  <c r="G20" i="17"/>
  <c r="C19" i="17"/>
  <c r="K31" i="17"/>
  <c r="E30" i="17"/>
  <c r="E36" i="17"/>
  <c r="G35" i="17"/>
  <c r="I14" i="17"/>
  <c r="M20" i="17"/>
  <c r="M36" i="17"/>
  <c r="Q35" i="15"/>
  <c r="Q83" i="14"/>
  <c r="D73" i="14"/>
  <c r="E73" i="14" s="1"/>
  <c r="M32" i="14"/>
  <c r="Q42" i="14"/>
  <c r="K32" i="14"/>
  <c r="O42" i="14"/>
  <c r="O41" i="14"/>
  <c r="I39" i="14"/>
  <c r="K38" i="14"/>
  <c r="K37" i="14"/>
  <c r="K84" i="14"/>
  <c r="M81" i="14"/>
  <c r="I80" i="14"/>
  <c r="Q77" i="14"/>
  <c r="G77" i="14"/>
  <c r="D74" i="14"/>
  <c r="E74" i="14" s="1"/>
  <c r="O69" i="14"/>
  <c r="I68" i="14"/>
  <c r="I67" i="14"/>
  <c r="I98" i="14"/>
  <c r="D95" i="14"/>
  <c r="E95" i="14" s="1"/>
  <c r="I93" i="14"/>
  <c r="G15" i="15"/>
  <c r="O11" i="15"/>
  <c r="G21" i="15"/>
  <c r="D19" i="15"/>
  <c r="E19" i="15" s="1"/>
  <c r="S36" i="15"/>
  <c r="D36" i="15"/>
  <c r="E36" i="15" s="1"/>
  <c r="O12" i="16"/>
  <c r="C14" i="16"/>
  <c r="E22" i="16"/>
  <c r="M27" i="16"/>
  <c r="E11" i="17"/>
  <c r="O13" i="17"/>
  <c r="K18" i="17"/>
  <c r="K19" i="17"/>
  <c r="C30" i="17"/>
  <c r="O37" i="17"/>
  <c r="C37" i="17"/>
  <c r="E35" i="17"/>
  <c r="S38" i="14"/>
  <c r="S26" i="14"/>
  <c r="I38" i="14"/>
  <c r="I37" i="14"/>
  <c r="I83" i="14"/>
  <c r="I82" i="14"/>
  <c r="Q80" i="14"/>
  <c r="D70" i="14"/>
  <c r="E70" i="14" s="1"/>
  <c r="O95" i="14"/>
  <c r="G13" i="15"/>
  <c r="Q21" i="15"/>
  <c r="C19" i="15"/>
  <c r="C36" i="15"/>
  <c r="D35" i="15"/>
  <c r="E35" i="15" s="1"/>
  <c r="E14" i="16"/>
  <c r="M22" i="16"/>
  <c r="E18" i="16"/>
  <c r="E26" i="16"/>
  <c r="M11" i="17"/>
  <c r="K14" i="17"/>
  <c r="G12" i="17"/>
  <c r="E20" i="17"/>
  <c r="M30" i="17"/>
  <c r="O36" i="17"/>
  <c r="C35" i="17"/>
  <c r="O13" i="16"/>
  <c r="G13" i="16"/>
  <c r="K12" i="16"/>
  <c r="O14" i="16"/>
  <c r="M12" i="16"/>
  <c r="O31" i="15"/>
  <c r="G31" i="15"/>
  <c r="M31" i="15"/>
  <c r="D31" i="15"/>
  <c r="E31" i="15" s="1"/>
  <c r="C31" i="15"/>
  <c r="M29" i="15"/>
  <c r="S29" i="15"/>
  <c r="G29" i="15"/>
  <c r="O29" i="15"/>
  <c r="C29" i="15"/>
  <c r="Q29" i="15"/>
  <c r="D21" i="15"/>
  <c r="E21" i="15" s="1"/>
  <c r="Q12" i="15"/>
  <c r="D14" i="15"/>
  <c r="E14" i="15" s="1"/>
  <c r="Q15" i="15"/>
  <c r="I15" i="15"/>
  <c r="O12" i="15"/>
  <c r="G12" i="15"/>
  <c r="Q11" i="15"/>
  <c r="I11" i="15"/>
  <c r="G11" i="15"/>
  <c r="I12" i="15"/>
  <c r="O15" i="15"/>
  <c r="M12" i="15"/>
  <c r="D7" i="15"/>
  <c r="O89" i="14"/>
  <c r="G89" i="14"/>
  <c r="D98" i="14"/>
  <c r="E98" i="14" s="1"/>
  <c r="D94" i="14"/>
  <c r="E94" i="14" s="1"/>
  <c r="D90" i="14"/>
  <c r="E90" i="14" s="1"/>
  <c r="G97" i="14"/>
  <c r="O93" i="14"/>
  <c r="M97" i="14"/>
  <c r="M93" i="14"/>
  <c r="M89" i="14"/>
  <c r="O97" i="14"/>
  <c r="G93" i="14"/>
  <c r="Q97" i="14"/>
  <c r="G99" i="14"/>
  <c r="G95" i="14"/>
  <c r="G91" i="14"/>
  <c r="Q93" i="14"/>
  <c r="Q89" i="14"/>
  <c r="G32" i="14"/>
  <c r="G39" i="14"/>
  <c r="G63" i="14"/>
  <c r="D82" i="14"/>
  <c r="E82" i="14" s="1"/>
  <c r="G43" i="14"/>
  <c r="O39" i="14"/>
  <c r="M37" i="14"/>
  <c r="D66" i="14"/>
  <c r="E66" i="14" s="1"/>
  <c r="M65" i="14"/>
  <c r="M39" i="14"/>
  <c r="D83" i="14"/>
  <c r="E83" i="14" s="1"/>
  <c r="D27" i="14"/>
  <c r="E27" i="14" s="1"/>
  <c r="G26" i="14"/>
  <c r="O43" i="14"/>
  <c r="Q84" i="14"/>
  <c r="S83" i="14"/>
  <c r="S82" i="14"/>
  <c r="D71" i="14"/>
  <c r="E71" i="14" s="1"/>
  <c r="M70" i="14"/>
  <c r="D67" i="14"/>
  <c r="E67" i="14" s="1"/>
  <c r="S64" i="14"/>
  <c r="I64" i="14"/>
  <c r="D84" i="14"/>
  <c r="E84" i="14" s="1"/>
  <c r="D40" i="14"/>
  <c r="E40" i="14" s="1"/>
  <c r="S37" i="14"/>
  <c r="G64" i="14"/>
  <c r="D62" i="14"/>
  <c r="E62" i="14" s="1"/>
  <c r="D28" i="14"/>
  <c r="E28" i="14" s="1"/>
  <c r="D80" i="14"/>
  <c r="E80" i="14" s="1"/>
  <c r="G72" i="14"/>
  <c r="K70" i="14"/>
  <c r="G68" i="14"/>
  <c r="K66" i="14"/>
  <c r="Q64" i="14"/>
  <c r="K63" i="14"/>
  <c r="D72" i="14"/>
  <c r="E72" i="14" s="1"/>
  <c r="D68" i="14"/>
  <c r="E68" i="14" s="1"/>
  <c r="D64" i="14"/>
  <c r="E64" i="14" s="1"/>
  <c r="D43" i="14"/>
  <c r="E43" i="14" s="1"/>
  <c r="D39" i="14"/>
  <c r="E39" i="14" s="1"/>
  <c r="D42" i="14"/>
  <c r="E42" i="14" s="1"/>
  <c r="D38" i="14"/>
  <c r="E38" i="14" s="1"/>
  <c r="G40" i="14"/>
  <c r="D41" i="14"/>
  <c r="E41" i="14" s="1"/>
  <c r="D37" i="14"/>
  <c r="E37" i="14" s="1"/>
  <c r="Q32" i="14"/>
  <c r="O32" i="14"/>
  <c r="I32" i="14"/>
  <c r="Q27" i="14"/>
  <c r="G27" i="14"/>
  <c r="O27" i="14"/>
  <c r="M27" i="14"/>
  <c r="I27" i="14"/>
  <c r="B35" i="14"/>
  <c r="F35" i="14"/>
  <c r="H35" i="14"/>
  <c r="J35" i="14"/>
  <c r="L35" i="14"/>
  <c r="N35" i="14"/>
  <c r="P35" i="14"/>
  <c r="R35" i="14"/>
  <c r="S19" i="14" l="1"/>
  <c r="G19" i="14"/>
  <c r="G18" i="14"/>
  <c r="K21" i="14"/>
  <c r="O19" i="14"/>
  <c r="Q19" i="14"/>
  <c r="S21" i="14"/>
  <c r="S20" i="14"/>
  <c r="O22" i="14"/>
  <c r="M20" i="14"/>
  <c r="Q21" i="14"/>
  <c r="I19" i="14"/>
  <c r="K18" i="14"/>
  <c r="D21" i="14"/>
  <c r="E21" i="14" s="1"/>
  <c r="M21" i="14"/>
  <c r="S18" i="14"/>
  <c r="I21" i="14"/>
  <c r="O18" i="14"/>
  <c r="K20" i="14"/>
  <c r="M19" i="14"/>
  <c r="I20" i="14"/>
  <c r="K19" i="14"/>
  <c r="M18" i="14"/>
  <c r="G20" i="14"/>
  <c r="O21" i="14"/>
  <c r="Q20" i="14"/>
  <c r="M22" i="14"/>
  <c r="K22" i="14"/>
  <c r="D19" i="14"/>
  <c r="E19" i="14" s="1"/>
  <c r="G22" i="14"/>
  <c r="O20" i="14"/>
  <c r="S22" i="14"/>
  <c r="G21" i="14"/>
  <c r="I18" i="14"/>
  <c r="Q22" i="14"/>
  <c r="I22" i="14"/>
  <c r="Q18" i="14"/>
  <c r="D20" i="14"/>
  <c r="E20" i="14" s="1"/>
  <c r="D22" i="14"/>
  <c r="E22" i="14" s="1"/>
  <c r="D18" i="14"/>
  <c r="E18" i="14" s="1"/>
  <c r="D27" i="1"/>
  <c r="O34" i="15"/>
  <c r="K78" i="1"/>
  <c r="M79" i="1"/>
  <c r="Q31" i="14"/>
  <c r="Q36" i="14"/>
  <c r="D26" i="1"/>
  <c r="D101" i="1"/>
  <c r="I101" i="1" s="1"/>
  <c r="O25" i="14"/>
  <c r="O87" i="14"/>
  <c r="M36" i="14"/>
  <c r="M18" i="15"/>
  <c r="M101" i="1"/>
  <c r="I36" i="14"/>
  <c r="M100" i="1"/>
  <c r="G36" i="14"/>
  <c r="Q18" i="15"/>
  <c r="D10" i="1"/>
  <c r="D74" i="1"/>
  <c r="G74" i="1" s="1"/>
  <c r="K73" i="1"/>
  <c r="K89" i="1"/>
  <c r="G61" i="14"/>
  <c r="M85" i="1"/>
  <c r="D36" i="1"/>
  <c r="I18" i="15"/>
  <c r="I31" i="14"/>
  <c r="Q61" i="14"/>
  <c r="Q10" i="15"/>
  <c r="K18" i="15"/>
  <c r="S34" i="15"/>
  <c r="Q14" i="14"/>
  <c r="K34" i="15"/>
  <c r="Q25" i="14"/>
  <c r="I34" i="15"/>
  <c r="K14" i="14"/>
  <c r="Q26" i="15"/>
  <c r="K25" i="14"/>
  <c r="O36" i="14"/>
  <c r="D34" i="15"/>
  <c r="E34" i="15" s="1"/>
  <c r="D25" i="1"/>
  <c r="K79" i="1"/>
  <c r="K90" i="1"/>
  <c r="S14" i="14"/>
  <c r="S13" i="14"/>
  <c r="M10" i="15"/>
  <c r="Q34" i="15"/>
  <c r="G18" i="15"/>
  <c r="I26" i="15"/>
  <c r="M102" i="1"/>
  <c r="K102" i="1"/>
  <c r="D91" i="1"/>
  <c r="G91" i="1" s="1"/>
  <c r="S25" i="14"/>
  <c r="M61" i="14"/>
  <c r="O18" i="15"/>
  <c r="M80" i="1"/>
  <c r="M91" i="1"/>
  <c r="D90" i="1"/>
  <c r="I90" i="1" s="1"/>
  <c r="K100" i="1"/>
  <c r="G31" i="14"/>
  <c r="S87" i="14"/>
  <c r="K80" i="1"/>
  <c r="M78" i="1"/>
  <c r="K91" i="1"/>
  <c r="M89" i="1"/>
  <c r="K101" i="1"/>
  <c r="D100" i="1"/>
  <c r="E100" i="1" s="1"/>
  <c r="M31" i="14"/>
  <c r="S61" i="14"/>
  <c r="Q87" i="14"/>
  <c r="S18" i="15"/>
  <c r="O26" i="15"/>
  <c r="M34" i="15"/>
  <c r="M26" i="15"/>
  <c r="K74" i="1"/>
  <c r="M74" i="1"/>
  <c r="K85" i="1"/>
  <c r="M90" i="1"/>
  <c r="K96" i="1"/>
  <c r="D102" i="1"/>
  <c r="I102" i="1" s="1"/>
  <c r="M25" i="14"/>
  <c r="K10" i="15"/>
  <c r="K26" i="15"/>
  <c r="S10" i="15"/>
  <c r="I10" i="15"/>
  <c r="O10" i="15"/>
  <c r="D38" i="1"/>
  <c r="D89" i="1"/>
  <c r="G89" i="1" s="1"/>
  <c r="I25" i="14"/>
  <c r="S36" i="14"/>
  <c r="I61" i="14"/>
  <c r="G10" i="15"/>
  <c r="S26" i="15"/>
  <c r="G26" i="15"/>
  <c r="Q13" i="14"/>
  <c r="D80" i="1"/>
  <c r="E80" i="1" s="1"/>
  <c r="D79" i="1"/>
  <c r="G79" i="1" s="1"/>
  <c r="D78" i="1"/>
  <c r="E78" i="1" s="1"/>
  <c r="D85" i="1"/>
  <c r="I85" i="1" s="1"/>
  <c r="O14" i="14"/>
  <c r="O13" i="14"/>
  <c r="Q12" i="14"/>
  <c r="O31" i="14"/>
  <c r="M96" i="1"/>
  <c r="M14" i="14"/>
  <c r="M13" i="14"/>
  <c r="O12" i="14"/>
  <c r="K87" i="14"/>
  <c r="D96" i="1"/>
  <c r="E96" i="1" s="1"/>
  <c r="K13" i="14"/>
  <c r="M12" i="14"/>
  <c r="S12" i="14"/>
  <c r="I14" i="14"/>
  <c r="I13" i="14"/>
  <c r="K12" i="14"/>
  <c r="D25" i="14"/>
  <c r="E25" i="14" s="1"/>
  <c r="G25" i="14"/>
  <c r="K31" i="14"/>
  <c r="G87" i="14"/>
  <c r="D26" i="15"/>
  <c r="E26" i="15" s="1"/>
  <c r="D37" i="1"/>
  <c r="D73" i="1"/>
  <c r="G73" i="1" s="1"/>
  <c r="G14" i="14"/>
  <c r="G13" i="14"/>
  <c r="I12" i="14"/>
  <c r="G34" i="15"/>
  <c r="D13" i="14"/>
  <c r="E13" i="14" s="1"/>
  <c r="G12" i="14"/>
  <c r="S31" i="14"/>
  <c r="D31" i="14"/>
  <c r="E31" i="14" s="1"/>
  <c r="O61" i="14"/>
  <c r="M87" i="14"/>
  <c r="K36" i="14"/>
  <c r="K61" i="14"/>
  <c r="D87" i="14"/>
  <c r="E87" i="14" s="1"/>
  <c r="D10" i="15"/>
  <c r="E10" i="15" s="1"/>
  <c r="D18" i="15"/>
  <c r="E18" i="15" s="1"/>
  <c r="I87" i="14"/>
  <c r="D61" i="14"/>
  <c r="E61" i="14" s="1"/>
  <c r="D36" i="14"/>
  <c r="D14" i="14"/>
  <c r="E14" i="14" s="1"/>
  <c r="D12" i="14"/>
  <c r="E12" i="14" s="1"/>
  <c r="M73" i="1"/>
  <c r="D32" i="1"/>
  <c r="D21" i="1"/>
  <c r="I32" i="16"/>
  <c r="C17" i="16"/>
  <c r="O25" i="15"/>
  <c r="N58" i="14"/>
  <c r="C22" i="14"/>
  <c r="M10" i="1"/>
  <c r="K10" i="1"/>
  <c r="I10" i="1"/>
  <c r="G10" i="1"/>
  <c r="C16" i="1"/>
  <c r="E101" i="1" l="1"/>
  <c r="C18" i="14"/>
  <c r="C20" i="14"/>
  <c r="C19" i="14"/>
  <c r="C90" i="14"/>
  <c r="C96" i="14"/>
  <c r="C98" i="14"/>
  <c r="C91" i="14"/>
  <c r="C99" i="14"/>
  <c r="C88" i="14"/>
  <c r="C92" i="14"/>
  <c r="C95" i="14"/>
  <c r="C94" i="14"/>
  <c r="C97" i="14"/>
  <c r="C93" i="14"/>
  <c r="C89" i="14"/>
  <c r="E36" i="14"/>
  <c r="D35" i="14"/>
  <c r="C77" i="14"/>
  <c r="C26" i="14"/>
  <c r="C73" i="14"/>
  <c r="C75" i="14"/>
  <c r="C79" i="14"/>
  <c r="C76" i="14"/>
  <c r="C80" i="14"/>
  <c r="C81" i="14"/>
  <c r="C78" i="14"/>
  <c r="C69" i="14"/>
  <c r="C74" i="14"/>
  <c r="C32" i="14"/>
  <c r="C68" i="14"/>
  <c r="C72" i="14"/>
  <c r="C71" i="14"/>
  <c r="C62" i="14"/>
  <c r="C67" i="14"/>
  <c r="C28" i="14"/>
  <c r="C63" i="14"/>
  <c r="C65" i="14"/>
  <c r="C27" i="14"/>
  <c r="C64" i="14"/>
  <c r="C70" i="14"/>
  <c r="C84" i="14"/>
  <c r="C66" i="14"/>
  <c r="C82" i="14"/>
  <c r="C83" i="14"/>
  <c r="C21" i="14"/>
  <c r="I74" i="1"/>
  <c r="E74" i="1"/>
  <c r="G101" i="1"/>
  <c r="E90" i="1"/>
  <c r="I79" i="1"/>
  <c r="G90" i="1"/>
  <c r="G78" i="1"/>
  <c r="E102" i="1"/>
  <c r="G102" i="1"/>
  <c r="G96" i="1"/>
  <c r="I14" i="1"/>
  <c r="I16" i="1"/>
  <c r="I96" i="1"/>
  <c r="E79" i="1"/>
  <c r="I100" i="1"/>
  <c r="I73" i="1"/>
  <c r="G85" i="1"/>
  <c r="G100" i="1"/>
  <c r="I89" i="1"/>
  <c r="E85" i="1"/>
  <c r="M13" i="1"/>
  <c r="E89" i="1"/>
  <c r="M15" i="1"/>
  <c r="I80" i="1"/>
  <c r="G80" i="1"/>
  <c r="I91" i="1"/>
  <c r="I78" i="1"/>
  <c r="E91" i="1"/>
  <c r="M14" i="1"/>
  <c r="M16" i="1"/>
  <c r="G13" i="1"/>
  <c r="G15" i="1"/>
  <c r="K26" i="17"/>
  <c r="G14" i="1"/>
  <c r="G16" i="1"/>
  <c r="C13" i="1"/>
  <c r="O26" i="17"/>
  <c r="M26" i="17"/>
  <c r="C61" i="14"/>
  <c r="C26" i="17"/>
  <c r="C25" i="16"/>
  <c r="C14" i="1"/>
  <c r="C32" i="16"/>
  <c r="I13" i="1"/>
  <c r="I15" i="1"/>
  <c r="E17" i="16"/>
  <c r="E32" i="16"/>
  <c r="C26" i="15"/>
  <c r="O17" i="16"/>
  <c r="K17" i="16"/>
  <c r="K13" i="1"/>
  <c r="K15" i="1"/>
  <c r="O25" i="16"/>
  <c r="C14" i="14"/>
  <c r="C10" i="1"/>
  <c r="I25" i="16"/>
  <c r="I17" i="16"/>
  <c r="E73" i="1"/>
  <c r="G25" i="16"/>
  <c r="G32" i="16"/>
  <c r="C87" i="14"/>
  <c r="G26" i="17"/>
  <c r="G17" i="16"/>
  <c r="C12" i="14"/>
  <c r="C15" i="1"/>
  <c r="K32" i="16"/>
  <c r="E26" i="17"/>
  <c r="C13" i="14"/>
  <c r="I26" i="17"/>
  <c r="C25" i="14"/>
  <c r="M17" i="16"/>
  <c r="M25" i="16"/>
  <c r="M32" i="16"/>
  <c r="K14" i="1"/>
  <c r="K16" i="1"/>
  <c r="O7" i="15"/>
  <c r="C18" i="15"/>
  <c r="C10" i="15"/>
  <c r="C34" i="15"/>
  <c r="E25" i="16"/>
  <c r="C31" i="14"/>
  <c r="K25" i="16"/>
  <c r="O32" i="16"/>
  <c r="N34" i="14"/>
  <c r="N10" i="14"/>
  <c r="E7" i="16" l="1"/>
  <c r="R58" i="14"/>
  <c r="P58" i="14"/>
  <c r="L58" i="14"/>
  <c r="J58" i="14"/>
  <c r="H58" i="14"/>
  <c r="O17" i="14"/>
  <c r="O11" i="14"/>
  <c r="F58" i="14"/>
  <c r="J19" i="1" l="1"/>
  <c r="E11" i="16"/>
  <c r="G11" i="16"/>
  <c r="I11" i="16"/>
  <c r="K11" i="16"/>
  <c r="M11" i="16"/>
  <c r="O11" i="16"/>
  <c r="C11" i="16"/>
  <c r="F30" i="1"/>
  <c r="G31" i="16"/>
  <c r="M31" i="16"/>
  <c r="I7" i="16"/>
  <c r="L19" i="1"/>
  <c r="B30" i="1"/>
  <c r="F19" i="1"/>
  <c r="H30" i="1"/>
  <c r="B19" i="1"/>
  <c r="H19" i="1"/>
  <c r="B58" i="14"/>
  <c r="O7" i="14"/>
  <c r="O58" i="14" s="1"/>
  <c r="C9" i="1"/>
  <c r="K9" i="1"/>
  <c r="E31" i="16"/>
  <c r="I31" i="16"/>
  <c r="K31" i="16"/>
  <c r="O31" i="16"/>
  <c r="C31" i="16"/>
  <c r="G7" i="16"/>
  <c r="K7" i="16"/>
  <c r="M7" i="16"/>
  <c r="O7" i="16"/>
  <c r="I9" i="1"/>
  <c r="I29" i="17"/>
  <c r="M9" i="1"/>
  <c r="L30" i="1"/>
  <c r="J30" i="1"/>
  <c r="G9" i="1"/>
  <c r="Q7" i="14"/>
  <c r="Q58" i="14" s="1"/>
  <c r="C10" i="17"/>
  <c r="S7" i="14"/>
  <c r="S58" i="14" s="1"/>
  <c r="K25" i="17"/>
  <c r="I10" i="17"/>
  <c r="K29" i="17"/>
  <c r="M10" i="17"/>
  <c r="M34" i="17"/>
  <c r="C34" i="17"/>
  <c r="E10" i="17"/>
  <c r="G29" i="17"/>
  <c r="O25" i="17"/>
  <c r="E25" i="17"/>
  <c r="I25" i="17"/>
  <c r="R10" i="14"/>
  <c r="E29" i="17"/>
  <c r="G10" i="17"/>
  <c r="C25" i="17"/>
  <c r="C29" i="17"/>
  <c r="E34" i="17"/>
  <c r="G25" i="17"/>
  <c r="K7" i="17"/>
  <c r="K34" i="17"/>
  <c r="M25" i="17"/>
  <c r="I7" i="17"/>
  <c r="O7" i="17"/>
  <c r="Q7" i="15"/>
  <c r="I34" i="17"/>
  <c r="J34" i="14"/>
  <c r="G7" i="17"/>
  <c r="M7" i="17"/>
  <c r="Q25" i="15"/>
  <c r="H34" i="14"/>
  <c r="L34" i="14"/>
  <c r="Q17" i="14"/>
  <c r="S17" i="14"/>
  <c r="S25" i="15"/>
  <c r="M29" i="17"/>
  <c r="O29" i="17"/>
  <c r="Q11" i="14"/>
  <c r="S11" i="14"/>
  <c r="G34" i="17"/>
  <c r="K10" i="17"/>
  <c r="B34" i="14"/>
  <c r="P10" i="14"/>
  <c r="O34" i="17"/>
  <c r="F34" i="14"/>
  <c r="S7" i="15"/>
  <c r="O10" i="17"/>
  <c r="R34" i="14"/>
  <c r="P34" i="14"/>
  <c r="H10" i="14"/>
  <c r="J10" i="14"/>
  <c r="L10" i="14"/>
  <c r="C25" i="15"/>
  <c r="C39" i="14" l="1"/>
  <c r="C43" i="14"/>
  <c r="C40" i="14"/>
  <c r="C37" i="14"/>
  <c r="C41" i="14"/>
  <c r="C38" i="14"/>
  <c r="C42" i="14"/>
  <c r="C37" i="1"/>
  <c r="C38" i="1"/>
  <c r="C36" i="1"/>
  <c r="C35" i="1"/>
  <c r="I27" i="1"/>
  <c r="I26" i="1"/>
  <c r="I25" i="1"/>
  <c r="I24" i="1"/>
  <c r="M26" i="1"/>
  <c r="M27" i="1"/>
  <c r="M25" i="1"/>
  <c r="M24" i="1"/>
  <c r="C26" i="1"/>
  <c r="C27" i="1"/>
  <c r="C25" i="1"/>
  <c r="C24" i="1"/>
  <c r="K38" i="1"/>
  <c r="K36" i="1"/>
  <c r="K37" i="1"/>
  <c r="K35" i="1"/>
  <c r="I37" i="1"/>
  <c r="I36" i="1"/>
  <c r="I38" i="1"/>
  <c r="I35" i="1"/>
  <c r="M37" i="1"/>
  <c r="M38" i="1"/>
  <c r="M36" i="1"/>
  <c r="M35" i="1"/>
  <c r="G25" i="1"/>
  <c r="G27" i="1"/>
  <c r="G26" i="1"/>
  <c r="G24" i="1"/>
  <c r="G36" i="1"/>
  <c r="G38" i="1"/>
  <c r="G37" i="1"/>
  <c r="G35" i="1"/>
  <c r="K26" i="1"/>
  <c r="K27" i="1"/>
  <c r="K25" i="1"/>
  <c r="K24" i="1"/>
  <c r="O34" i="14"/>
  <c r="C36" i="14"/>
  <c r="K31" i="1"/>
  <c r="K32" i="1"/>
  <c r="G31" i="1"/>
  <c r="G32" i="1"/>
  <c r="M31" i="1"/>
  <c r="M32" i="1"/>
  <c r="I31" i="1"/>
  <c r="I32" i="1"/>
  <c r="C31" i="1"/>
  <c r="C32" i="1"/>
  <c r="I21" i="1"/>
  <c r="I20" i="1"/>
  <c r="C20" i="1"/>
  <c r="C21" i="1"/>
  <c r="G20" i="1"/>
  <c r="G21" i="1"/>
  <c r="M20" i="1"/>
  <c r="M21" i="1"/>
  <c r="K20" i="1"/>
  <c r="K21" i="1"/>
  <c r="C7" i="1"/>
  <c r="C7" i="16"/>
  <c r="E7" i="17"/>
  <c r="C7" i="15"/>
  <c r="C7" i="17"/>
  <c r="Q34" i="14"/>
  <c r="S34" i="14"/>
  <c r="A44" i="4"/>
  <c r="A102" i="14"/>
  <c r="A103" i="14"/>
  <c r="A104" i="14"/>
  <c r="A58" i="14"/>
  <c r="A39" i="17"/>
  <c r="A34" i="16"/>
  <c r="A39" i="15"/>
  <c r="A45" i="14"/>
  <c r="A101" i="14" s="1"/>
  <c r="A39" i="4"/>
  <c r="A82" i="4" s="1"/>
  <c r="A40" i="2"/>
  <c r="A102" i="2" s="1"/>
  <c r="A104" i="1"/>
  <c r="K19" i="1" l="1"/>
  <c r="G30" i="1"/>
  <c r="M19" i="1"/>
  <c r="I30" i="1"/>
  <c r="C30" i="1"/>
  <c r="I19" i="1"/>
  <c r="G19" i="1"/>
  <c r="C19" i="1"/>
  <c r="C34" i="14"/>
  <c r="K30" i="1"/>
  <c r="M30" i="1"/>
  <c r="I7" i="15" l="1"/>
  <c r="M34" i="14"/>
  <c r="M72" i="1"/>
  <c r="K83" i="1"/>
  <c r="K77" i="1"/>
  <c r="K95" i="1"/>
  <c r="M83" i="1"/>
  <c r="K7" i="1"/>
  <c r="D88" i="1"/>
  <c r="I88" i="1" s="1"/>
  <c r="K88" i="1"/>
  <c r="K94" i="1"/>
  <c r="C17" i="14"/>
  <c r="D72" i="1"/>
  <c r="K99" i="1"/>
  <c r="K72" i="1"/>
  <c r="D83" i="1"/>
  <c r="I83" i="1" s="1"/>
  <c r="K84" i="1"/>
  <c r="M17" i="14"/>
  <c r="K7" i="15"/>
  <c r="D99" i="1"/>
  <c r="E99" i="1" s="1"/>
  <c r="D84" i="1"/>
  <c r="E84" i="1" s="1"/>
  <c r="D95" i="1"/>
  <c r="E95" i="1" s="1"/>
  <c r="E7" i="15"/>
  <c r="G7" i="15"/>
  <c r="G34" i="14"/>
  <c r="G17" i="14"/>
  <c r="D17" i="14"/>
  <c r="E17" i="14" s="1"/>
  <c r="F10" i="14"/>
  <c r="G11" i="14"/>
  <c r="D11" i="14"/>
  <c r="G7" i="14"/>
  <c r="G58" i="14" s="1"/>
  <c r="D7" i="14"/>
  <c r="D58" i="14" s="1"/>
  <c r="M25" i="15"/>
  <c r="M11" i="14"/>
  <c r="B10" i="14"/>
  <c r="O10" i="14" s="1"/>
  <c r="C11" i="14"/>
  <c r="M7" i="14"/>
  <c r="M58" i="14" s="1"/>
  <c r="E25" i="15"/>
  <c r="G25" i="15"/>
  <c r="M77" i="1"/>
  <c r="D9" i="1"/>
  <c r="D14" i="1"/>
  <c r="D31" i="1"/>
  <c r="M7" i="1"/>
  <c r="M88" i="1"/>
  <c r="M94" i="1"/>
  <c r="D7" i="1"/>
  <c r="D13" i="1"/>
  <c r="D15" i="1"/>
  <c r="D77" i="1"/>
  <c r="E77" i="1" s="1"/>
  <c r="D94" i="1"/>
  <c r="E94" i="1" s="1"/>
  <c r="K34" i="14"/>
  <c r="K17" i="14"/>
  <c r="K11" i="14"/>
  <c r="K7" i="14"/>
  <c r="K58" i="14" s="1"/>
  <c r="I25" i="15"/>
  <c r="D16" i="1"/>
  <c r="M84" i="1"/>
  <c r="M95" i="1"/>
  <c r="M7" i="15"/>
  <c r="D20" i="1"/>
  <c r="M99" i="1"/>
  <c r="D24" i="1"/>
  <c r="D35" i="1"/>
  <c r="I34" i="14"/>
  <c r="I17" i="14"/>
  <c r="I11" i="14"/>
  <c r="I7" i="14"/>
  <c r="I58" i="14" s="1"/>
  <c r="K25" i="15"/>
  <c r="E10" i="1" l="1"/>
  <c r="E15" i="1"/>
  <c r="E16" i="1"/>
  <c r="E13" i="1"/>
  <c r="G72" i="1"/>
  <c r="E72" i="1"/>
  <c r="E14" i="1"/>
  <c r="C35" i="14"/>
  <c r="O35" i="14"/>
  <c r="D19" i="1"/>
  <c r="E24" i="1" s="1"/>
  <c r="D30" i="1"/>
  <c r="E35" i="1" s="1"/>
  <c r="E7" i="1"/>
  <c r="E9" i="1"/>
  <c r="D34" i="14"/>
  <c r="E34" i="14" s="1"/>
  <c r="S10" i="14"/>
  <c r="Q10" i="14"/>
  <c r="Q35" i="14"/>
  <c r="S35" i="14"/>
  <c r="I99" i="1"/>
  <c r="E88" i="1"/>
  <c r="I84" i="1"/>
  <c r="G99" i="1"/>
  <c r="K35" i="14"/>
  <c r="G83" i="1"/>
  <c r="G88" i="1"/>
  <c r="I10" i="14"/>
  <c r="I35" i="14"/>
  <c r="M35" i="14"/>
  <c r="C10" i="14"/>
  <c r="C7" i="14" s="1"/>
  <c r="C58" i="14" s="1"/>
  <c r="I72" i="1"/>
  <c r="I95" i="1"/>
  <c r="I7" i="1"/>
  <c r="E83" i="1"/>
  <c r="G77" i="1"/>
  <c r="G10" i="14"/>
  <c r="I94" i="1"/>
  <c r="K10" i="14"/>
  <c r="G94" i="1"/>
  <c r="M10" i="14"/>
  <c r="G84" i="1"/>
  <c r="D10" i="14"/>
  <c r="E10" i="14" s="1"/>
  <c r="E11" i="14"/>
  <c r="E35" i="14"/>
  <c r="E7" i="14"/>
  <c r="E58" i="14" s="1"/>
  <c r="G7" i="1"/>
  <c r="I77" i="1"/>
  <c r="G35" i="14"/>
  <c r="G95" i="1"/>
  <c r="E26" i="1" l="1"/>
  <c r="E25" i="1"/>
  <c r="E27" i="1"/>
  <c r="E36" i="1"/>
  <c r="E38" i="1"/>
  <c r="E37" i="1"/>
  <c r="E31" i="1"/>
  <c r="E32" i="1"/>
  <c r="E20" i="1"/>
  <c r="E21" i="1"/>
  <c r="E19" i="1" l="1"/>
  <c r="E30" i="1"/>
</calcChain>
</file>

<file path=xl/sharedStrings.xml><?xml version="1.0" encoding="utf-8"?>
<sst xmlns="http://schemas.openxmlformats.org/spreadsheetml/2006/main" count="540" uniqueCount="150">
  <si>
    <t>Total</t>
  </si>
  <si>
    <t>Distrito Central</t>
  </si>
  <si>
    <t>San Pedro Sula</t>
  </si>
  <si>
    <t>No.</t>
  </si>
  <si>
    <t>Estudia y Trabaja</t>
  </si>
  <si>
    <t>Solo Trabaja</t>
  </si>
  <si>
    <t>Solo Estudia</t>
  </si>
  <si>
    <t>Sexo</t>
  </si>
  <si>
    <t>Rango de Edad</t>
  </si>
  <si>
    <t>Trabajan</t>
  </si>
  <si>
    <t>Ni Trabaja Ni Estudia</t>
  </si>
  <si>
    <t>Categorías</t>
  </si>
  <si>
    <t xml:space="preserve">Total </t>
  </si>
  <si>
    <t>Años de Estudio Promedio</t>
  </si>
  <si>
    <t>Nivel Educativo</t>
  </si>
  <si>
    <t>Ingreso Promedio de los que Trabajan</t>
  </si>
  <si>
    <t>Nivel Educativo del jefe del Hogar</t>
  </si>
  <si>
    <t>Rango de Edad del Jefe del Hogar</t>
  </si>
  <si>
    <t>Conformación del Hogar</t>
  </si>
  <si>
    <t>Urbano</t>
  </si>
  <si>
    <t>Rural</t>
  </si>
  <si>
    <t>Dominio</t>
  </si>
  <si>
    <t>Solo estudia</t>
  </si>
  <si>
    <t>Superior</t>
  </si>
  <si>
    <t>Ni trabaja, Ni estudia</t>
  </si>
  <si>
    <t>Resto urbano</t>
  </si>
  <si>
    <t>1/ Porcentaje por columna</t>
  </si>
  <si>
    <t>2/ Porcentaje por filas</t>
  </si>
  <si>
    <t>Total Nacional 2/</t>
  </si>
  <si>
    <t>Urbano 2/</t>
  </si>
  <si>
    <t>Rural 2/</t>
  </si>
  <si>
    <t>Distrito Central 2/</t>
  </si>
  <si>
    <t>San Pedro Sula 2/</t>
  </si>
  <si>
    <t>Resto Urbano 2/</t>
  </si>
  <si>
    <t>% 1/</t>
  </si>
  <si>
    <t>% 2/</t>
  </si>
  <si>
    <t>Vive con ambos padres</t>
  </si>
  <si>
    <t>Vive solo con el padre</t>
  </si>
  <si>
    <t>Vive solo con la madre</t>
  </si>
  <si>
    <t>No es hijo del jefe</t>
  </si>
  <si>
    <t xml:space="preserve"> AEP = Años de Estudio Promedio</t>
  </si>
  <si>
    <t>Numero de salarios mínimos /3</t>
  </si>
  <si>
    <t>Menos de un salario</t>
  </si>
  <si>
    <t>De 1 a 2 salarios</t>
  </si>
  <si>
    <t>De 2 a 3 salarios</t>
  </si>
  <si>
    <t>De 3 a 4 salarios</t>
  </si>
  <si>
    <t>De 4 salarios y más</t>
  </si>
  <si>
    <t>Rama de actividad (1 Dig.)</t>
  </si>
  <si>
    <t>Industria manufacturera</t>
  </si>
  <si>
    <t>Total ocupados</t>
  </si>
  <si>
    <t>Publico</t>
  </si>
  <si>
    <t>Privado</t>
  </si>
  <si>
    <t>Domestico</t>
  </si>
  <si>
    <t>Cuenta Propia</t>
  </si>
  <si>
    <t>Trabajador no remunerado</t>
  </si>
  <si>
    <t>Realiza quehaceres del hogar</t>
  </si>
  <si>
    <t>Menor de edad</t>
  </si>
  <si>
    <t>Discapacitado</t>
  </si>
  <si>
    <t>Otro</t>
  </si>
  <si>
    <t>Ocupado</t>
  </si>
  <si>
    <t>Desocupado</t>
  </si>
  <si>
    <t>Inactivo</t>
  </si>
  <si>
    <t>Sexo del jefe del hogar</t>
  </si>
  <si>
    <t>Total  población</t>
  </si>
  <si>
    <t>Condición actual</t>
  </si>
  <si>
    <t>Condición de actividad del jefe del hogar</t>
  </si>
  <si>
    <t>Jefe menor e igual a 25 años</t>
  </si>
  <si>
    <t>Jefe 26 a 30 años</t>
  </si>
  <si>
    <t>Jefe 31 a 40 años</t>
  </si>
  <si>
    <t>Jefe 41 a 50 años</t>
  </si>
  <si>
    <t>Jefe de 51 años y más</t>
  </si>
  <si>
    <t>De 12 a 14 Años</t>
  </si>
  <si>
    <t>De 15 a 19 Años</t>
  </si>
  <si>
    <t>De 20 a 24 Años</t>
  </si>
  <si>
    <t>De 25 a 30 Años</t>
  </si>
  <si>
    <t>Cuadro No. 2. años de estudio promedio de la población de 12 a 30 años por condición de trabajo, según dominio, sexo y rango de edad</t>
  </si>
  <si>
    <t>Cuadro No. 1. Población de 12 a 30 años por condición de trabajo, según dominio , sexo y rango de edad</t>
  </si>
  <si>
    <t>1/ Porcentaje por columnas</t>
  </si>
  <si>
    <t>2/ Porcentaje por  filas</t>
  </si>
  <si>
    <t>....Continuación</t>
  </si>
  <si>
    <t>.....Continuación</t>
  </si>
  <si>
    <t>Total Nacional</t>
  </si>
  <si>
    <t>Hombres</t>
  </si>
  <si>
    <t>Mujeres</t>
  </si>
  <si>
    <t>De 12 a 14 años</t>
  </si>
  <si>
    <t>De 15 a 19 años</t>
  </si>
  <si>
    <t>De 20 a 24 años</t>
  </si>
  <si>
    <t>De 25 a 30 años</t>
  </si>
  <si>
    <t>Resto Urbano</t>
  </si>
  <si>
    <t>Cuadro No. 3. Ingreso promedio de la población de 12 a 30 años por condición de trabajo, según dominio,  sexo y rango de edad</t>
  </si>
  <si>
    <t xml:space="preserve">  Sexo</t>
  </si>
  <si>
    <t xml:space="preserve">   Rango de Edad</t>
  </si>
  <si>
    <t xml:space="preserve">   Sexo</t>
  </si>
  <si>
    <t xml:space="preserve">  Rango de Edad</t>
  </si>
  <si>
    <t>Hombre</t>
  </si>
  <si>
    <t>Mujer</t>
  </si>
  <si>
    <t xml:space="preserve">Cuadro No. 4. Población de 12 a 30 años por condición de trabajo y años de estudio, según dominio, nivel educativo, rango de edad, sexo,  número de salarios mínimos, rama de actividad y ocupación </t>
  </si>
  <si>
    <t>Cuadro No. 6. Población de 12 a 30 años por condición de actual, según dominio, nivel educativo, rango de edad  y sexo</t>
  </si>
  <si>
    <t>Agricultura, ganaderia, silvicultura y pesca</t>
  </si>
  <si>
    <t>Explotacion de minas y canteras</t>
  </si>
  <si>
    <t>Suministro de electricidad, gas, vapor y aire acondicionado</t>
  </si>
  <si>
    <t>Suministro de agua, evacuacion de aguas residuales, gestion de desechos y descontaminacion</t>
  </si>
  <si>
    <t>Construccion</t>
  </si>
  <si>
    <t>Comercio al por mayor y al por menor, reparacion de vehiculos automotores y motocicletas</t>
  </si>
  <si>
    <t>Transporte y almacenamiento</t>
  </si>
  <si>
    <t>Actividades de alojamiento y de servicios de comida</t>
  </si>
  <si>
    <t>Informacion y comunicaciones</t>
  </si>
  <si>
    <t>Actividades finacieras y de seguros</t>
  </si>
  <si>
    <t>Actividades inmobiliarias</t>
  </si>
  <si>
    <t>Actividades profesionales, cientificas y tecnicas</t>
  </si>
  <si>
    <t>Actividades de servicios administrativos y de apoyo</t>
  </si>
  <si>
    <t>Aministracion publica y defensa, planes de seguridad social de afiliacion obligatoria</t>
  </si>
  <si>
    <t>Enseñanza</t>
  </si>
  <si>
    <t>Actividades de atencion de la salud humana y de asistencia social</t>
  </si>
  <si>
    <t>Actividades artisticas, de entretenimiento y recreativas</t>
  </si>
  <si>
    <t>Otras actividades de servicios</t>
  </si>
  <si>
    <t>Actividades de los hogares como empleadores y actividades no diferenciadas de los hogares como productores de bienes y s</t>
  </si>
  <si>
    <t>Actividades de organizaciones y organos extraterritoriales</t>
  </si>
  <si>
    <t>Ocupaciones NO especificadas</t>
  </si>
  <si>
    <t>Busca trabajo por primera vez</t>
  </si>
  <si>
    <t>NS/NR</t>
  </si>
  <si>
    <t>Directores y gerentes</t>
  </si>
  <si>
    <t>Profesionales cientificos e intelectuales</t>
  </si>
  <si>
    <t>Tecnicos y profesionales de nivel medio</t>
  </si>
  <si>
    <t>Personal de apoyo administrativo</t>
  </si>
  <si>
    <t>Trabajadores de los servicios y vendedores de comercios y mercados</t>
  </si>
  <si>
    <t>Agricultores y trabajadores calificados agropecuarios forestales y pesqueros</t>
  </si>
  <si>
    <t>Oficiales, operarios y artesanos de artes mecanicas y de otros oficios</t>
  </si>
  <si>
    <t>Operadores de instalaciones y maquinas y ensambladores</t>
  </si>
  <si>
    <t>Ocupaciones elementales</t>
  </si>
  <si>
    <t>Ocupaciones militares</t>
  </si>
  <si>
    <t>Ocupación</t>
  </si>
  <si>
    <t>Rama de actividad NO especificadas</t>
  </si>
  <si>
    <t>Contratista dependiente</t>
  </si>
  <si>
    <t>Contratista Dependiente</t>
  </si>
  <si>
    <t>Menos de 1 salario y trabaja menos de una jornada laboral</t>
  </si>
  <si>
    <t>Menos de 1 salario y trabaja mas de una jornada laboral</t>
  </si>
  <si>
    <t>Menos de 1 salario y no declaran horas</t>
  </si>
  <si>
    <t>No declara Ingresos</t>
  </si>
  <si>
    <t>3/ No. de salarios mínimos (personas que declaran ingresos) y trabajan 40 Hrs.en ele sector Publico y 44 Hrs.en el sector Privado</t>
  </si>
  <si>
    <t>Cuadro No. 5. Población de 12 a 30 años por condición de trabajo, según nivel educativo del jefe, rango de edad del jefe, sexo del jefe de hogar, condición de actividad del jefe de hogar  y conformación del hogar</t>
  </si>
  <si>
    <t>Cuadro No. 7. Población de 12 a 30 años por condición de actual según nivel educativo del jefe, rango de edad del jefe, sexo del jefe de hogar, condición de actividad del jefe de hogar  y conformación del hogar</t>
  </si>
  <si>
    <t>Aprendiz</t>
  </si>
  <si>
    <t>Solo trabajan</t>
  </si>
  <si>
    <t>Sin nivel</t>
  </si>
  <si>
    <t>Basica 1-6</t>
  </si>
  <si>
    <t>Basica 7-9</t>
  </si>
  <si>
    <t>Media</t>
  </si>
  <si>
    <t>Ns/Nr</t>
  </si>
  <si>
    <t>Fuente: Instituto Nacional de Estadística (INE). LXXXIV Encuesta Permanente de Hogares de Propósitos Múltiples, Junio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</si>
</sst>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_);_(* \(#,##0\);_(* &quot;-&quot;_);_(@_)"/>
    <numFmt numFmtId="165" formatCode="_(* #,##0.00_);_(* \(#,##0.00\);_(* &quot;-&quot;??_);_(@_)"/>
    <numFmt numFmtId="166" formatCode="_-* #,##0.0_-;\-* #,##0.0_-;_-* &quot;-&quot;??_-;_-@_-"/>
    <numFmt numFmtId="167" formatCode="_-* #,##0_-;\-* #,##0_-;_-* &quot;-&quot;??_-;_-@_-"/>
    <numFmt numFmtId="168" formatCode="_-* #,##0.0_-;\-* #,##0.0_-;_-* &quot;-&quot;?_-;_-@_-"/>
    <numFmt numFmtId="169" formatCode="_-* #,##0_-;\-* #,##0_-;_-* &quot;-&quot;?_-;_-@_-"/>
    <numFmt numFmtId="170" formatCode="_-* #,##0.0_-;\-* #,##0.0_-;_-* &quot;-&quot;_-;_-@_-"/>
  </numFmts>
  <fonts count="9" x14ac:knownFonts="1">
    <font>
      <sz val="8"/>
      <name val="Arial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b/>
      <u val="singleAccounting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4">
    <xf numFmtId="0" fontId="0" fillId="0" borderId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</cellStyleXfs>
  <cellXfs count="210">
    <xf numFmtId="0" fontId="0" fillId="0" borderId="0" xfId="0"/>
    <xf numFmtId="166" fontId="0" fillId="0" borderId="0" xfId="1" applyNumberFormat="1" applyFont="1"/>
    <xf numFmtId="167" fontId="0" fillId="0" borderId="0" xfId="1" applyNumberFormat="1" applyFont="1"/>
    <xf numFmtId="167" fontId="0" fillId="0" borderId="0" xfId="0" applyNumberFormat="1"/>
    <xf numFmtId="167" fontId="2" fillId="0" borderId="0" xfId="1" applyNumberFormat="1" applyFont="1" applyFill="1" applyBorder="1"/>
    <xf numFmtId="0" fontId="2" fillId="0" borderId="0" xfId="0" applyFont="1"/>
    <xf numFmtId="166" fontId="2" fillId="0" borderId="0" xfId="1" applyNumberFormat="1" applyFont="1" applyBorder="1"/>
    <xf numFmtId="166" fontId="2" fillId="0" borderId="0" xfId="1" applyNumberFormat="1" applyFont="1" applyAlignment="1">
      <alignment horizontal="center"/>
    </xf>
    <xf numFmtId="166" fontId="0" fillId="0" borderId="0" xfId="1" applyNumberFormat="1" applyFont="1" applyBorder="1"/>
    <xf numFmtId="167" fontId="0" fillId="0" borderId="0" xfId="1" applyNumberFormat="1" applyFont="1" applyBorder="1"/>
    <xf numFmtId="167" fontId="2" fillId="0" borderId="0" xfId="1" applyNumberFormat="1" applyFont="1" applyBorder="1"/>
    <xf numFmtId="167" fontId="3" fillId="0" borderId="0" xfId="1" applyNumberFormat="1" applyFont="1" applyBorder="1"/>
    <xf numFmtId="166" fontId="3" fillId="0" borderId="0" xfId="1" applyNumberFormat="1" applyFont="1" applyBorder="1"/>
    <xf numFmtId="167" fontId="2" fillId="0" borderId="0" xfId="0" applyNumberFormat="1" applyFont="1"/>
    <xf numFmtId="167" fontId="2" fillId="0" borderId="0" xfId="1" applyNumberFormat="1" applyFont="1" applyBorder="1" applyAlignment="1">
      <alignment horizontal="left" indent="1"/>
    </xf>
    <xf numFmtId="0" fontId="2" fillId="0" borderId="0" xfId="0" applyFont="1" applyAlignment="1">
      <alignment horizontal="center" vertical="center" wrapText="1"/>
    </xf>
    <xf numFmtId="167" fontId="2" fillId="0" borderId="0" xfId="1" applyNumberFormat="1" applyFont="1" applyBorder="1" applyAlignment="1">
      <alignment horizontal="left"/>
    </xf>
    <xf numFmtId="167" fontId="0" fillId="0" borderId="0" xfId="1" applyNumberFormat="1" applyFont="1" applyBorder="1" applyAlignment="1">
      <alignment horizontal="left" indent="1"/>
    </xf>
    <xf numFmtId="167" fontId="4" fillId="0" borderId="0" xfId="1" applyNumberFormat="1" applyFont="1" applyBorder="1" applyAlignment="1">
      <alignment horizontal="left"/>
    </xf>
    <xf numFmtId="166" fontId="2" fillId="0" borderId="0" xfId="1" applyNumberFormat="1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167" fontId="0" fillId="0" borderId="0" xfId="1" applyNumberFormat="1" applyFont="1" applyBorder="1" applyAlignment="1">
      <alignment horizontal="left" indent="2"/>
    </xf>
    <xf numFmtId="3" fontId="3" fillId="0" borderId="0" xfId="0" applyNumberFormat="1" applyFont="1" applyAlignment="1">
      <alignment horizontal="left" indent="2"/>
    </xf>
    <xf numFmtId="168" fontId="0" fillId="0" borderId="0" xfId="1" applyNumberFormat="1" applyFont="1"/>
    <xf numFmtId="168" fontId="2" fillId="0" borderId="1" xfId="1" applyNumberFormat="1" applyFont="1" applyBorder="1" applyAlignment="1">
      <alignment horizontal="center"/>
    </xf>
    <xf numFmtId="168" fontId="0" fillId="0" borderId="0" xfId="1" applyNumberFormat="1" applyFont="1" applyBorder="1"/>
    <xf numFmtId="168" fontId="2" fillId="0" borderId="0" xfId="1" applyNumberFormat="1" applyFont="1" applyBorder="1"/>
    <xf numFmtId="168" fontId="0" fillId="0" borderId="0" xfId="0" applyNumberFormat="1"/>
    <xf numFmtId="168" fontId="3" fillId="0" borderId="0" xfId="1" applyNumberFormat="1" applyFont="1" applyBorder="1"/>
    <xf numFmtId="168" fontId="2" fillId="0" borderId="0" xfId="1" applyNumberFormat="1" applyFont="1" applyFill="1" applyBorder="1"/>
    <xf numFmtId="168" fontId="2" fillId="0" borderId="0" xfId="1" applyNumberFormat="1" applyFont="1" applyAlignment="1">
      <alignment horizontal="center"/>
    </xf>
    <xf numFmtId="168" fontId="2" fillId="0" borderId="0" xfId="1" applyNumberFormat="1" applyFont="1" applyBorder="1" applyAlignment="1">
      <alignment horizontal="center"/>
    </xf>
    <xf numFmtId="164" fontId="3" fillId="0" borderId="0" xfId="0" applyNumberFormat="1" applyFont="1"/>
    <xf numFmtId="164" fontId="0" fillId="0" borderId="0" xfId="0" applyNumberFormat="1"/>
    <xf numFmtId="164" fontId="3" fillId="0" borderId="0" xfId="1" applyNumberFormat="1" applyFont="1" applyBorder="1"/>
    <xf numFmtId="164" fontId="2" fillId="0" borderId="0" xfId="1" applyNumberFormat="1" applyFont="1" applyBorder="1" applyAlignment="1">
      <alignment horizontal="left"/>
    </xf>
    <xf numFmtId="164" fontId="2" fillId="0" borderId="0" xfId="0" applyNumberFormat="1" applyFont="1" applyAlignment="1">
      <alignment horizontal="left"/>
    </xf>
    <xf numFmtId="164" fontId="2" fillId="0" borderId="0" xfId="1" applyNumberFormat="1" applyFont="1" applyFill="1" applyBorder="1"/>
    <xf numFmtId="0" fontId="4" fillId="0" borderId="0" xfId="0" applyFont="1" applyAlignment="1">
      <alignment horizontal="left" indent="1"/>
    </xf>
    <xf numFmtId="17" fontId="0" fillId="0" borderId="0" xfId="0" applyNumberFormat="1"/>
    <xf numFmtId="166" fontId="2" fillId="0" borderId="0" xfId="1" applyNumberFormat="1" applyFont="1" applyFill="1" applyBorder="1"/>
    <xf numFmtId="0" fontId="2" fillId="0" borderId="2" xfId="0" applyFont="1" applyBorder="1" applyAlignment="1">
      <alignment horizontal="center" vertical="center" wrapText="1"/>
    </xf>
    <xf numFmtId="167" fontId="2" fillId="2" borderId="0" xfId="1" applyNumberFormat="1" applyFont="1" applyFill="1" applyBorder="1"/>
    <xf numFmtId="166" fontId="2" fillId="2" borderId="0" xfId="1" applyNumberFormat="1" applyFont="1" applyFill="1" applyBorder="1"/>
    <xf numFmtId="166" fontId="3" fillId="2" borderId="0" xfId="1" applyNumberFormat="1" applyFont="1" applyFill="1" applyBorder="1"/>
    <xf numFmtId="167" fontId="2" fillId="2" borderId="0" xfId="1" applyNumberFormat="1" applyFont="1" applyFill="1"/>
    <xf numFmtId="167" fontId="2" fillId="0" borderId="2" xfId="1" applyNumberFormat="1" applyFont="1" applyBorder="1" applyAlignment="1">
      <alignment horizontal="center"/>
    </xf>
    <xf numFmtId="168" fontId="2" fillId="0" borderId="2" xfId="1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167" fontId="3" fillId="0" borderId="0" xfId="11" applyNumberFormat="1" applyFont="1" applyFill="1" applyBorder="1" applyAlignment="1">
      <alignment horizontal="left" indent="1"/>
    </xf>
    <xf numFmtId="0" fontId="2" fillId="0" borderId="0" xfId="0" applyFont="1" applyAlignment="1">
      <alignment horizontal="left" vertical="center" wrapText="1"/>
    </xf>
    <xf numFmtId="167" fontId="0" fillId="0" borderId="0" xfId="1" applyNumberFormat="1" applyFont="1" applyFill="1" applyBorder="1" applyAlignment="1">
      <alignment horizontal="left" indent="1"/>
    </xf>
    <xf numFmtId="164" fontId="2" fillId="0" borderId="2" xfId="0" applyNumberFormat="1" applyFont="1" applyBorder="1" applyAlignment="1">
      <alignment horizontal="center"/>
    </xf>
    <xf numFmtId="168" fontId="2" fillId="0" borderId="2" xfId="0" applyNumberFormat="1" applyFont="1" applyBorder="1" applyAlignment="1">
      <alignment horizontal="center"/>
    </xf>
    <xf numFmtId="164" fontId="2" fillId="0" borderId="0" xfId="0" applyNumberFormat="1" applyFont="1"/>
    <xf numFmtId="167" fontId="2" fillId="0" borderId="0" xfId="1" applyNumberFormat="1" applyFont="1" applyBorder="1" applyAlignment="1">
      <alignment horizontal="center" vertical="center" wrapText="1"/>
    </xf>
    <xf numFmtId="167" fontId="2" fillId="0" borderId="0" xfId="1" applyNumberFormat="1" applyFont="1" applyBorder="1" applyAlignment="1">
      <alignment horizontal="center"/>
    </xf>
    <xf numFmtId="167" fontId="4" fillId="0" borderId="0" xfId="1" applyNumberFormat="1" applyFont="1" applyFill="1" applyBorder="1" applyAlignment="1"/>
    <xf numFmtId="167" fontId="4" fillId="0" borderId="0" xfId="1" applyNumberFormat="1" applyFont="1" applyFill="1" applyBorder="1"/>
    <xf numFmtId="166" fontId="6" fillId="0" borderId="0" xfId="1" applyNumberFormat="1" applyFont="1" applyBorder="1"/>
    <xf numFmtId="167" fontId="2" fillId="0" borderId="1" xfId="1" applyNumberFormat="1" applyFont="1" applyBorder="1" applyAlignment="1">
      <alignment horizontal="center"/>
    </xf>
    <xf numFmtId="167" fontId="0" fillId="0" borderId="0" xfId="1" applyNumberFormat="1" applyFont="1" applyBorder="1" applyAlignment="1">
      <alignment horizontal="left"/>
    </xf>
    <xf numFmtId="166" fontId="3" fillId="0" borderId="0" xfId="1" applyNumberFormat="1" applyFont="1" applyFill="1" applyBorder="1"/>
    <xf numFmtId="166" fontId="2" fillId="0" borderId="0" xfId="1" applyNumberFormat="1" applyFont="1"/>
    <xf numFmtId="166" fontId="2" fillId="2" borderId="0" xfId="1" applyNumberFormat="1" applyFont="1" applyFill="1"/>
    <xf numFmtId="166" fontId="0" fillId="0" borderId="0" xfId="1" applyNumberFormat="1" applyFont="1" applyBorder="1" applyAlignment="1">
      <alignment horizontal="left" indent="2"/>
    </xf>
    <xf numFmtId="168" fontId="0" fillId="0" borderId="0" xfId="1" applyNumberFormat="1" applyFont="1" applyBorder="1" applyAlignment="1">
      <alignment horizontal="center"/>
    </xf>
    <xf numFmtId="167" fontId="2" fillId="0" borderId="0" xfId="1" applyNumberFormat="1" applyFont="1" applyFill="1" applyBorder="1" applyAlignment="1"/>
    <xf numFmtId="168" fontId="2" fillId="0" borderId="0" xfId="0" applyNumberFormat="1" applyFont="1" applyAlignment="1">
      <alignment horizontal="center"/>
    </xf>
    <xf numFmtId="167" fontId="2" fillId="0" borderId="0" xfId="1" applyNumberFormat="1" applyFont="1" applyBorder="1" applyAlignment="1">
      <alignment horizontal="right"/>
    </xf>
    <xf numFmtId="167" fontId="2" fillId="0" borderId="0" xfId="1" applyNumberFormat="1" applyFont="1"/>
    <xf numFmtId="167" fontId="2" fillId="0" borderId="0" xfId="1" applyNumberFormat="1" applyFont="1" applyFill="1" applyBorder="1" applyAlignment="1">
      <alignment horizontal="right"/>
    </xf>
    <xf numFmtId="167" fontId="3" fillId="0" borderId="0" xfId="1" applyNumberFormat="1" applyFont="1" applyBorder="1" applyAlignment="1">
      <alignment horizontal="right"/>
    </xf>
    <xf numFmtId="167" fontId="5" fillId="0" borderId="0" xfId="1" applyNumberFormat="1" applyFont="1" applyBorder="1" applyAlignment="1">
      <alignment horizontal="right"/>
    </xf>
    <xf numFmtId="167" fontId="3" fillId="0" borderId="0" xfId="1" applyNumberFormat="1" applyFont="1" applyFill="1" applyBorder="1" applyAlignment="1">
      <alignment horizontal="right"/>
    </xf>
    <xf numFmtId="167" fontId="3" fillId="0" borderId="0" xfId="1" applyNumberFormat="1" applyFont="1" applyFill="1" applyAlignment="1">
      <alignment horizontal="right"/>
    </xf>
    <xf numFmtId="167" fontId="3" fillId="0" borderId="0" xfId="1" applyNumberFormat="1" applyFont="1" applyFill="1"/>
    <xf numFmtId="167" fontId="3" fillId="0" borderId="0" xfId="1" applyNumberFormat="1" applyFont="1" applyFill="1" applyBorder="1"/>
    <xf numFmtId="167" fontId="7" fillId="0" borderId="0" xfId="1" applyNumberFormat="1" applyFont="1" applyFill="1" applyBorder="1" applyAlignment="1"/>
    <xf numFmtId="167" fontId="3" fillId="0" borderId="0" xfId="1" applyNumberFormat="1" applyFont="1"/>
    <xf numFmtId="168" fontId="3" fillId="0" borderId="0" xfId="1" applyNumberFormat="1" applyFont="1"/>
    <xf numFmtId="164" fontId="2" fillId="0" borderId="1" xfId="0" applyNumberFormat="1" applyFont="1" applyBorder="1" applyAlignment="1">
      <alignment horizontal="center"/>
    </xf>
    <xf numFmtId="168" fontId="2" fillId="0" borderId="1" xfId="0" applyNumberFormat="1" applyFont="1" applyBorder="1" applyAlignment="1">
      <alignment horizontal="center"/>
    </xf>
    <xf numFmtId="168" fontId="3" fillId="0" borderId="0" xfId="1" applyNumberFormat="1" applyFont="1" applyBorder="1" applyAlignment="1">
      <alignment horizontal="left" indent="1"/>
    </xf>
    <xf numFmtId="167" fontId="0" fillId="0" borderId="1" xfId="1" applyNumberFormat="1" applyFont="1" applyBorder="1" applyAlignment="1">
      <alignment horizontal="left" indent="2"/>
    </xf>
    <xf numFmtId="167" fontId="0" fillId="0" borderId="1" xfId="1" applyNumberFormat="1" applyFont="1" applyBorder="1"/>
    <xf numFmtId="168" fontId="0" fillId="0" borderId="1" xfId="1" applyNumberFormat="1" applyFont="1" applyBorder="1"/>
    <xf numFmtId="166" fontId="3" fillId="0" borderId="1" xfId="1" applyNumberFormat="1" applyFont="1" applyBorder="1" applyAlignment="1">
      <alignment horizontal="left" indent="2"/>
    </xf>
    <xf numFmtId="168" fontId="0" fillId="0" borderId="1" xfId="0" applyNumberFormat="1" applyBorder="1"/>
    <xf numFmtId="166" fontId="2" fillId="0" borderId="0" xfId="3" applyNumberFormat="1" applyFont="1" applyBorder="1"/>
    <xf numFmtId="166" fontId="0" fillId="0" borderId="0" xfId="3" applyNumberFormat="1" applyFont="1" applyBorder="1"/>
    <xf numFmtId="166" fontId="3" fillId="0" borderId="0" xfId="3" applyNumberFormat="1" applyFont="1" applyBorder="1"/>
    <xf numFmtId="166" fontId="2" fillId="0" borderId="0" xfId="3" applyNumberFormat="1" applyFont="1" applyBorder="1" applyAlignment="1">
      <alignment horizontal="left" indent="1"/>
    </xf>
    <xf numFmtId="167" fontId="0" fillId="0" borderId="0" xfId="3" applyNumberFormat="1" applyFont="1" applyBorder="1" applyAlignment="1">
      <alignment horizontal="left" indent="2"/>
    </xf>
    <xf numFmtId="166" fontId="3" fillId="0" borderId="0" xfId="3" applyNumberFormat="1" applyFont="1" applyBorder="1" applyAlignment="1">
      <alignment horizontal="left" indent="2"/>
    </xf>
    <xf numFmtId="166" fontId="2" fillId="0" borderId="0" xfId="3" applyNumberFormat="1" applyFont="1" applyBorder="1" applyAlignment="1">
      <alignment horizontal="left"/>
    </xf>
    <xf numFmtId="167" fontId="3" fillId="0" borderId="1" xfId="1" applyNumberFormat="1" applyFont="1" applyBorder="1"/>
    <xf numFmtId="166" fontId="0" fillId="0" borderId="1" xfId="1" applyNumberFormat="1" applyFont="1" applyBorder="1"/>
    <xf numFmtId="167" fontId="0" fillId="0" borderId="0" xfId="6" applyNumberFormat="1" applyFont="1" applyBorder="1"/>
    <xf numFmtId="167" fontId="2" fillId="0" borderId="0" xfId="6" applyNumberFormat="1" applyFont="1" applyBorder="1"/>
    <xf numFmtId="167" fontId="3" fillId="0" borderId="0" xfId="6" applyNumberFormat="1" applyFont="1" applyBorder="1"/>
    <xf numFmtId="167" fontId="2" fillId="0" borderId="0" xfId="6" applyNumberFormat="1" applyFont="1" applyBorder="1" applyAlignment="1">
      <alignment horizontal="left"/>
    </xf>
    <xf numFmtId="167" fontId="0" fillId="0" borderId="0" xfId="6" applyNumberFormat="1" applyFont="1" applyBorder="1" applyAlignment="1">
      <alignment horizontal="left" indent="2"/>
    </xf>
    <xf numFmtId="0" fontId="0" fillId="0" borderId="1" xfId="0" applyBorder="1"/>
    <xf numFmtId="164" fontId="3" fillId="0" borderId="1" xfId="1" applyNumberFormat="1" applyFont="1" applyBorder="1"/>
    <xf numFmtId="166" fontId="3" fillId="0" borderId="1" xfId="1" applyNumberFormat="1" applyFont="1" applyBorder="1"/>
    <xf numFmtId="167" fontId="2" fillId="0" borderId="0" xfId="7" applyNumberFormat="1" applyFont="1" applyBorder="1"/>
    <xf numFmtId="167" fontId="3" fillId="0" borderId="0" xfId="7" applyNumberFormat="1" applyFont="1" applyBorder="1"/>
    <xf numFmtId="167" fontId="2" fillId="0" borderId="0" xfId="7" applyNumberFormat="1" applyFont="1" applyBorder="1" applyAlignment="1">
      <alignment horizontal="left" indent="1"/>
    </xf>
    <xf numFmtId="167" fontId="0" fillId="0" borderId="0" xfId="7" applyNumberFormat="1" applyFont="1" applyBorder="1" applyAlignment="1">
      <alignment horizontal="left" indent="2"/>
    </xf>
    <xf numFmtId="167" fontId="3" fillId="0" borderId="0" xfId="7" applyNumberFormat="1" applyFont="1" applyBorder="1" applyAlignment="1">
      <alignment horizontal="left" indent="2"/>
    </xf>
    <xf numFmtId="167" fontId="3" fillId="0" borderId="0" xfId="7" applyNumberFormat="1" applyFont="1" applyBorder="1" applyAlignment="1">
      <alignment horizontal="left" indent="1"/>
    </xf>
    <xf numFmtId="3" fontId="3" fillId="0" borderId="1" xfId="0" applyNumberFormat="1" applyFont="1" applyBorder="1" applyAlignment="1">
      <alignment horizontal="left" indent="2"/>
    </xf>
    <xf numFmtId="164" fontId="3" fillId="0" borderId="1" xfId="0" applyNumberFormat="1" applyFont="1" applyBorder="1"/>
    <xf numFmtId="168" fontId="3" fillId="0" borderId="1" xfId="0" applyNumberFormat="1" applyFont="1" applyBorder="1"/>
    <xf numFmtId="167" fontId="3" fillId="0" borderId="1" xfId="1" applyNumberFormat="1" applyFont="1" applyBorder="1" applyAlignment="1">
      <alignment horizontal="left" indent="2"/>
    </xf>
    <xf numFmtId="168" fontId="3" fillId="0" borderId="1" xfId="1" applyNumberFormat="1" applyFont="1" applyBorder="1"/>
    <xf numFmtId="166" fontId="2" fillId="0" borderId="0" xfId="8" applyNumberFormat="1" applyFont="1" applyBorder="1"/>
    <xf numFmtId="166" fontId="2" fillId="0" borderId="0" xfId="8" applyNumberFormat="1" applyFont="1" applyBorder="1" applyAlignment="1">
      <alignment horizontal="left" indent="1"/>
    </xf>
    <xf numFmtId="167" fontId="3" fillId="0" borderId="0" xfId="8" applyNumberFormat="1" applyFont="1" applyBorder="1" applyAlignment="1">
      <alignment horizontal="left" indent="2"/>
    </xf>
    <xf numFmtId="166" fontId="2" fillId="0" borderId="0" xfId="9" applyNumberFormat="1" applyFont="1" applyBorder="1"/>
    <xf numFmtId="166" fontId="2" fillId="0" borderId="0" xfId="9" applyNumberFormat="1" applyFont="1" applyBorder="1" applyAlignment="1">
      <alignment horizontal="left" indent="1"/>
    </xf>
    <xf numFmtId="167" fontId="0" fillId="0" borderId="0" xfId="9" applyNumberFormat="1" applyFont="1" applyBorder="1" applyAlignment="1">
      <alignment horizontal="left" indent="2"/>
    </xf>
    <xf numFmtId="167" fontId="3" fillId="0" borderId="0" xfId="9" applyNumberFormat="1" applyFont="1" applyBorder="1" applyAlignment="1">
      <alignment horizontal="left" indent="2"/>
    </xf>
    <xf numFmtId="167" fontId="3" fillId="0" borderId="0" xfId="9" applyNumberFormat="1" applyFont="1" applyBorder="1" applyAlignment="1">
      <alignment horizontal="left" indent="3"/>
    </xf>
    <xf numFmtId="166" fontId="2" fillId="0" borderId="0" xfId="10" applyNumberFormat="1" applyFont="1" applyBorder="1"/>
    <xf numFmtId="166" fontId="2" fillId="0" borderId="0" xfId="10" applyNumberFormat="1" applyFont="1" applyBorder="1" applyAlignment="1">
      <alignment horizontal="left" indent="1"/>
    </xf>
    <xf numFmtId="167" fontId="3" fillId="0" borderId="0" xfId="10" applyNumberFormat="1" applyFont="1" applyBorder="1" applyAlignment="1">
      <alignment horizontal="left" indent="2"/>
    </xf>
    <xf numFmtId="166" fontId="2" fillId="0" borderId="0" xfId="2" applyNumberFormat="1" applyFont="1" applyBorder="1"/>
    <xf numFmtId="166" fontId="5" fillId="0" borderId="0" xfId="2" applyNumberFormat="1" applyBorder="1"/>
    <xf numFmtId="166" fontId="2" fillId="0" borderId="0" xfId="2" applyNumberFormat="1" applyFont="1" applyBorder="1" applyAlignment="1">
      <alignment horizontal="left" indent="1"/>
    </xf>
    <xf numFmtId="167" fontId="0" fillId="0" borderId="0" xfId="2" applyNumberFormat="1" applyFont="1" applyBorder="1" applyAlignment="1">
      <alignment horizontal="left" indent="2"/>
    </xf>
    <xf numFmtId="3" fontId="3" fillId="0" borderId="0" xfId="0" applyNumberFormat="1" applyFont="1" applyAlignment="1">
      <alignment horizontal="left" indent="3"/>
    </xf>
    <xf numFmtId="166" fontId="1" fillId="0" borderId="0" xfId="1" applyNumberFormat="1" applyFont="1" applyFill="1" applyBorder="1"/>
    <xf numFmtId="167" fontId="0" fillId="0" borderId="0" xfId="1" applyNumberFormat="1" applyFont="1" applyFill="1" applyBorder="1"/>
    <xf numFmtId="166" fontId="0" fillId="0" borderId="0" xfId="1" applyNumberFormat="1" applyFont="1" applyFill="1" applyBorder="1"/>
    <xf numFmtId="166" fontId="2" fillId="0" borderId="0" xfId="1" applyNumberFormat="1" applyFont="1" applyFill="1"/>
    <xf numFmtId="166" fontId="0" fillId="0" borderId="0" xfId="1" applyNumberFormat="1" applyFont="1" applyFill="1"/>
    <xf numFmtId="168" fontId="0" fillId="0" borderId="0" xfId="1" applyNumberFormat="1" applyFont="1" applyFill="1" applyBorder="1"/>
    <xf numFmtId="168" fontId="2" fillId="0" borderId="0" xfId="1" applyNumberFormat="1" applyFont="1" applyFill="1" applyBorder="1" applyAlignment="1">
      <alignment horizontal="center"/>
    </xf>
    <xf numFmtId="168" fontId="2" fillId="0" borderId="1" xfId="1" applyNumberFormat="1" applyFont="1" applyFill="1" applyBorder="1" applyAlignment="1">
      <alignment horizontal="center"/>
    </xf>
    <xf numFmtId="166" fontId="2" fillId="0" borderId="0" xfId="1" applyNumberFormat="1" applyFont="1" applyFill="1" applyBorder="1" applyAlignment="1">
      <alignment horizontal="center" vertical="center"/>
    </xf>
    <xf numFmtId="168" fontId="2" fillId="0" borderId="0" xfId="1" applyNumberFormat="1" applyFont="1" applyFill="1" applyBorder="1" applyAlignment="1">
      <alignment horizontal="center" wrapText="1"/>
    </xf>
    <xf numFmtId="168" fontId="2" fillId="0" borderId="0" xfId="0" applyNumberFormat="1" applyFont="1" applyAlignment="1">
      <alignment horizontal="center" wrapText="1"/>
    </xf>
    <xf numFmtId="166" fontId="2" fillId="0" borderId="0" xfId="4" applyNumberFormat="1" applyFont="1" applyFill="1" applyBorder="1"/>
    <xf numFmtId="166" fontId="2" fillId="0" borderId="0" xfId="4" applyNumberFormat="1" applyFont="1" applyFill="1" applyBorder="1" applyAlignment="1">
      <alignment horizontal="left" indent="1"/>
    </xf>
    <xf numFmtId="167" fontId="3" fillId="0" borderId="0" xfId="4" applyNumberFormat="1" applyFont="1" applyFill="1" applyBorder="1" applyAlignment="1">
      <alignment horizontal="left" indent="2"/>
    </xf>
    <xf numFmtId="167" fontId="0" fillId="0" borderId="0" xfId="4" applyNumberFormat="1" applyFont="1" applyFill="1" applyBorder="1" applyAlignment="1">
      <alignment horizontal="left" indent="2"/>
    </xf>
    <xf numFmtId="166" fontId="0" fillId="0" borderId="0" xfId="4" applyNumberFormat="1" applyFont="1" applyFill="1" applyBorder="1"/>
    <xf numFmtId="166" fontId="0" fillId="0" borderId="1" xfId="1" applyNumberFormat="1" applyFont="1" applyFill="1" applyBorder="1" applyAlignment="1">
      <alignment horizontal="left" indent="2"/>
    </xf>
    <xf numFmtId="168" fontId="0" fillId="0" borderId="1" xfId="1" applyNumberFormat="1" applyFont="1" applyFill="1" applyBorder="1" applyAlignment="1">
      <alignment horizontal="center"/>
    </xf>
    <xf numFmtId="168" fontId="0" fillId="0" borderId="0" xfId="1" applyNumberFormat="1" applyFont="1" applyFill="1" applyBorder="1" applyAlignment="1">
      <alignment horizontal="center"/>
    </xf>
    <xf numFmtId="169" fontId="2" fillId="0" borderId="0" xfId="1" applyNumberFormat="1" applyFont="1" applyFill="1" applyBorder="1" applyAlignment="1">
      <alignment horizontal="center"/>
    </xf>
    <xf numFmtId="170" fontId="3" fillId="0" borderId="0" xfId="1" applyNumberFormat="1" applyFont="1" applyBorder="1"/>
    <xf numFmtId="164" fontId="3" fillId="0" borderId="0" xfId="1" applyNumberFormat="1" applyFont="1" applyFill="1" applyBorder="1"/>
    <xf numFmtId="168" fontId="3" fillId="0" borderId="0" xfId="1" applyNumberFormat="1" applyFont="1" applyFill="1" applyBorder="1"/>
    <xf numFmtId="168" fontId="2" fillId="0" borderId="0" xfId="0" applyNumberFormat="1" applyFont="1"/>
    <xf numFmtId="168" fontId="1" fillId="0" borderId="0" xfId="1" applyNumberFormat="1" applyFont="1" applyBorder="1"/>
    <xf numFmtId="3" fontId="2" fillId="0" borderId="0" xfId="0" applyNumberFormat="1" applyFont="1" applyAlignment="1">
      <alignment horizontal="left"/>
    </xf>
    <xf numFmtId="167" fontId="1" fillId="0" borderId="0" xfId="1" applyNumberFormat="1" applyFont="1" applyFill="1" applyBorder="1"/>
    <xf numFmtId="3" fontId="1" fillId="0" borderId="0" xfId="0" applyNumberFormat="1" applyFont="1" applyAlignment="1">
      <alignment horizontal="left" indent="2"/>
    </xf>
    <xf numFmtId="166" fontId="1" fillId="0" borderId="0" xfId="1" applyNumberFormat="1" applyFont="1" applyFill="1"/>
    <xf numFmtId="167" fontId="1" fillId="0" borderId="0" xfId="12" applyNumberFormat="1" applyFont="1" applyFill="1" applyBorder="1" applyAlignment="1">
      <alignment horizontal="left" indent="2"/>
    </xf>
    <xf numFmtId="167" fontId="1" fillId="0" borderId="0" xfId="12" applyNumberFormat="1" applyFont="1" applyFill="1" applyBorder="1" applyAlignment="1">
      <alignment horizontal="left" indent="3"/>
    </xf>
    <xf numFmtId="167" fontId="1" fillId="0" borderId="1" xfId="12" applyNumberFormat="1" applyFont="1" applyFill="1" applyBorder="1" applyAlignment="1">
      <alignment horizontal="left" indent="2"/>
    </xf>
    <xf numFmtId="0" fontId="4" fillId="0" borderId="0" xfId="13" applyFont="1" applyAlignment="1">
      <alignment horizontal="left" indent="1"/>
    </xf>
    <xf numFmtId="166" fontId="0" fillId="0" borderId="0" xfId="0" applyNumberFormat="1"/>
    <xf numFmtId="167" fontId="1" fillId="0" borderId="1" xfId="1" applyNumberFormat="1" applyFont="1" applyFill="1" applyBorder="1"/>
    <xf numFmtId="168" fontId="1" fillId="0" borderId="1" xfId="1" applyNumberFormat="1" applyFont="1" applyBorder="1"/>
    <xf numFmtId="164" fontId="3" fillId="3" borderId="0" xfId="1" applyNumberFormat="1" applyFont="1" applyFill="1" applyBorder="1"/>
    <xf numFmtId="167" fontId="1" fillId="3" borderId="0" xfId="1" applyNumberFormat="1" applyFont="1" applyFill="1" applyBorder="1"/>
    <xf numFmtId="164" fontId="3" fillId="3" borderId="0" xfId="0" applyNumberFormat="1" applyFont="1" applyFill="1"/>
    <xf numFmtId="167" fontId="2" fillId="3" borderId="0" xfId="1" applyNumberFormat="1" applyFont="1" applyFill="1" applyBorder="1"/>
    <xf numFmtId="167" fontId="2" fillId="0" borderId="3" xfId="1" applyNumberFormat="1" applyFont="1" applyBorder="1" applyAlignment="1">
      <alignment horizontal="center" vertical="center" wrapText="1"/>
    </xf>
    <xf numFmtId="167" fontId="2" fillId="0" borderId="0" xfId="1" applyNumberFormat="1" applyFont="1" applyBorder="1" applyAlignment="1">
      <alignment horizontal="center" vertical="center" wrapText="1"/>
    </xf>
    <xf numFmtId="167" fontId="2" fillId="0" borderId="0" xfId="1" applyNumberFormat="1" applyFont="1" applyBorder="1" applyAlignment="1">
      <alignment horizontal="center"/>
    </xf>
    <xf numFmtId="167" fontId="2" fillId="0" borderId="1" xfId="1" applyNumberFormat="1" applyFont="1" applyBorder="1" applyAlignment="1">
      <alignment horizontal="center" vertical="center" wrapText="1"/>
    </xf>
    <xf numFmtId="167" fontId="2" fillId="0" borderId="0" xfId="1" applyNumberFormat="1" applyFont="1" applyAlignment="1">
      <alignment horizontal="center"/>
    </xf>
    <xf numFmtId="167" fontId="2" fillId="0" borderId="2" xfId="1" applyNumberFormat="1" applyFont="1" applyBorder="1" applyAlignment="1">
      <alignment horizontal="center"/>
    </xf>
    <xf numFmtId="166" fontId="2" fillId="0" borderId="0" xfId="1" applyNumberFormat="1" applyFont="1" applyAlignment="1">
      <alignment horizontal="center" vertical="center" wrapText="1"/>
    </xf>
    <xf numFmtId="168" fontId="2" fillId="0" borderId="3" xfId="1" applyNumberFormat="1" applyFont="1" applyBorder="1" applyAlignment="1">
      <alignment horizontal="center"/>
    </xf>
    <xf numFmtId="168" fontId="2" fillId="0" borderId="3" xfId="1" applyNumberFormat="1" applyFont="1" applyBorder="1" applyAlignment="1">
      <alignment horizontal="center" wrapText="1"/>
    </xf>
    <xf numFmtId="168" fontId="2" fillId="0" borderId="1" xfId="0" applyNumberFormat="1" applyFont="1" applyBorder="1" applyAlignment="1">
      <alignment horizontal="center" wrapText="1"/>
    </xf>
    <xf numFmtId="166" fontId="2" fillId="0" borderId="0" xfId="1" applyNumberFormat="1" applyFont="1" applyFill="1" applyAlignment="1">
      <alignment horizontal="center" vertical="center" wrapText="1"/>
    </xf>
    <xf numFmtId="168" fontId="2" fillId="0" borderId="3" xfId="1" applyNumberFormat="1" applyFont="1" applyFill="1" applyBorder="1" applyAlignment="1">
      <alignment horizontal="center" wrapText="1"/>
    </xf>
    <xf numFmtId="166" fontId="2" fillId="0" borderId="3" xfId="1" applyNumberFormat="1" applyFont="1" applyFill="1" applyBorder="1" applyAlignment="1">
      <alignment horizontal="center" vertical="center"/>
    </xf>
    <xf numFmtId="166" fontId="2" fillId="0" borderId="0" xfId="1" applyNumberFormat="1" applyFont="1" applyFill="1" applyBorder="1" applyAlignment="1">
      <alignment horizontal="center" vertical="center"/>
    </xf>
    <xf numFmtId="166" fontId="2" fillId="0" borderId="1" xfId="1" applyNumberFormat="1" applyFont="1" applyFill="1" applyBorder="1" applyAlignment="1">
      <alignment horizontal="center" vertical="center"/>
    </xf>
    <xf numFmtId="168" fontId="0" fillId="0" borderId="1" xfId="0" applyNumberFormat="1" applyBorder="1"/>
    <xf numFmtId="168" fontId="2" fillId="0" borderId="2" xfId="1" applyNumberFormat="1" applyFont="1" applyBorder="1" applyAlignment="1">
      <alignment horizontal="center"/>
    </xf>
    <xf numFmtId="168" fontId="2" fillId="0" borderId="3" xfId="1" applyNumberFormat="1" applyFont="1" applyFill="1" applyBorder="1" applyAlignment="1">
      <alignment horizontal="center"/>
    </xf>
    <xf numFmtId="168" fontId="2" fillId="0" borderId="2" xfId="1" applyNumberFormat="1" applyFont="1" applyFill="1" applyBorder="1" applyAlignment="1">
      <alignment horizontal="center"/>
    </xf>
    <xf numFmtId="166" fontId="2" fillId="0" borderId="3" xfId="1" applyNumberFormat="1" applyFont="1" applyBorder="1" applyAlignment="1">
      <alignment horizontal="center" vertical="center"/>
    </xf>
    <xf numFmtId="166" fontId="2" fillId="0" borderId="0" xfId="1" applyNumberFormat="1" applyFont="1" applyBorder="1" applyAlignment="1">
      <alignment horizontal="center" vertical="center"/>
    </xf>
    <xf numFmtId="166" fontId="2" fillId="0" borderId="1" xfId="1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66" fontId="2" fillId="0" borderId="2" xfId="1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66" fontId="2" fillId="0" borderId="0" xfId="5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7" fontId="2" fillId="0" borderId="2" xfId="1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167" fontId="2" fillId="0" borderId="2" xfId="0" applyNumberFormat="1" applyFont="1" applyBorder="1" applyAlignment="1">
      <alignment horizontal="center" vertical="center" wrapText="1"/>
    </xf>
    <xf numFmtId="167" fontId="3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167" fontId="8" fillId="0" borderId="3" xfId="1" applyNumberFormat="1" applyFont="1" applyBorder="1" applyAlignment="1">
      <alignment horizontal="center" wrapText="1"/>
    </xf>
    <xf numFmtId="167" fontId="8" fillId="0" borderId="0" xfId="1" applyNumberFormat="1" applyFont="1" applyBorder="1" applyAlignment="1">
      <alignment horizontal="center" wrapText="1"/>
    </xf>
    <xf numFmtId="167" fontId="2" fillId="0" borderId="2" xfId="1" applyNumberFormat="1" applyFont="1" applyBorder="1" applyAlignment="1">
      <alignment horizontal="center" vertical="center" wrapText="1"/>
    </xf>
  </cellXfs>
  <cellStyles count="14">
    <cellStyle name="Millares" xfId="1" builtinId="3"/>
    <cellStyle name="Millares 11" xfId="2" xr:uid="{00000000-0005-0000-0000-000001000000}"/>
    <cellStyle name="Millares 2" xfId="3" xr:uid="{00000000-0005-0000-0000-000002000000}"/>
    <cellStyle name="Millares 3" xfId="4" xr:uid="{00000000-0005-0000-0000-000003000000}"/>
    <cellStyle name="Millares 4" xfId="5" xr:uid="{00000000-0005-0000-0000-000004000000}"/>
    <cellStyle name="Millares 5" xfId="6" xr:uid="{00000000-0005-0000-0000-000005000000}"/>
    <cellStyle name="Millares 6" xfId="7" xr:uid="{00000000-0005-0000-0000-000006000000}"/>
    <cellStyle name="Millares 7" xfId="8" xr:uid="{00000000-0005-0000-0000-000007000000}"/>
    <cellStyle name="Millares 8" xfId="9" xr:uid="{00000000-0005-0000-0000-000008000000}"/>
    <cellStyle name="Millares 9" xfId="10" xr:uid="{00000000-0005-0000-0000-000009000000}"/>
    <cellStyle name="Millares_05. Mercado Laboral" xfId="11" xr:uid="{00000000-0005-0000-0000-00000A000000}"/>
    <cellStyle name="Millares_05. Mercado Laboral 12" xfId="12" xr:uid="{00000000-0005-0000-0000-00000B000000}"/>
    <cellStyle name="Normal" xfId="0" builtinId="0"/>
    <cellStyle name="Normal_Mercado Laboral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666750</xdr:colOff>
      <xdr:row>2</xdr:row>
      <xdr:rowOff>28575</xdr:rowOff>
    </xdr:from>
    <xdr:to>
      <xdr:col>9</xdr:col>
      <xdr:colOff>631825</xdr:colOff>
      <xdr:row>14</xdr:row>
      <xdr:rowOff>47625</xdr:rowOff>
    </xdr:to>
    <xdr:sp macro="" textlink="">
      <xdr:nvSpPr>
        <xdr:cNvPr id="1027" name="Rectangle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rrowheads="1"/>
        </xdr:cNvSpPr>
      </xdr:nvSpPr>
      <xdr:spPr bwMode="auto">
        <a:xfrm>
          <a:off x="666750" y="314325"/>
          <a:ext cx="6299200" cy="1733550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en-US" sz="8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US" sz="4800" b="0" i="0" strike="noStrike">
              <a:solidFill>
                <a:srgbClr val="000000"/>
              </a:solidFill>
              <a:latin typeface="Times New Roman"/>
              <a:cs typeface="Times New Roman"/>
            </a:rPr>
            <a:t>MERCADO LABORAL</a:t>
          </a:r>
          <a:r>
            <a:rPr lang="en-US" sz="38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  <a:endParaRPr lang="en-US" sz="36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n-US" sz="4800" b="0" i="0" strike="noStrike">
              <a:solidFill>
                <a:srgbClr val="000000"/>
              </a:solidFill>
              <a:latin typeface="Times New Roman"/>
              <a:cs typeface="Times New Roman"/>
            </a:rPr>
            <a:t>TRABAJO JUVENIL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E26"/>
  <sheetViews>
    <sheetView workbookViewId="0">
      <selection activeCell="H23" sqref="H23"/>
    </sheetView>
  </sheetViews>
  <sheetFormatPr baseColWidth="10" defaultRowHeight="11.25" x14ac:dyDescent="0.2"/>
  <cols>
    <col min="5" max="5" width="14.1640625" bestFit="1" customWidth="1"/>
    <col min="8" max="8" width="11" customWidth="1"/>
    <col min="9" max="9" width="13.6640625" customWidth="1"/>
    <col min="10" max="10" width="15.6640625" customWidth="1"/>
  </cols>
  <sheetData>
    <row r="26" spans="5:5" x14ac:dyDescent="0.2">
      <c r="E26" s="39"/>
    </row>
  </sheetData>
  <phoneticPr fontId="0" type="noConversion"/>
  <printOptions horizontalCentered="1" verticalCentered="1"/>
  <pageMargins left="0.54" right="0" top="0" bottom="0" header="0" footer="0"/>
  <pageSetup paperSize="9" scale="9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O1013"/>
  <sheetViews>
    <sheetView tabSelected="1" zoomScaleNormal="100" workbookViewId="0">
      <selection activeCell="G14" sqref="G14"/>
    </sheetView>
  </sheetViews>
  <sheetFormatPr baseColWidth="10" defaultColWidth="12" defaultRowHeight="11.25" x14ac:dyDescent="0.2"/>
  <cols>
    <col min="1" max="1" width="22.5" style="2" customWidth="1"/>
    <col min="2" max="2" width="11.6640625" style="2" customWidth="1"/>
    <col min="3" max="3" width="8.5" style="23" customWidth="1"/>
    <col min="4" max="4" width="11" style="2" customWidth="1"/>
    <col min="5" max="5" width="7.5" style="23" customWidth="1"/>
    <col min="6" max="6" width="12.1640625" style="2" bestFit="1" customWidth="1"/>
    <col min="7" max="7" width="7.5" style="27" bestFit="1" customWidth="1"/>
    <col min="8" max="8" width="13.1640625" style="3" bestFit="1" customWidth="1"/>
    <col min="9" max="9" width="7.6640625" style="27" customWidth="1"/>
    <col min="10" max="10" width="10.33203125" style="3" customWidth="1"/>
    <col min="11" max="11" width="8.6640625" style="27" bestFit="1" customWidth="1"/>
    <col min="12" max="12" width="12.1640625" style="3" customWidth="1"/>
    <col min="13" max="13" width="8.6640625" style="27" bestFit="1" customWidth="1"/>
    <col min="14" max="14" width="9.33203125" style="3" hidden="1" customWidth="1"/>
    <col min="15" max="15" width="9.6640625" style="3" hidden="1" customWidth="1"/>
    <col min="16" max="16384" width="12" style="3"/>
  </cols>
  <sheetData>
    <row r="1" spans="1:15" x14ac:dyDescent="0.2">
      <c r="A1" s="177" t="s">
        <v>76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</row>
    <row r="3" spans="1:15" x14ac:dyDescent="0.2">
      <c r="A3" s="173" t="s">
        <v>11</v>
      </c>
      <c r="B3" s="173" t="s">
        <v>0</v>
      </c>
      <c r="C3" s="173"/>
      <c r="D3" s="178" t="s">
        <v>9</v>
      </c>
      <c r="E3" s="178"/>
      <c r="F3" s="178"/>
      <c r="G3" s="178"/>
      <c r="H3" s="178"/>
      <c r="I3" s="178"/>
      <c r="J3" s="173" t="s">
        <v>6</v>
      </c>
      <c r="K3" s="173"/>
      <c r="L3" s="173" t="s">
        <v>10</v>
      </c>
      <c r="M3" s="173"/>
      <c r="N3" s="173"/>
      <c r="O3" s="173"/>
    </row>
    <row r="4" spans="1:15" x14ac:dyDescent="0.2">
      <c r="A4" s="174"/>
      <c r="B4" s="174"/>
      <c r="C4" s="174"/>
      <c r="D4" s="175" t="s">
        <v>0</v>
      </c>
      <c r="E4" s="175"/>
      <c r="F4" s="175" t="s">
        <v>4</v>
      </c>
      <c r="G4" s="175"/>
      <c r="H4" s="175" t="s">
        <v>5</v>
      </c>
      <c r="I4" s="175"/>
      <c r="J4" s="174"/>
      <c r="K4" s="174"/>
      <c r="L4" s="174"/>
      <c r="M4" s="174"/>
      <c r="N4" s="176"/>
      <c r="O4" s="176"/>
    </row>
    <row r="5" spans="1:15" x14ac:dyDescent="0.2">
      <c r="A5" s="176"/>
      <c r="B5" s="46" t="s">
        <v>3</v>
      </c>
      <c r="C5" s="47" t="s">
        <v>34</v>
      </c>
      <c r="D5" s="46" t="s">
        <v>3</v>
      </c>
      <c r="E5" s="47" t="s">
        <v>35</v>
      </c>
      <c r="F5" s="46" t="s">
        <v>3</v>
      </c>
      <c r="G5" s="47" t="s">
        <v>35</v>
      </c>
      <c r="H5" s="46" t="s">
        <v>3</v>
      </c>
      <c r="I5" s="47" t="s">
        <v>35</v>
      </c>
      <c r="J5" s="46" t="s">
        <v>3</v>
      </c>
      <c r="K5" s="47" t="s">
        <v>35</v>
      </c>
      <c r="L5" s="46" t="s">
        <v>3</v>
      </c>
      <c r="M5" s="47" t="s">
        <v>35</v>
      </c>
      <c r="N5" s="60"/>
      <c r="O5" s="24"/>
    </row>
    <row r="6" spans="1:15" x14ac:dyDescent="0.2">
      <c r="A6" s="9"/>
      <c r="B6" s="9"/>
      <c r="C6" s="25"/>
      <c r="D6" s="9"/>
      <c r="E6" s="25"/>
      <c r="F6" s="9"/>
      <c r="G6" s="25"/>
      <c r="H6" s="9"/>
      <c r="I6" s="25"/>
      <c r="J6" s="9"/>
      <c r="K6" s="25"/>
      <c r="L6" s="9"/>
      <c r="M6" s="25"/>
      <c r="N6" s="9"/>
      <c r="O6" s="25"/>
    </row>
    <row r="7" spans="1:15" s="13" customFormat="1" x14ac:dyDescent="0.2">
      <c r="A7" s="10" t="s">
        <v>28</v>
      </c>
      <c r="B7" s="4">
        <v>3271254.1329501467</v>
      </c>
      <c r="C7" s="40">
        <f>+C9+C10</f>
        <v>100.0000000000033</v>
      </c>
      <c r="D7" s="4">
        <f>+F7+H7</f>
        <v>1323606.8405803472</v>
      </c>
      <c r="E7" s="40">
        <f>+D7/$B7*100</f>
        <v>40.461755240845996</v>
      </c>
      <c r="F7" s="4">
        <v>147052.01190789705</v>
      </c>
      <c r="G7" s="40">
        <f>+F7/D7*100</f>
        <v>11.109946503708064</v>
      </c>
      <c r="H7" s="4">
        <v>1176554.8286724503</v>
      </c>
      <c r="I7" s="40">
        <f>+H7/D7*100</f>
        <v>88.890053496291941</v>
      </c>
      <c r="J7" s="4">
        <v>967304.68643492425</v>
      </c>
      <c r="K7" s="40">
        <f>+J7/$B7*100</f>
        <v>29.56984224159223</v>
      </c>
      <c r="L7" s="4">
        <v>980342.60593486007</v>
      </c>
      <c r="M7" s="40">
        <f>+L7/$B7*100</f>
        <v>29.968402517561305</v>
      </c>
      <c r="N7" s="10"/>
      <c r="O7" s="6"/>
    </row>
    <row r="8" spans="1:15" x14ac:dyDescent="0.2">
      <c r="A8" s="14" t="s">
        <v>7</v>
      </c>
      <c r="B8" s="159"/>
      <c r="C8" s="3"/>
      <c r="D8" s="3"/>
      <c r="E8" s="3"/>
      <c r="F8" s="159"/>
      <c r="G8" s="3"/>
      <c r="I8" s="3"/>
      <c r="K8" s="3"/>
      <c r="M8" s="3"/>
      <c r="N8" s="42"/>
      <c r="O8" s="43"/>
    </row>
    <row r="9" spans="1:15" x14ac:dyDescent="0.2">
      <c r="A9" s="21" t="s">
        <v>94</v>
      </c>
      <c r="B9" s="159">
        <v>1601117.2767608378</v>
      </c>
      <c r="C9" s="12">
        <f>+B9/B7*100</f>
        <v>48.945059346914348</v>
      </c>
      <c r="D9" s="11">
        <f t="shared" ref="D9:D88" si="0">+F9+H9</f>
        <v>875542.96520473773</v>
      </c>
      <c r="E9" s="12">
        <f>+D9/D7*100</f>
        <v>66.148265358076273</v>
      </c>
      <c r="F9" s="159">
        <v>74969.517874578989</v>
      </c>
      <c r="G9" s="12">
        <f>+F9/F7*100</f>
        <v>50.981633574340066</v>
      </c>
      <c r="H9" s="159">
        <v>800573.44733015879</v>
      </c>
      <c r="I9" s="12">
        <f>+H9/H7*100</f>
        <v>68.043870784455919</v>
      </c>
      <c r="J9" s="159">
        <v>447933.41161131626</v>
      </c>
      <c r="K9" s="12">
        <f>+J9/J7*100</f>
        <v>46.307375317513376</v>
      </c>
      <c r="L9" s="159">
        <v>277640.8999447205</v>
      </c>
      <c r="M9" s="12">
        <f>+L9/L7*100</f>
        <v>28.320803182879175</v>
      </c>
      <c r="N9" s="11"/>
      <c r="O9" s="12"/>
    </row>
    <row r="10" spans="1:15" x14ac:dyDescent="0.2">
      <c r="A10" s="21" t="s">
        <v>95</v>
      </c>
      <c r="B10" s="159">
        <v>1670136.8561894167</v>
      </c>
      <c r="C10" s="12">
        <f>+B10/B7*100</f>
        <v>51.054940653088941</v>
      </c>
      <c r="D10" s="11">
        <f t="shared" si="0"/>
        <v>448063.87537559576</v>
      </c>
      <c r="E10" s="12">
        <f>+D10/D7*100</f>
        <v>33.851734641922683</v>
      </c>
      <c r="F10" s="159">
        <v>72082.494033317911</v>
      </c>
      <c r="G10" s="12">
        <f>+F10/F7*100</f>
        <v>49.018366425659835</v>
      </c>
      <c r="H10" s="159">
        <v>375981.38134227786</v>
      </c>
      <c r="I10" s="12">
        <f>+H10/H7*100</f>
        <v>31.956129215542923</v>
      </c>
      <c r="J10" s="159">
        <v>519371.27482361044</v>
      </c>
      <c r="K10" s="12">
        <f>+J10/J7*100</f>
        <v>53.69262468248688</v>
      </c>
      <c r="L10" s="159">
        <v>702701.7059901373</v>
      </c>
      <c r="M10" s="12">
        <f>+L10/L7*100</f>
        <v>71.679196817120598</v>
      </c>
      <c r="N10" s="11"/>
      <c r="O10" s="12"/>
    </row>
    <row r="11" spans="1:15" x14ac:dyDescent="0.2">
      <c r="A11" s="17"/>
      <c r="B11" s="159"/>
      <c r="C11" s="12"/>
      <c r="D11" s="11"/>
      <c r="E11" s="12"/>
      <c r="F11" s="159"/>
      <c r="G11" s="12"/>
      <c r="H11" s="159"/>
      <c r="I11" s="12"/>
      <c r="J11" s="159"/>
      <c r="K11" s="12"/>
      <c r="L11" s="159"/>
      <c r="M11" s="12"/>
      <c r="N11" s="11"/>
      <c r="O11" s="12"/>
    </row>
    <row r="12" spans="1:15" x14ac:dyDescent="0.2">
      <c r="A12" s="14" t="s">
        <v>8</v>
      </c>
      <c r="B12" s="159"/>
      <c r="C12" s="40"/>
      <c r="D12" s="4"/>
      <c r="E12" s="40"/>
      <c r="F12" s="159"/>
      <c r="G12" s="40"/>
      <c r="H12" s="159"/>
      <c r="I12" s="40"/>
      <c r="J12" s="159"/>
      <c r="K12" s="40"/>
      <c r="L12" s="159"/>
      <c r="M12" s="40"/>
      <c r="N12" s="42"/>
      <c r="O12" s="43"/>
    </row>
    <row r="13" spans="1:15" x14ac:dyDescent="0.2">
      <c r="A13" s="21" t="s">
        <v>71</v>
      </c>
      <c r="B13" s="159">
        <v>591487.65691284696</v>
      </c>
      <c r="C13" s="12">
        <f>+B13/$B$7*100</f>
        <v>18.08137285804267</v>
      </c>
      <c r="D13" s="11">
        <f t="shared" si="0"/>
        <v>49550.87434122691</v>
      </c>
      <c r="E13" s="12">
        <f>+D13/$D$7*100</f>
        <v>3.7436248304293205</v>
      </c>
      <c r="F13" s="159">
        <v>14429.655039703295</v>
      </c>
      <c r="G13" s="12">
        <f>+F13/$F$7*100</f>
        <v>9.8126199379992212</v>
      </c>
      <c r="H13" s="159">
        <v>35121.219301523612</v>
      </c>
      <c r="I13" s="12">
        <f>+H13/$H$7*100</f>
        <v>2.9850898951434472</v>
      </c>
      <c r="J13" s="159">
        <v>433210.24416879809</v>
      </c>
      <c r="K13" s="12">
        <f>+J13/$J$7*100</f>
        <v>44.785293635392975</v>
      </c>
      <c r="L13" s="159">
        <v>108726.53840282206</v>
      </c>
      <c r="M13" s="12">
        <f>+L13/$L$7*100</f>
        <v>11.090667461008678</v>
      </c>
      <c r="N13" s="11"/>
      <c r="O13" s="12"/>
    </row>
    <row r="14" spans="1:15" x14ac:dyDescent="0.2">
      <c r="A14" s="21" t="s">
        <v>72</v>
      </c>
      <c r="B14" s="159">
        <v>926745.38532895513</v>
      </c>
      <c r="C14" s="12">
        <f t="shared" ref="C14:C16" si="1">+B14/$B$7*100</f>
        <v>28.329972165543111</v>
      </c>
      <c r="D14" s="11">
        <f t="shared" si="0"/>
        <v>264765.13454599725</v>
      </c>
      <c r="E14" s="12">
        <f t="shared" ref="E14:E16" si="2">+D14/$D$7*100</f>
        <v>20.003306603485715</v>
      </c>
      <c r="F14" s="159">
        <v>45035.298634240193</v>
      </c>
      <c r="G14" s="12">
        <f t="shared" ref="G14:G16" si="3">+F14/$F$7*100</f>
        <v>30.625421610992383</v>
      </c>
      <c r="H14" s="159">
        <v>219729.83591175705</v>
      </c>
      <c r="I14" s="12">
        <f t="shared" ref="I14:I16" si="4">+H14/$H$7*100</f>
        <v>18.675698790823564</v>
      </c>
      <c r="J14" s="159">
        <v>400585.01675363048</v>
      </c>
      <c r="K14" s="12">
        <f t="shared" ref="K14:K16" si="5">+J14/$J$7*100</f>
        <v>41.41249622495031</v>
      </c>
      <c r="L14" s="159">
        <v>261395.23402932868</v>
      </c>
      <c r="M14" s="12">
        <f t="shared" ref="M14:M16" si="6">+L14/$L$7*100</f>
        <v>26.663661504343246</v>
      </c>
      <c r="N14" s="11"/>
      <c r="O14" s="12"/>
    </row>
    <row r="15" spans="1:15" x14ac:dyDescent="0.2">
      <c r="A15" s="21" t="s">
        <v>73</v>
      </c>
      <c r="B15" s="159">
        <v>779440.41380078986</v>
      </c>
      <c r="C15" s="12">
        <f t="shared" si="1"/>
        <v>23.82696000135763</v>
      </c>
      <c r="D15" s="11">
        <f t="shared" si="0"/>
        <v>404976.93490682024</v>
      </c>
      <c r="E15" s="12">
        <f t="shared" si="2"/>
        <v>30.596467356519135</v>
      </c>
      <c r="F15" s="159">
        <v>46293.881931287062</v>
      </c>
      <c r="G15" s="12">
        <f t="shared" si="3"/>
        <v>31.481297896340422</v>
      </c>
      <c r="H15" s="159">
        <v>358683.05297553318</v>
      </c>
      <c r="I15" s="12">
        <f t="shared" si="4"/>
        <v>30.485876580885595</v>
      </c>
      <c r="J15" s="159">
        <v>100151.30821771118</v>
      </c>
      <c r="K15" s="12">
        <f t="shared" si="5"/>
        <v>10.353646542003897</v>
      </c>
      <c r="L15" s="159">
        <v>274312.17067625932</v>
      </c>
      <c r="M15" s="12">
        <f t="shared" si="6"/>
        <v>27.981255636102208</v>
      </c>
      <c r="N15" s="11"/>
      <c r="O15" s="12"/>
    </row>
    <row r="16" spans="1:15" x14ac:dyDescent="0.2">
      <c r="A16" s="21" t="s">
        <v>74</v>
      </c>
      <c r="B16" s="159">
        <v>973580.67690753494</v>
      </c>
      <c r="C16" s="12">
        <f t="shared" si="1"/>
        <v>29.761694975055981</v>
      </c>
      <c r="D16" s="11">
        <f t="shared" si="0"/>
        <v>604313.8967862901</v>
      </c>
      <c r="E16" s="12">
        <f t="shared" si="2"/>
        <v>45.656601209564862</v>
      </c>
      <c r="F16" s="159">
        <v>41293.176302666463</v>
      </c>
      <c r="G16" s="12">
        <f t="shared" si="3"/>
        <v>28.080660554667951</v>
      </c>
      <c r="H16" s="159">
        <v>563020.72048362368</v>
      </c>
      <c r="I16" s="12">
        <f t="shared" si="4"/>
        <v>47.853334733146305</v>
      </c>
      <c r="J16" s="159">
        <v>33358.117294787953</v>
      </c>
      <c r="K16" s="12">
        <f t="shared" si="5"/>
        <v>3.4485635976531719</v>
      </c>
      <c r="L16" s="159">
        <v>335908.66282645316</v>
      </c>
      <c r="M16" s="12">
        <f t="shared" si="6"/>
        <v>34.264415398546191</v>
      </c>
      <c r="N16" s="11"/>
      <c r="O16" s="12"/>
    </row>
    <row r="17" spans="1:15" x14ac:dyDescent="0.2">
      <c r="A17" s="21"/>
      <c r="B17" s="11"/>
      <c r="C17" s="8"/>
      <c r="D17" s="11"/>
      <c r="E17" s="8"/>
      <c r="F17" s="11"/>
      <c r="G17" s="8"/>
      <c r="H17" s="11"/>
      <c r="I17" s="8"/>
      <c r="J17" s="11"/>
      <c r="K17" s="8"/>
      <c r="L17" s="11"/>
      <c r="M17" s="8"/>
      <c r="N17" s="11"/>
      <c r="O17" s="8"/>
    </row>
    <row r="18" spans="1:15" x14ac:dyDescent="0.2">
      <c r="A18" s="16" t="s">
        <v>29</v>
      </c>
      <c r="B18" s="159"/>
      <c r="C18" s="6"/>
      <c r="D18" s="10"/>
      <c r="E18" s="6"/>
      <c r="F18" s="159"/>
      <c r="G18" s="6"/>
      <c r="H18" s="159"/>
      <c r="I18" s="6"/>
      <c r="J18" s="159"/>
      <c r="K18" s="6"/>
      <c r="L18" s="159"/>
      <c r="M18" s="6"/>
      <c r="N18" s="10"/>
      <c r="O18" s="6"/>
    </row>
    <row r="19" spans="1:15" x14ac:dyDescent="0.2">
      <c r="A19" s="14" t="s">
        <v>7</v>
      </c>
      <c r="B19" s="4">
        <f t="shared" ref="B19:M19" si="7">+B20+B21</f>
        <v>1799860.4232759541</v>
      </c>
      <c r="C19" s="40">
        <f t="shared" si="7"/>
        <v>100</v>
      </c>
      <c r="D19" s="4">
        <f t="shared" si="7"/>
        <v>734102.55972965795</v>
      </c>
      <c r="E19" s="40">
        <f t="shared" si="7"/>
        <v>100</v>
      </c>
      <c r="F19" s="4">
        <f t="shared" si="7"/>
        <v>110967.58904618601</v>
      </c>
      <c r="G19" s="40">
        <f t="shared" si="7"/>
        <v>100</v>
      </c>
      <c r="H19" s="4">
        <f t="shared" si="7"/>
        <v>623134.970683472</v>
      </c>
      <c r="I19" s="40">
        <f t="shared" si="7"/>
        <v>100</v>
      </c>
      <c r="J19" s="4">
        <f t="shared" si="7"/>
        <v>635441.65401490266</v>
      </c>
      <c r="K19" s="40">
        <f t="shared" si="7"/>
        <v>100</v>
      </c>
      <c r="L19" s="4">
        <f t="shared" si="7"/>
        <v>430316.20953140082</v>
      </c>
      <c r="M19" s="40">
        <f t="shared" si="7"/>
        <v>99.999999999999986</v>
      </c>
      <c r="N19" s="42"/>
      <c r="O19" s="43"/>
    </row>
    <row r="20" spans="1:15" x14ac:dyDescent="0.2">
      <c r="A20" s="21" t="s">
        <v>94</v>
      </c>
      <c r="B20" s="159">
        <v>871032.55962814437</v>
      </c>
      <c r="C20" s="12">
        <f>+B20/$B$19*100</f>
        <v>48.394450389812135</v>
      </c>
      <c r="D20" s="11">
        <f t="shared" si="0"/>
        <v>435429.14692525018</v>
      </c>
      <c r="E20" s="12">
        <f>+D20/$D$19*100</f>
        <v>59.314484216701565</v>
      </c>
      <c r="F20" s="159">
        <v>53350.749145442482</v>
      </c>
      <c r="G20" s="12">
        <f>+F20/$F$19*100</f>
        <v>48.0777762263874</v>
      </c>
      <c r="H20" s="159">
        <v>382078.39777980768</v>
      </c>
      <c r="I20" s="12">
        <f>+H20/$H$19*100</f>
        <v>61.315512008695862</v>
      </c>
      <c r="J20" s="159">
        <v>299690.28659518412</v>
      </c>
      <c r="K20" s="12">
        <f>+J20/$J$19*100</f>
        <v>47.162518336916527</v>
      </c>
      <c r="L20" s="159">
        <v>135913.12610771568</v>
      </c>
      <c r="M20" s="12">
        <f>+L20/L$19*100</f>
        <v>31.584477437120086</v>
      </c>
      <c r="N20" s="11"/>
      <c r="O20" s="12"/>
    </row>
    <row r="21" spans="1:15" x14ac:dyDescent="0.2">
      <c r="A21" s="21" t="s">
        <v>95</v>
      </c>
      <c r="B21" s="159">
        <v>928827.86364780972</v>
      </c>
      <c r="C21" s="12">
        <f>+B21/$B$19*100</f>
        <v>51.605549610187865</v>
      </c>
      <c r="D21" s="11">
        <f t="shared" ref="D21" si="8">+F21+H21</f>
        <v>298673.41280440777</v>
      </c>
      <c r="E21" s="12">
        <f>+D21/$D$19*100</f>
        <v>40.685515783298435</v>
      </c>
      <c r="F21" s="159">
        <v>57616.839900743522</v>
      </c>
      <c r="G21" s="12">
        <f>+F21/$F$19*100</f>
        <v>51.9222237736126</v>
      </c>
      <c r="H21" s="159">
        <v>241056.57290366426</v>
      </c>
      <c r="I21" s="12">
        <f>+H21/$H$19*100</f>
        <v>38.684487991304131</v>
      </c>
      <c r="J21" s="159">
        <v>335751.36741971847</v>
      </c>
      <c r="K21" s="12">
        <f>+J21/$J$19*100</f>
        <v>52.837481663083466</v>
      </c>
      <c r="L21" s="159">
        <v>294403.08342368511</v>
      </c>
      <c r="M21" s="12">
        <f>+L21/L$19*100</f>
        <v>68.4155225628799</v>
      </c>
      <c r="N21" s="11"/>
      <c r="O21" s="12"/>
    </row>
    <row r="22" spans="1:15" x14ac:dyDescent="0.2">
      <c r="A22" s="61"/>
      <c r="B22" s="159"/>
      <c r="C22" s="12"/>
      <c r="D22" s="11"/>
      <c r="E22" s="12"/>
      <c r="F22" s="159"/>
      <c r="G22" s="12"/>
      <c r="H22" s="159"/>
      <c r="I22" s="12"/>
      <c r="J22" s="159"/>
      <c r="K22" s="12"/>
      <c r="L22" s="159"/>
      <c r="M22" s="12"/>
      <c r="N22" s="11"/>
      <c r="O22" s="12"/>
    </row>
    <row r="23" spans="1:15" x14ac:dyDescent="0.2">
      <c r="A23" s="14" t="s">
        <v>8</v>
      </c>
      <c r="B23" s="4"/>
      <c r="C23" s="40"/>
      <c r="D23" s="4"/>
      <c r="E23" s="40"/>
      <c r="F23" s="4"/>
      <c r="G23" s="40"/>
      <c r="H23" s="4"/>
      <c r="I23" s="40"/>
      <c r="J23" s="4"/>
      <c r="K23" s="40"/>
      <c r="L23" s="4"/>
      <c r="M23" s="40"/>
      <c r="N23" s="4"/>
      <c r="O23" s="40"/>
    </row>
    <row r="24" spans="1:15" x14ac:dyDescent="0.2">
      <c r="A24" s="21" t="s">
        <v>71</v>
      </c>
      <c r="B24" s="159">
        <v>287886.67904236988</v>
      </c>
      <c r="C24" s="12">
        <f>+B24/$B$19*100</f>
        <v>15.994944681231607</v>
      </c>
      <c r="D24" s="11">
        <f t="shared" si="0"/>
        <v>14245.369521895645</v>
      </c>
      <c r="E24" s="12">
        <f>+D24/$D$19*100</f>
        <v>1.940514895785362</v>
      </c>
      <c r="F24" s="159">
        <v>7690.3917134855965</v>
      </c>
      <c r="G24" s="12">
        <f>+F24/$F$19*100</f>
        <v>6.9303044065278971</v>
      </c>
      <c r="H24" s="159">
        <v>6554.977808410049</v>
      </c>
      <c r="I24" s="12">
        <f>+H24/$H$19*100</f>
        <v>1.0519354741430038</v>
      </c>
      <c r="J24" s="159">
        <v>243605.56740209588</v>
      </c>
      <c r="K24" s="12">
        <f>+J24/$J$19*100</f>
        <v>38.336417806879048</v>
      </c>
      <c r="L24" s="159">
        <v>30035.742118377388</v>
      </c>
      <c r="M24" s="12">
        <f>+L24/$L$19*100</f>
        <v>6.9799234732721898</v>
      </c>
      <c r="N24" s="11"/>
      <c r="O24" s="12"/>
    </row>
    <row r="25" spans="1:15" x14ac:dyDescent="0.2">
      <c r="A25" s="21" t="s">
        <v>72</v>
      </c>
      <c r="B25" s="159">
        <v>497985.3898103417</v>
      </c>
      <c r="C25" s="12">
        <f t="shared" ref="C25:C27" si="9">+B25/$B$19*100</f>
        <v>27.668000438831292</v>
      </c>
      <c r="D25" s="11">
        <f t="shared" ref="D25:D27" si="10">+F25+H25</f>
        <v>117544.78640415746</v>
      </c>
      <c r="E25" s="12">
        <f t="shared" ref="E25:E27" si="11">+D25/$D$19*100</f>
        <v>16.012038760285037</v>
      </c>
      <c r="F25" s="159">
        <v>27954.655341108206</v>
      </c>
      <c r="G25" s="12">
        <f t="shared" ref="G25:G27" si="12">+F25/$F$19*100</f>
        <v>25.191729928883245</v>
      </c>
      <c r="H25" s="159">
        <v>89590.131063049252</v>
      </c>
      <c r="I25" s="12">
        <f t="shared" ref="I25:I27" si="13">+H25/$H$19*100</f>
        <v>14.377323578033868</v>
      </c>
      <c r="J25" s="159">
        <v>274961.83550566016</v>
      </c>
      <c r="K25" s="12">
        <f t="shared" ref="K25:K27" si="14">+J25/$J$19*100</f>
        <v>43.270980705840167</v>
      </c>
      <c r="L25" s="159">
        <v>105478.76790051903</v>
      </c>
      <c r="M25" s="12">
        <f t="shared" ref="M25:M27" si="15">+L25/$L$19*100</f>
        <v>24.511920667683352</v>
      </c>
      <c r="N25" s="11"/>
      <c r="O25" s="12"/>
    </row>
    <row r="26" spans="1:15" x14ac:dyDescent="0.2">
      <c r="A26" s="21" t="s">
        <v>73</v>
      </c>
      <c r="B26" s="159">
        <v>442928.08500668366</v>
      </c>
      <c r="C26" s="12">
        <f t="shared" si="9"/>
        <v>24.609024082017612</v>
      </c>
      <c r="D26" s="11">
        <f t="shared" si="10"/>
        <v>230503.0493320637</v>
      </c>
      <c r="E26" s="12">
        <f t="shared" si="11"/>
        <v>31.399297860635333</v>
      </c>
      <c r="F26" s="159">
        <v>38033.195830052515</v>
      </c>
      <c r="G26" s="12">
        <f t="shared" si="12"/>
        <v>34.274148115647222</v>
      </c>
      <c r="H26" s="159">
        <v>192469.85350201119</v>
      </c>
      <c r="I26" s="12">
        <f t="shared" si="13"/>
        <v>30.887345849151242</v>
      </c>
      <c r="J26" s="159">
        <v>85695.83962632349</v>
      </c>
      <c r="K26" s="12">
        <f t="shared" si="14"/>
        <v>13.48602803811689</v>
      </c>
      <c r="L26" s="159">
        <v>126729.19604829238</v>
      </c>
      <c r="M26" s="12">
        <f t="shared" si="15"/>
        <v>29.450249198443164</v>
      </c>
      <c r="N26" s="11"/>
      <c r="O26" s="12"/>
    </row>
    <row r="27" spans="1:15" x14ac:dyDescent="0.2">
      <c r="A27" s="21" t="s">
        <v>74</v>
      </c>
      <c r="B27" s="159">
        <v>571060.26941656985</v>
      </c>
      <c r="C27" s="12">
        <f t="shared" si="9"/>
        <v>31.728030797920105</v>
      </c>
      <c r="D27" s="11">
        <f t="shared" si="10"/>
        <v>371809.35447153728</v>
      </c>
      <c r="E27" s="12">
        <f t="shared" si="11"/>
        <v>50.648148483293745</v>
      </c>
      <c r="F27" s="159">
        <v>37289.346161539695</v>
      </c>
      <c r="G27" s="12">
        <f t="shared" si="12"/>
        <v>33.603817548941642</v>
      </c>
      <c r="H27" s="159">
        <v>334520.00830999762</v>
      </c>
      <c r="I27" s="12">
        <f t="shared" si="13"/>
        <v>53.683395098671262</v>
      </c>
      <c r="J27" s="159">
        <v>31178.411480821993</v>
      </c>
      <c r="K27" s="12">
        <f t="shared" si="14"/>
        <v>4.9065734491637185</v>
      </c>
      <c r="L27" s="159">
        <v>168072.50346420921</v>
      </c>
      <c r="M27" s="12">
        <f t="shared" si="15"/>
        <v>39.057906660600636</v>
      </c>
      <c r="N27" s="11"/>
      <c r="O27" s="12"/>
    </row>
    <row r="28" spans="1:15" x14ac:dyDescent="0.2">
      <c r="A28" s="21"/>
      <c r="B28" s="11"/>
      <c r="C28" s="8"/>
      <c r="D28" s="11"/>
      <c r="E28" s="8"/>
      <c r="F28" s="11"/>
      <c r="G28" s="8"/>
      <c r="H28" s="11"/>
      <c r="I28" s="8"/>
      <c r="J28" s="11"/>
      <c r="K28" s="8"/>
      <c r="L28" s="11"/>
      <c r="M28" s="8"/>
      <c r="N28" s="11"/>
      <c r="O28" s="8"/>
    </row>
    <row r="29" spans="1:15" x14ac:dyDescent="0.2">
      <c r="A29" s="10" t="s">
        <v>30</v>
      </c>
      <c r="B29" s="10"/>
      <c r="C29" s="6"/>
      <c r="D29" s="10"/>
      <c r="E29" s="6"/>
      <c r="F29" s="10"/>
      <c r="G29" s="6"/>
      <c r="H29" s="10"/>
      <c r="I29" s="6"/>
      <c r="J29" s="10"/>
      <c r="K29" s="6"/>
      <c r="L29" s="10"/>
      <c r="M29" s="6"/>
      <c r="N29" s="10"/>
      <c r="O29" s="12"/>
    </row>
    <row r="30" spans="1:15" x14ac:dyDescent="0.2">
      <c r="A30" s="14" t="s">
        <v>7</v>
      </c>
      <c r="B30" s="4">
        <f t="shared" ref="B30:M30" si="16">+B31+B32</f>
        <v>1471393.7096741644</v>
      </c>
      <c r="C30" s="40">
        <f t="shared" si="16"/>
        <v>100</v>
      </c>
      <c r="D30" s="4">
        <f t="shared" si="16"/>
        <v>589504.28085067822</v>
      </c>
      <c r="E30" s="40">
        <f t="shared" si="16"/>
        <v>99.999999999999986</v>
      </c>
      <c r="F30" s="4">
        <f t="shared" si="16"/>
        <v>36084.422861711035</v>
      </c>
      <c r="G30" s="40">
        <f t="shared" si="16"/>
        <v>100</v>
      </c>
      <c r="H30" s="4">
        <f t="shared" si="16"/>
        <v>553419.85798896721</v>
      </c>
      <c r="I30" s="40">
        <f t="shared" si="16"/>
        <v>100</v>
      </c>
      <c r="J30" s="4">
        <f t="shared" si="16"/>
        <v>331863.03242002503</v>
      </c>
      <c r="K30" s="40">
        <f t="shared" si="16"/>
        <v>100</v>
      </c>
      <c r="L30" s="4">
        <f t="shared" si="16"/>
        <v>550026.39640345844</v>
      </c>
      <c r="M30" s="40">
        <f t="shared" si="16"/>
        <v>100</v>
      </c>
      <c r="N30" s="42"/>
      <c r="O30" s="44"/>
    </row>
    <row r="31" spans="1:15" x14ac:dyDescent="0.2">
      <c r="A31" s="21" t="s">
        <v>94</v>
      </c>
      <c r="B31" s="159">
        <v>730084.71713262715</v>
      </c>
      <c r="C31" s="12">
        <f>+B31/$B$30*100</f>
        <v>49.618583546500425</v>
      </c>
      <c r="D31" s="77">
        <f t="shared" si="0"/>
        <v>440113.81827949092</v>
      </c>
      <c r="E31" s="12">
        <f>+D31/$D$30*100</f>
        <v>74.658290461332882</v>
      </c>
      <c r="F31" s="159">
        <v>21618.768729136576</v>
      </c>
      <c r="G31" s="12">
        <f>+F31/$F$30*100</f>
        <v>59.911637805564354</v>
      </c>
      <c r="H31" s="159">
        <v>418495.04955035436</v>
      </c>
      <c r="I31" s="12">
        <f>+H31/$H$30*100</f>
        <v>75.61981080171094</v>
      </c>
      <c r="J31" s="159">
        <v>148243.12501613173</v>
      </c>
      <c r="K31" s="12">
        <f>+J31/$J$30*100</f>
        <v>44.669972408528672</v>
      </c>
      <c r="L31" s="159">
        <v>141727.77383700263</v>
      </c>
      <c r="M31" s="12">
        <f>+L31/$L$30*100</f>
        <v>25.767449483104748</v>
      </c>
      <c r="N31" s="11"/>
      <c r="O31" s="12"/>
    </row>
    <row r="32" spans="1:15" x14ac:dyDescent="0.2">
      <c r="A32" s="21" t="s">
        <v>95</v>
      </c>
      <c r="B32" s="159">
        <v>741308.99254153727</v>
      </c>
      <c r="C32" s="12">
        <f>+B32/$B$30*100</f>
        <v>50.381416453499575</v>
      </c>
      <c r="D32" s="77">
        <f t="shared" ref="D32" si="17">+F32+H32</f>
        <v>149390.46257118726</v>
      </c>
      <c r="E32" s="12">
        <f>+D32/$D$30*100</f>
        <v>25.341709538667107</v>
      </c>
      <c r="F32" s="159">
        <v>14465.65413257446</v>
      </c>
      <c r="G32" s="12">
        <f>+F32/$F$30*100</f>
        <v>40.088362194435646</v>
      </c>
      <c r="H32" s="159">
        <v>134924.80843861282</v>
      </c>
      <c r="I32" s="12">
        <f>+H32/$H$30*100</f>
        <v>24.380189198289056</v>
      </c>
      <c r="J32" s="159">
        <v>183619.9074038933</v>
      </c>
      <c r="K32" s="12">
        <f>+J32/$J$30*100</f>
        <v>55.330027591471328</v>
      </c>
      <c r="L32" s="159">
        <v>408298.62256645586</v>
      </c>
      <c r="M32" s="12">
        <f>+L32/$L$30*100</f>
        <v>74.232550516895259</v>
      </c>
      <c r="N32" s="11"/>
      <c r="O32" s="12"/>
    </row>
    <row r="33" spans="1:15" x14ac:dyDescent="0.2">
      <c r="A33" s="9"/>
      <c r="B33" s="77"/>
      <c r="C33" s="12"/>
      <c r="D33" s="77"/>
      <c r="E33" s="12"/>
      <c r="F33" s="77"/>
      <c r="G33" s="12"/>
      <c r="H33" s="77"/>
      <c r="I33" s="12"/>
      <c r="J33" s="77"/>
      <c r="K33" s="12"/>
      <c r="L33" s="77"/>
      <c r="M33" s="12"/>
      <c r="N33" s="11"/>
      <c r="O33" s="12"/>
    </row>
    <row r="34" spans="1:15" x14ac:dyDescent="0.2">
      <c r="A34" s="14" t="s">
        <v>8</v>
      </c>
      <c r="B34" s="4"/>
      <c r="C34" s="40"/>
      <c r="D34" s="4"/>
      <c r="E34" s="40"/>
      <c r="F34" s="4"/>
      <c r="G34" s="40"/>
      <c r="H34" s="4"/>
      <c r="I34" s="40"/>
      <c r="J34" s="4"/>
      <c r="K34" s="40"/>
      <c r="L34" s="4"/>
      <c r="M34" s="40"/>
      <c r="N34" s="42"/>
      <c r="O34" s="43"/>
    </row>
    <row r="35" spans="1:15" x14ac:dyDescent="0.2">
      <c r="A35" s="21" t="s">
        <v>71</v>
      </c>
      <c r="B35" s="159">
        <v>303600.97787047859</v>
      </c>
      <c r="C35" s="12">
        <f>+B35/$B$30*100</f>
        <v>20.633565025754397</v>
      </c>
      <c r="D35" s="77">
        <f t="shared" si="0"/>
        <v>35305.504819331269</v>
      </c>
      <c r="E35" s="12">
        <f>+D35/$D$30*100</f>
        <v>5.9890158504674496</v>
      </c>
      <c r="F35" s="159">
        <v>6739.2633262177087</v>
      </c>
      <c r="G35" s="12">
        <f>+F35/$F$30*100</f>
        <v>18.676378314390892</v>
      </c>
      <c r="H35" s="159">
        <v>28566.241493113561</v>
      </c>
      <c r="I35" s="12">
        <f>+H35/$H$30*100</f>
        <v>5.161766619094295</v>
      </c>
      <c r="J35" s="159">
        <v>189604.67676670203</v>
      </c>
      <c r="K35" s="12">
        <f>+J35/$J$30*100</f>
        <v>57.133412957767284</v>
      </c>
      <c r="L35" s="159">
        <v>78690.796284444747</v>
      </c>
      <c r="M35" s="12">
        <f>+L35/$L$30*100</f>
        <v>14.306730876734694</v>
      </c>
      <c r="N35" s="11"/>
      <c r="O35" s="12"/>
    </row>
    <row r="36" spans="1:15" x14ac:dyDescent="0.2">
      <c r="A36" s="21" t="s">
        <v>72</v>
      </c>
      <c r="B36" s="159">
        <v>428759.99551861308</v>
      </c>
      <c r="C36" s="12">
        <f t="shared" ref="C36:C38" si="18">+B36/$B$30*100</f>
        <v>29.139719213123499</v>
      </c>
      <c r="D36" s="77">
        <f t="shared" ref="D36:D38" si="19">+F36+H36</f>
        <v>147220.34814183868</v>
      </c>
      <c r="E36" s="12">
        <f t="shared" ref="E36:E38" si="20">+D36/$D$30*100</f>
        <v>24.973584234094762</v>
      </c>
      <c r="F36" s="159">
        <v>17080.643293131983</v>
      </c>
      <c r="G36" s="12">
        <f t="shared" ref="G36:G38" si="21">+F36/$F$30*100</f>
        <v>47.335226500895907</v>
      </c>
      <c r="H36" s="159">
        <v>130139.70484870671</v>
      </c>
      <c r="I36" s="12">
        <f t="shared" ref="I36:I38" si="22">+H36/$H$30*100</f>
        <v>23.515546645111733</v>
      </c>
      <c r="J36" s="159">
        <v>125623.18124796917</v>
      </c>
      <c r="K36" s="12">
        <f t="shared" ref="K36:K38" si="23">+J36/$J$30*100</f>
        <v>37.853924353036476</v>
      </c>
      <c r="L36" s="159">
        <v>155916.46612880749</v>
      </c>
      <c r="M36" s="12">
        <f t="shared" ref="M36:M38" si="24">+L36/$L$30*100</f>
        <v>28.347087912202447</v>
      </c>
      <c r="N36" s="11"/>
      <c r="O36" s="12"/>
    </row>
    <row r="37" spans="1:15" x14ac:dyDescent="0.2">
      <c r="A37" s="21" t="s">
        <v>73</v>
      </c>
      <c r="B37" s="159">
        <v>336512.32879410702</v>
      </c>
      <c r="C37" s="12">
        <f t="shared" si="18"/>
        <v>22.870311771866049</v>
      </c>
      <c r="D37" s="77">
        <f t="shared" si="19"/>
        <v>174473.88557475482</v>
      </c>
      <c r="E37" s="12">
        <f t="shared" si="20"/>
        <v>29.59671222793871</v>
      </c>
      <c r="F37" s="159">
        <v>8260.6861012345762</v>
      </c>
      <c r="G37" s="12">
        <f t="shared" si="21"/>
        <v>22.892665161620034</v>
      </c>
      <c r="H37" s="159">
        <v>166213.19947352025</v>
      </c>
      <c r="I37" s="12">
        <f t="shared" si="22"/>
        <v>30.033833638986231</v>
      </c>
      <c r="J37" s="159">
        <v>14455.468591387697</v>
      </c>
      <c r="K37" s="12">
        <f t="shared" si="23"/>
        <v>4.3558538249876593</v>
      </c>
      <c r="L37" s="159">
        <v>147582.97462796504</v>
      </c>
      <c r="M37" s="12">
        <f t="shared" si="24"/>
        <v>26.83198035457723</v>
      </c>
      <c r="N37" s="11"/>
      <c r="O37" s="12"/>
    </row>
    <row r="38" spans="1:15" x14ac:dyDescent="0.2">
      <c r="A38" s="21" t="s">
        <v>74</v>
      </c>
      <c r="B38" s="159">
        <v>402520.40749096317</v>
      </c>
      <c r="C38" s="12">
        <f t="shared" si="18"/>
        <v>27.356403989255877</v>
      </c>
      <c r="D38" s="77">
        <f t="shared" si="19"/>
        <v>232504.54231475771</v>
      </c>
      <c r="E38" s="12">
        <f t="shared" si="20"/>
        <v>39.440687687499803</v>
      </c>
      <c r="F38" s="159">
        <v>4003.8301411267789</v>
      </c>
      <c r="G38" s="12">
        <f t="shared" si="21"/>
        <v>11.095730023093203</v>
      </c>
      <c r="H38" s="159">
        <v>228500.71217363092</v>
      </c>
      <c r="I38" s="12">
        <f t="shared" si="22"/>
        <v>41.288853096808502</v>
      </c>
      <c r="J38" s="159">
        <v>2179.7058139659785</v>
      </c>
      <c r="K38" s="12">
        <f t="shared" si="23"/>
        <v>0.6568088642085379</v>
      </c>
      <c r="L38" s="159">
        <v>167836.15936224238</v>
      </c>
      <c r="M38" s="12">
        <f t="shared" si="24"/>
        <v>30.51420085648585</v>
      </c>
      <c r="N38" s="11"/>
      <c r="O38" s="12"/>
    </row>
    <row r="39" spans="1:15" x14ac:dyDescent="0.2">
      <c r="A39" s="84"/>
      <c r="B39" s="85"/>
      <c r="C39" s="86"/>
      <c r="D39" s="85"/>
      <c r="E39" s="86"/>
      <c r="F39" s="85"/>
      <c r="G39" s="86"/>
      <c r="H39" s="85"/>
      <c r="I39" s="86"/>
      <c r="J39" s="85"/>
      <c r="K39" s="86"/>
      <c r="L39" s="85"/>
      <c r="M39" s="86"/>
      <c r="N39" s="13"/>
    </row>
    <row r="40" spans="1:15" x14ac:dyDescent="0.2">
      <c r="A40" s="57" t="s">
        <v>149</v>
      </c>
      <c r="B40" s="9"/>
      <c r="C40" s="25"/>
      <c r="D40" s="9"/>
      <c r="E40" s="25"/>
      <c r="F40" s="9"/>
      <c r="G40" s="25"/>
      <c r="H40" s="9"/>
      <c r="I40" s="25"/>
      <c r="J40" s="9"/>
      <c r="K40" s="25"/>
      <c r="L40" s="9"/>
      <c r="M40" s="25"/>
      <c r="N40" s="13"/>
    </row>
    <row r="41" spans="1:15" x14ac:dyDescent="0.2">
      <c r="A41" s="58" t="s">
        <v>77</v>
      </c>
      <c r="B41" s="3"/>
      <c r="C41" s="27"/>
      <c r="D41" s="3"/>
      <c r="E41" s="27"/>
      <c r="F41" s="3"/>
      <c r="N41" s="13"/>
    </row>
    <row r="42" spans="1:15" x14ac:dyDescent="0.2">
      <c r="A42" s="58" t="s">
        <v>78</v>
      </c>
      <c r="B42" s="3"/>
      <c r="C42" s="27"/>
      <c r="D42" s="3"/>
      <c r="E42" s="27"/>
      <c r="F42" s="9"/>
      <c r="N42" s="13"/>
    </row>
    <row r="43" spans="1:15" x14ac:dyDescent="0.2">
      <c r="A43" s="58"/>
      <c r="B43" s="3"/>
      <c r="C43" s="27"/>
      <c r="D43" s="3"/>
      <c r="E43" s="27"/>
      <c r="F43" s="9"/>
      <c r="N43" s="13"/>
    </row>
    <row r="44" spans="1:15" x14ac:dyDescent="0.2">
      <c r="A44" s="58"/>
      <c r="B44" s="3"/>
      <c r="C44" s="27"/>
      <c r="D44" s="3"/>
      <c r="E44" s="27"/>
      <c r="F44" s="9"/>
      <c r="N44" s="13"/>
    </row>
    <row r="45" spans="1:15" x14ac:dyDescent="0.2">
      <c r="A45" s="58"/>
      <c r="B45" s="3"/>
      <c r="C45" s="27"/>
      <c r="D45" s="3"/>
      <c r="E45" s="27"/>
      <c r="F45" s="9"/>
      <c r="N45" s="13"/>
    </row>
    <row r="46" spans="1:15" x14ac:dyDescent="0.2">
      <c r="A46" s="58"/>
      <c r="B46" s="3"/>
      <c r="C46" s="27"/>
      <c r="D46" s="3"/>
      <c r="E46" s="27"/>
      <c r="F46" s="9"/>
      <c r="N46" s="13"/>
    </row>
    <row r="47" spans="1:15" x14ac:dyDescent="0.2">
      <c r="A47" s="58"/>
      <c r="B47" s="3"/>
      <c r="C47" s="27"/>
      <c r="D47" s="3"/>
      <c r="E47" s="27"/>
      <c r="F47" s="9"/>
      <c r="N47" s="13"/>
    </row>
    <row r="48" spans="1:15" x14ac:dyDescent="0.2">
      <c r="A48" s="58"/>
      <c r="B48" s="3"/>
      <c r="C48" s="27"/>
      <c r="D48" s="3"/>
      <c r="E48" s="27"/>
      <c r="F48" s="9"/>
      <c r="N48" s="13"/>
    </row>
    <row r="49" spans="1:14" x14ac:dyDescent="0.2">
      <c r="A49" s="58"/>
      <c r="B49" s="3"/>
      <c r="C49" s="27"/>
      <c r="D49" s="3"/>
      <c r="E49" s="27"/>
      <c r="F49" s="9"/>
      <c r="N49" s="13"/>
    </row>
    <row r="50" spans="1:14" x14ac:dyDescent="0.2">
      <c r="A50" s="58"/>
      <c r="B50" s="3"/>
      <c r="C50" s="27"/>
      <c r="D50" s="3"/>
      <c r="E50" s="27"/>
      <c r="F50" s="9"/>
      <c r="N50" s="13"/>
    </row>
    <row r="51" spans="1:14" x14ac:dyDescent="0.2">
      <c r="A51" s="58"/>
      <c r="B51" s="3"/>
      <c r="C51" s="27"/>
      <c r="D51" s="3"/>
      <c r="E51" s="27"/>
      <c r="F51" s="9"/>
      <c r="N51" s="13"/>
    </row>
    <row r="52" spans="1:14" x14ac:dyDescent="0.2">
      <c r="A52" s="58"/>
      <c r="B52" s="3"/>
      <c r="C52" s="27"/>
      <c r="D52" s="3"/>
      <c r="E52" s="27"/>
      <c r="F52" s="9"/>
      <c r="N52" s="13"/>
    </row>
    <row r="53" spans="1:14" x14ac:dyDescent="0.2">
      <c r="A53" s="58"/>
      <c r="B53" s="3"/>
      <c r="C53" s="27"/>
      <c r="D53" s="3"/>
      <c r="E53" s="27"/>
      <c r="F53" s="9"/>
      <c r="N53" s="13"/>
    </row>
    <row r="54" spans="1:14" x14ac:dyDescent="0.2">
      <c r="A54" s="58"/>
      <c r="B54" s="3"/>
      <c r="C54" s="27"/>
      <c r="D54" s="3"/>
      <c r="E54" s="27"/>
      <c r="F54" s="9"/>
      <c r="N54" s="13"/>
    </row>
    <row r="55" spans="1:14" x14ac:dyDescent="0.2">
      <c r="A55" s="58"/>
      <c r="B55" s="3"/>
      <c r="C55" s="27"/>
      <c r="D55" s="3"/>
      <c r="E55" s="27"/>
      <c r="F55" s="9"/>
      <c r="N55" s="13"/>
    </row>
    <row r="56" spans="1:14" x14ac:dyDescent="0.2">
      <c r="A56" s="58"/>
      <c r="B56" s="3"/>
      <c r="C56" s="27"/>
      <c r="D56" s="3"/>
      <c r="E56" s="27"/>
      <c r="F56" s="9"/>
      <c r="N56" s="13"/>
    </row>
    <row r="57" spans="1:14" x14ac:dyDescent="0.2">
      <c r="A57" s="58"/>
      <c r="B57" s="3"/>
      <c r="C57" s="27"/>
      <c r="D57" s="3"/>
      <c r="E57" s="27"/>
      <c r="F57" s="9"/>
      <c r="N57" s="13"/>
    </row>
    <row r="58" spans="1:14" x14ac:dyDescent="0.2">
      <c r="A58" s="58"/>
      <c r="B58" s="3"/>
      <c r="C58" s="27"/>
      <c r="D58" s="3"/>
      <c r="E58" s="27"/>
      <c r="F58" s="9"/>
      <c r="N58" s="13"/>
    </row>
    <row r="59" spans="1:14" x14ac:dyDescent="0.2">
      <c r="A59" s="58"/>
      <c r="B59" s="3"/>
      <c r="C59" s="27"/>
      <c r="D59" s="3"/>
      <c r="E59" s="27"/>
      <c r="F59" s="9"/>
      <c r="N59" s="13"/>
    </row>
    <row r="60" spans="1:14" x14ac:dyDescent="0.2">
      <c r="A60" s="58"/>
      <c r="B60" s="3"/>
      <c r="C60" s="27"/>
      <c r="D60" s="3"/>
      <c r="E60" s="27"/>
      <c r="F60" s="9"/>
      <c r="N60" s="13"/>
    </row>
    <row r="61" spans="1:14" x14ac:dyDescent="0.2">
      <c r="A61" s="58"/>
      <c r="B61" s="3"/>
      <c r="C61" s="27"/>
      <c r="D61" s="3"/>
      <c r="E61" s="27"/>
      <c r="F61" s="9"/>
      <c r="N61" s="13"/>
    </row>
    <row r="62" spans="1:14" x14ac:dyDescent="0.2">
      <c r="A62" s="58"/>
      <c r="B62" s="3"/>
      <c r="C62" s="27"/>
      <c r="D62" s="3"/>
      <c r="E62" s="27"/>
      <c r="F62" s="9"/>
      <c r="N62" s="13"/>
    </row>
    <row r="63" spans="1:14" x14ac:dyDescent="0.2">
      <c r="A63" s="58"/>
      <c r="B63" s="3"/>
      <c r="C63" s="27"/>
      <c r="D63" s="3"/>
      <c r="E63" s="27"/>
      <c r="F63" s="9"/>
      <c r="N63" s="13"/>
    </row>
    <row r="64" spans="1:14" x14ac:dyDescent="0.2">
      <c r="A64" s="4"/>
      <c r="B64" s="3"/>
      <c r="C64" s="27"/>
      <c r="D64" s="3"/>
      <c r="E64" s="27"/>
      <c r="F64" s="13"/>
      <c r="N64" s="13"/>
    </row>
    <row r="65" spans="1:15" x14ac:dyDescent="0.2">
      <c r="A65" s="177" t="s">
        <v>76</v>
      </c>
      <c r="B65" s="177"/>
      <c r="C65" s="177"/>
      <c r="D65" s="177"/>
      <c r="E65" s="177"/>
      <c r="F65" s="177"/>
      <c r="G65" s="177"/>
      <c r="H65" s="177"/>
      <c r="I65" s="177"/>
      <c r="J65" s="177"/>
      <c r="K65" s="177"/>
      <c r="L65" s="177"/>
      <c r="M65" s="177"/>
      <c r="N65" s="177"/>
      <c r="O65" s="177"/>
    </row>
    <row r="66" spans="1:15" x14ac:dyDescent="0.2">
      <c r="A66" s="9" t="s">
        <v>79</v>
      </c>
      <c r="B66" s="9"/>
      <c r="C66" s="25"/>
      <c r="D66" s="9"/>
      <c r="E66" s="25"/>
      <c r="F66" s="9"/>
      <c r="N66" s="13"/>
    </row>
    <row r="67" spans="1:15" ht="11.25" customHeight="1" x14ac:dyDescent="0.2">
      <c r="A67" s="173" t="s">
        <v>11</v>
      </c>
      <c r="B67" s="173" t="s">
        <v>0</v>
      </c>
      <c r="C67" s="173"/>
      <c r="D67" s="178" t="s">
        <v>9</v>
      </c>
      <c r="E67" s="178"/>
      <c r="F67" s="178"/>
      <c r="G67" s="178"/>
      <c r="H67" s="178"/>
      <c r="I67" s="178"/>
      <c r="J67" s="173" t="s">
        <v>6</v>
      </c>
      <c r="K67" s="173"/>
      <c r="L67" s="173" t="s">
        <v>10</v>
      </c>
      <c r="M67" s="173"/>
      <c r="N67" s="173"/>
      <c r="O67" s="173"/>
    </row>
    <row r="68" spans="1:15" ht="11.25" customHeight="1" x14ac:dyDescent="0.2">
      <c r="A68" s="174"/>
      <c r="B68" s="174"/>
      <c r="C68" s="174"/>
      <c r="D68" s="175" t="s">
        <v>0</v>
      </c>
      <c r="E68" s="175"/>
      <c r="F68" s="175" t="s">
        <v>4</v>
      </c>
      <c r="G68" s="175"/>
      <c r="H68" s="175" t="s">
        <v>5</v>
      </c>
      <c r="I68" s="175"/>
      <c r="J68" s="174"/>
      <c r="K68" s="174"/>
      <c r="L68" s="174"/>
      <c r="M68" s="174"/>
      <c r="N68" s="176"/>
      <c r="O68" s="176"/>
    </row>
    <row r="69" spans="1:15" x14ac:dyDescent="0.2">
      <c r="A69" s="176"/>
      <c r="B69" s="46" t="s">
        <v>3</v>
      </c>
      <c r="C69" s="47" t="s">
        <v>34</v>
      </c>
      <c r="D69" s="46" t="s">
        <v>3</v>
      </c>
      <c r="E69" s="47" t="s">
        <v>35</v>
      </c>
      <c r="F69" s="46" t="s">
        <v>3</v>
      </c>
      <c r="G69" s="47" t="s">
        <v>35</v>
      </c>
      <c r="H69" s="46" t="s">
        <v>3</v>
      </c>
      <c r="I69" s="47" t="s">
        <v>35</v>
      </c>
      <c r="J69" s="46" t="s">
        <v>3</v>
      </c>
      <c r="K69" s="47" t="s">
        <v>35</v>
      </c>
      <c r="L69" s="46" t="s">
        <v>3</v>
      </c>
      <c r="M69" s="47" t="s">
        <v>35</v>
      </c>
      <c r="N69" s="60"/>
      <c r="O69" s="24"/>
    </row>
    <row r="70" spans="1:15" x14ac:dyDescent="0.2">
      <c r="A70" s="55"/>
      <c r="B70" s="56"/>
      <c r="C70" s="31"/>
      <c r="D70" s="56"/>
      <c r="E70" s="31"/>
      <c r="F70" s="56"/>
      <c r="G70" s="31"/>
      <c r="H70" s="56"/>
      <c r="I70" s="31"/>
      <c r="J70" s="56"/>
      <c r="K70" s="31"/>
      <c r="L70" s="56"/>
      <c r="M70" s="31"/>
      <c r="N70" s="56"/>
      <c r="O70" s="31"/>
    </row>
    <row r="71" spans="1:15" x14ac:dyDescent="0.2">
      <c r="A71" s="10" t="s">
        <v>31</v>
      </c>
      <c r="B71" s="4"/>
      <c r="C71" s="40"/>
      <c r="D71" s="4"/>
      <c r="E71" s="40"/>
      <c r="F71" s="4"/>
      <c r="G71" s="40"/>
      <c r="H71" s="4"/>
      <c r="I71" s="40"/>
      <c r="J71" s="4"/>
      <c r="K71" s="40"/>
      <c r="L71" s="4"/>
      <c r="M71" s="40"/>
      <c r="N71" s="10"/>
      <c r="O71" s="6"/>
    </row>
    <row r="72" spans="1:15" x14ac:dyDescent="0.2">
      <c r="A72" s="14" t="s">
        <v>7</v>
      </c>
      <c r="B72" s="4">
        <v>374574.53994204564</v>
      </c>
      <c r="C72" s="40">
        <v>100</v>
      </c>
      <c r="D72" s="4">
        <f t="shared" si="0"/>
        <v>140901.75312013208</v>
      </c>
      <c r="E72" s="40">
        <f>+D72/$B$72*100</f>
        <v>37.616478990251842</v>
      </c>
      <c r="F72" s="4">
        <v>29998.933522426305</v>
      </c>
      <c r="G72" s="40">
        <f t="shared" ref="G72:I72" si="25">+F72/$D72*100</f>
        <v>21.290674429614352</v>
      </c>
      <c r="H72" s="4">
        <v>110902.81959770578</v>
      </c>
      <c r="I72" s="40">
        <f t="shared" si="25"/>
        <v>78.709325570385644</v>
      </c>
      <c r="J72" s="4">
        <v>158787.77742629615</v>
      </c>
      <c r="K72" s="40">
        <f t="shared" ref="K72" si="26">+J72/$B72*100</f>
        <v>42.391503023901159</v>
      </c>
      <c r="L72" s="4">
        <v>74885.00939560504</v>
      </c>
      <c r="M72" s="40">
        <f t="shared" ref="M72" si="27">+L72/$B72*100</f>
        <v>19.992017985843695</v>
      </c>
      <c r="N72" s="42"/>
      <c r="O72" s="43"/>
    </row>
    <row r="73" spans="1:15" x14ac:dyDescent="0.2">
      <c r="A73" s="21" t="s">
        <v>94</v>
      </c>
      <c r="B73" s="159">
        <v>188820.28342464755</v>
      </c>
      <c r="C73" s="133">
        <v>50.409267926715451</v>
      </c>
      <c r="D73" s="159">
        <f t="shared" ref="D73:D74" si="28">+F73+H73</f>
        <v>77329.309875107429</v>
      </c>
      <c r="E73" s="133">
        <f t="shared" ref="E73:E74" si="29">+D73/$B$72*100</f>
        <v>20.64457180861034</v>
      </c>
      <c r="F73" s="159">
        <v>14671.276889691066</v>
      </c>
      <c r="G73" s="133">
        <f t="shared" ref="G73:G74" si="30">+F73/$D73*100</f>
        <v>18.972465826200008</v>
      </c>
      <c r="H73" s="159">
        <v>62658.032985416357</v>
      </c>
      <c r="I73" s="133">
        <f t="shared" ref="I73:I74" si="31">+H73/$D73*100</f>
        <v>81.027534173799992</v>
      </c>
      <c r="J73" s="159">
        <v>81950.517149906547</v>
      </c>
      <c r="K73" s="133">
        <f t="shared" ref="K73:K74" si="32">+J73/$B73*100</f>
        <v>43.40133150081332</v>
      </c>
      <c r="L73" s="159">
        <v>29540.456399633644</v>
      </c>
      <c r="M73" s="133">
        <f t="shared" ref="M73:M74" si="33">+L73/$B73*100</f>
        <v>15.644747409471158</v>
      </c>
      <c r="N73" s="11"/>
      <c r="O73" s="12"/>
    </row>
    <row r="74" spans="1:15" x14ac:dyDescent="0.2">
      <c r="A74" s="21" t="s">
        <v>95</v>
      </c>
      <c r="B74" s="159">
        <v>185754.25651738627</v>
      </c>
      <c r="C74" s="133">
        <v>49.590732073281394</v>
      </c>
      <c r="D74" s="159">
        <f t="shared" si="28"/>
        <v>63572.443245025323</v>
      </c>
      <c r="E74" s="133">
        <f t="shared" si="29"/>
        <v>16.971907181641679</v>
      </c>
      <c r="F74" s="159">
        <v>15327.656632735168</v>
      </c>
      <c r="G74" s="133">
        <f t="shared" si="30"/>
        <v>24.110535713812745</v>
      </c>
      <c r="H74" s="159">
        <v>48244.786612290154</v>
      </c>
      <c r="I74" s="133">
        <f t="shared" si="31"/>
        <v>75.889464286187263</v>
      </c>
      <c r="J74" s="159">
        <v>76837.260276389701</v>
      </c>
      <c r="K74" s="133">
        <f t="shared" si="32"/>
        <v>41.365006496740961</v>
      </c>
      <c r="L74" s="159">
        <v>45344.552995971644</v>
      </c>
      <c r="M74" s="133">
        <f t="shared" si="33"/>
        <v>24.411043841532358</v>
      </c>
      <c r="N74" s="11"/>
      <c r="O74" s="12"/>
    </row>
    <row r="75" spans="1:15" x14ac:dyDescent="0.2">
      <c r="A75" s="10"/>
      <c r="B75" s="9"/>
      <c r="C75" s="62"/>
      <c r="D75" s="9"/>
      <c r="E75" s="62"/>
      <c r="F75" s="9"/>
      <c r="G75" s="62"/>
      <c r="H75" s="9"/>
      <c r="I75" s="62"/>
      <c r="J75" s="9"/>
      <c r="K75" s="62"/>
      <c r="L75" s="9"/>
      <c r="M75" s="62"/>
      <c r="N75" s="9"/>
      <c r="O75" s="62"/>
    </row>
    <row r="76" spans="1:15" x14ac:dyDescent="0.2">
      <c r="A76" s="14" t="s">
        <v>8</v>
      </c>
      <c r="B76" s="4"/>
      <c r="C76" s="40"/>
      <c r="D76" s="4"/>
      <c r="E76" s="40"/>
      <c r="F76" s="4"/>
      <c r="G76" s="62"/>
      <c r="H76" s="4"/>
      <c r="I76" s="62"/>
      <c r="J76" s="4"/>
      <c r="K76" s="62"/>
      <c r="L76" s="4"/>
      <c r="M76" s="62"/>
      <c r="N76" s="4"/>
      <c r="O76" s="40"/>
    </row>
    <row r="77" spans="1:15" x14ac:dyDescent="0.2">
      <c r="A77" s="21" t="s">
        <v>71</v>
      </c>
      <c r="B77" s="11">
        <v>51866.145049441046</v>
      </c>
      <c r="C77" s="12">
        <v>13.846681906748334</v>
      </c>
      <c r="D77" s="11">
        <f t="shared" si="0"/>
        <v>858.16853148279722</v>
      </c>
      <c r="E77" s="12">
        <f>+D77/B77*100</f>
        <v>1.6545832173660755</v>
      </c>
      <c r="F77" s="11">
        <v>492.99043297947924</v>
      </c>
      <c r="G77" s="12">
        <f t="shared" ref="G77:I77" si="34">+F77/$D77*100</f>
        <v>57.446808510638292</v>
      </c>
      <c r="H77" s="11">
        <v>365.17809850331798</v>
      </c>
      <c r="I77" s="12">
        <f t="shared" si="34"/>
        <v>42.553191489361701</v>
      </c>
      <c r="J77" s="11">
        <v>48236.947446815328</v>
      </c>
      <c r="K77" s="12">
        <f t="shared" ref="K77:M77" si="35">+J77/$B77*100</f>
        <v>93.002762015248649</v>
      </c>
      <c r="L77" s="11">
        <v>2771.0290711429402</v>
      </c>
      <c r="M77" s="12">
        <f t="shared" si="35"/>
        <v>5.3426547673853069</v>
      </c>
      <c r="N77" s="11"/>
      <c r="O77" s="12"/>
    </row>
    <row r="78" spans="1:15" x14ac:dyDescent="0.2">
      <c r="A78" s="21" t="s">
        <v>72</v>
      </c>
      <c r="B78" s="11">
        <v>101649.81842257969</v>
      </c>
      <c r="C78" s="12">
        <v>27.13740726700405</v>
      </c>
      <c r="D78" s="11">
        <f t="shared" ref="D78:D80" si="36">+F78+H78</f>
        <v>15448.314893351762</v>
      </c>
      <c r="E78" s="12">
        <f t="shared" ref="E78:E80" si="37">+D78/B78*100</f>
        <v>15.197582379468566</v>
      </c>
      <c r="F78" s="11">
        <v>4267.8855547302983</v>
      </c>
      <c r="G78" s="12">
        <f t="shared" ref="G78:G80" si="38">+F78/$D78*100</f>
        <v>27.626867941221199</v>
      </c>
      <c r="H78" s="11">
        <v>11180.429338621465</v>
      </c>
      <c r="I78" s="12">
        <f t="shared" ref="I78:I80" si="39">+H78/$D78*100</f>
        <v>72.373132058778793</v>
      </c>
      <c r="J78" s="11">
        <v>67381.217360530034</v>
      </c>
      <c r="K78" s="12">
        <f t="shared" ref="K78:K80" si="40">+J78/$B78*100</f>
        <v>66.287592448431269</v>
      </c>
      <c r="L78" s="11">
        <v>18820.2861686984</v>
      </c>
      <c r="M78" s="12">
        <f t="shared" ref="M78:M80" si="41">+L78/$B78*100</f>
        <v>18.514825172100664</v>
      </c>
      <c r="N78" s="11"/>
      <c r="O78" s="12"/>
    </row>
    <row r="79" spans="1:15" x14ac:dyDescent="0.2">
      <c r="A79" s="21" t="s">
        <v>73</v>
      </c>
      <c r="B79" s="11">
        <v>92834.28949865578</v>
      </c>
      <c r="C79" s="12">
        <v>24.783929391735793</v>
      </c>
      <c r="D79" s="11">
        <f t="shared" si="36"/>
        <v>42954.184720490855</v>
      </c>
      <c r="E79" s="12">
        <f t="shared" si="37"/>
        <v>46.269740364752643</v>
      </c>
      <c r="F79" s="11">
        <v>9691.7413125006242</v>
      </c>
      <c r="G79" s="12">
        <f t="shared" si="38"/>
        <v>22.562973492725327</v>
      </c>
      <c r="H79" s="11">
        <v>33262.443407990228</v>
      </c>
      <c r="I79" s="12">
        <f t="shared" si="39"/>
        <v>77.437026507274666</v>
      </c>
      <c r="J79" s="11">
        <v>29339.263846241058</v>
      </c>
      <c r="K79" s="12">
        <f t="shared" si="40"/>
        <v>31.603908431556299</v>
      </c>
      <c r="L79" s="11">
        <v>20540.840931924522</v>
      </c>
      <c r="M79" s="12">
        <f t="shared" si="41"/>
        <v>22.126351203691765</v>
      </c>
      <c r="N79" s="11"/>
      <c r="O79" s="12"/>
    </row>
    <row r="80" spans="1:15" x14ac:dyDescent="0.2">
      <c r="A80" s="21" t="s">
        <v>74</v>
      </c>
      <c r="B80" s="11">
        <v>128224.28697135598</v>
      </c>
      <c r="C80" s="12">
        <v>34.231981434508313</v>
      </c>
      <c r="D80" s="11">
        <f t="shared" si="36"/>
        <v>81641.084974807454</v>
      </c>
      <c r="E80" s="12">
        <f t="shared" si="37"/>
        <v>63.670531459492743</v>
      </c>
      <c r="F80" s="11">
        <v>15546.316222215833</v>
      </c>
      <c r="G80" s="12">
        <f t="shared" si="38"/>
        <v>19.042270478170479</v>
      </c>
      <c r="H80" s="11">
        <v>66094.768752591626</v>
      </c>
      <c r="I80" s="12">
        <f t="shared" si="39"/>
        <v>80.957729521829521</v>
      </c>
      <c r="J80" s="11">
        <v>13830.348772710266</v>
      </c>
      <c r="K80" s="12">
        <f t="shared" si="40"/>
        <v>10.786060191389348</v>
      </c>
      <c r="L80" s="11">
        <v>32752.853223839484</v>
      </c>
      <c r="M80" s="12">
        <f t="shared" si="41"/>
        <v>25.543408349118874</v>
      </c>
      <c r="N80" s="11"/>
      <c r="O80" s="12"/>
    </row>
    <row r="81" spans="1:15" x14ac:dyDescent="0.2">
      <c r="A81" s="21"/>
      <c r="B81" s="11"/>
      <c r="C81" s="12"/>
      <c r="D81" s="11"/>
      <c r="E81" s="12"/>
      <c r="F81" s="11"/>
      <c r="G81" s="12"/>
      <c r="H81" s="11"/>
      <c r="I81" s="12"/>
      <c r="J81" s="11"/>
      <c r="K81" s="12"/>
      <c r="L81" s="11"/>
      <c r="M81" s="12"/>
      <c r="N81" s="11"/>
      <c r="O81" s="12"/>
    </row>
    <row r="82" spans="1:15" x14ac:dyDescent="0.2">
      <c r="A82" s="10" t="s">
        <v>32</v>
      </c>
      <c r="B82" s="10"/>
      <c r="C82" s="6"/>
      <c r="D82" s="10"/>
      <c r="E82" s="6"/>
      <c r="F82" s="10"/>
      <c r="G82" s="6"/>
      <c r="H82" s="10"/>
      <c r="I82" s="6"/>
      <c r="J82" s="10"/>
      <c r="K82" s="6"/>
      <c r="L82" s="10"/>
      <c r="M82" s="6"/>
      <c r="N82" s="10"/>
      <c r="O82" s="6"/>
    </row>
    <row r="83" spans="1:15" x14ac:dyDescent="0.2">
      <c r="A83" s="14" t="s">
        <v>7</v>
      </c>
      <c r="B83" s="4">
        <v>223023.56582611692</v>
      </c>
      <c r="C83" s="40">
        <v>100</v>
      </c>
      <c r="D83" s="4">
        <f t="shared" si="0"/>
        <v>100439.79719668913</v>
      </c>
      <c r="E83" s="40">
        <f>+D83/B83*100</f>
        <v>45.035508613021754</v>
      </c>
      <c r="F83" s="4">
        <v>17444.329490202374</v>
      </c>
      <c r="G83" s="40">
        <f t="shared" ref="G83:I84" si="42">+F83/$D83*100</f>
        <v>17.367945751664067</v>
      </c>
      <c r="H83" s="4">
        <v>82995.467706486757</v>
      </c>
      <c r="I83" s="40">
        <f t="shared" si="42"/>
        <v>82.632054248335933</v>
      </c>
      <c r="J83" s="4">
        <v>78737.28991429563</v>
      </c>
      <c r="K83" s="40">
        <f t="shared" ref="K83:M88" si="43">+J83/$B83*100</f>
        <v>35.304470907654725</v>
      </c>
      <c r="L83" s="4">
        <v>43846.478715125799</v>
      </c>
      <c r="M83" s="40">
        <f t="shared" si="43"/>
        <v>19.660020479320668</v>
      </c>
      <c r="N83" s="42"/>
      <c r="O83" s="43"/>
    </row>
    <row r="84" spans="1:15" x14ac:dyDescent="0.2">
      <c r="A84" s="21" t="s">
        <v>94</v>
      </c>
      <c r="B84" s="77">
        <v>116632.28734557552</v>
      </c>
      <c r="C84" s="62">
        <v>52.295947701109455</v>
      </c>
      <c r="D84" s="77">
        <f t="shared" si="0"/>
        <v>61172.721407052377</v>
      </c>
      <c r="E84" s="62">
        <f>+D84/B84*100</f>
        <v>52.449216935787881</v>
      </c>
      <c r="F84" s="77">
        <v>9224.1762546789341</v>
      </c>
      <c r="G84" s="62">
        <f t="shared" si="42"/>
        <v>15.078904522327679</v>
      </c>
      <c r="H84" s="77">
        <v>51948.545152373445</v>
      </c>
      <c r="I84" s="62">
        <f t="shared" si="42"/>
        <v>84.921095477672324</v>
      </c>
      <c r="J84" s="77">
        <v>42450.051761340153</v>
      </c>
      <c r="K84" s="62">
        <f t="shared" si="43"/>
        <v>36.396483964652788</v>
      </c>
      <c r="L84" s="77">
        <v>13009.514177182538</v>
      </c>
      <c r="M84" s="62">
        <f t="shared" si="43"/>
        <v>11.154299099558951</v>
      </c>
      <c r="N84" s="11"/>
      <c r="O84" s="12"/>
    </row>
    <row r="85" spans="1:15" x14ac:dyDescent="0.2">
      <c r="A85" s="21" t="s">
        <v>95</v>
      </c>
      <c r="B85" s="77">
        <v>106391.27848053578</v>
      </c>
      <c r="C85" s="62">
        <v>47.70405229888803</v>
      </c>
      <c r="D85" s="77">
        <f t="shared" ref="D85" si="44">+F85+H85</f>
        <v>39267.075789636816</v>
      </c>
      <c r="E85" s="62">
        <f>+D85/B85*100</f>
        <v>36.908171750958616</v>
      </c>
      <c r="F85" s="77">
        <v>8220.1532355234267</v>
      </c>
      <c r="G85" s="62">
        <f t="shared" ref="G85" si="45">+F85/$D85*100</f>
        <v>20.933958208553058</v>
      </c>
      <c r="H85" s="77">
        <v>31046.922554113393</v>
      </c>
      <c r="I85" s="62">
        <f t="shared" ref="I85" si="46">+H85/$D85*100</f>
        <v>79.066041791446949</v>
      </c>
      <c r="J85" s="77">
        <v>36287.238152955666</v>
      </c>
      <c r="K85" s="62">
        <f t="shared" ref="K85" si="47">+J85/$B85*100</f>
        <v>34.107342886752122</v>
      </c>
      <c r="L85" s="77">
        <v>30836.964537943408</v>
      </c>
      <c r="M85" s="62">
        <f t="shared" ref="M85" si="48">+L85/$B85*100</f>
        <v>28.984485362289362</v>
      </c>
      <c r="N85" s="11"/>
      <c r="O85" s="12"/>
    </row>
    <row r="86" spans="1:15" x14ac:dyDescent="0.2">
      <c r="A86" s="9"/>
      <c r="B86" s="134"/>
      <c r="C86" s="62"/>
      <c r="D86" s="134"/>
      <c r="E86" s="62"/>
      <c r="F86" s="134"/>
      <c r="G86" s="62"/>
      <c r="H86" s="134"/>
      <c r="I86" s="62"/>
      <c r="J86" s="134"/>
      <c r="K86" s="62"/>
      <c r="L86" s="134"/>
      <c r="M86" s="62"/>
      <c r="N86" s="9"/>
      <c r="O86" s="62"/>
    </row>
    <row r="87" spans="1:15" x14ac:dyDescent="0.2">
      <c r="A87" s="14" t="s">
        <v>8</v>
      </c>
      <c r="B87" s="4"/>
      <c r="C87" s="40"/>
      <c r="D87" s="4"/>
      <c r="E87" s="40"/>
      <c r="F87" s="4"/>
      <c r="G87" s="62"/>
      <c r="H87" s="4"/>
      <c r="I87" s="62"/>
      <c r="J87" s="4"/>
      <c r="K87" s="62"/>
      <c r="L87" s="4"/>
      <c r="M87" s="62"/>
      <c r="N87" s="42"/>
      <c r="O87" s="43"/>
    </row>
    <row r="88" spans="1:15" x14ac:dyDescent="0.2">
      <c r="A88" s="21" t="s">
        <v>71</v>
      </c>
      <c r="B88" s="77">
        <v>31710.376401430367</v>
      </c>
      <c r="C88" s="62">
        <v>14.218397183261681</v>
      </c>
      <c r="D88" s="77">
        <f t="shared" si="0"/>
        <v>670.29945881120307</v>
      </c>
      <c r="E88" s="62">
        <f>+D88/B88*100</f>
        <v>2.113817415238779</v>
      </c>
      <c r="F88" s="77">
        <v>192.53282327555831</v>
      </c>
      <c r="G88" s="62">
        <f t="shared" ref="G88:I88" si="49">+F88/$D88*100</f>
        <v>28.723404255319146</v>
      </c>
      <c r="H88" s="77">
        <v>477.76663553564481</v>
      </c>
      <c r="I88" s="62">
        <f t="shared" si="49"/>
        <v>71.276595744680861</v>
      </c>
      <c r="J88" s="77">
        <v>29067.970364652912</v>
      </c>
      <c r="K88" s="62">
        <f t="shared" si="43"/>
        <v>91.667061900096954</v>
      </c>
      <c r="L88" s="77">
        <v>1972.1065779662372</v>
      </c>
      <c r="M88" s="62">
        <f t="shared" si="43"/>
        <v>6.2191206846642189</v>
      </c>
      <c r="N88" s="11"/>
      <c r="O88" s="12"/>
    </row>
    <row r="89" spans="1:15" x14ac:dyDescent="0.2">
      <c r="A89" s="21" t="s">
        <v>72</v>
      </c>
      <c r="B89" s="77">
        <v>58745.952132343526</v>
      </c>
      <c r="C89" s="62">
        <v>26.340692704261365</v>
      </c>
      <c r="D89" s="77">
        <f t="shared" ref="D89:D91" si="50">+F89+H89</f>
        <v>12227.403063965385</v>
      </c>
      <c r="E89" s="62">
        <f t="shared" ref="E89:E91" si="51">+D89/B89*100</f>
        <v>20.814035044353961</v>
      </c>
      <c r="F89" s="77">
        <v>2797.5732306469272</v>
      </c>
      <c r="G89" s="62">
        <f t="shared" ref="G89:G91" si="52">+F89/$D89*100</f>
        <v>22.879537183913403</v>
      </c>
      <c r="H89" s="77">
        <v>9429.8298333184575</v>
      </c>
      <c r="I89" s="62">
        <f t="shared" ref="I89:I91" si="53">+H89/$D89*100</f>
        <v>77.120462816086601</v>
      </c>
      <c r="J89" s="77">
        <v>35014.784186116856</v>
      </c>
      <c r="K89" s="62">
        <f t="shared" ref="K89:K91" si="54">+J89/$B89*100</f>
        <v>59.603739347410979</v>
      </c>
      <c r="L89" s="77">
        <v>11503.764882261543</v>
      </c>
      <c r="M89" s="62">
        <f t="shared" ref="M89:M91" si="55">+L89/$B89*100</f>
        <v>19.5822256082355</v>
      </c>
      <c r="N89" s="11"/>
      <c r="O89" s="12"/>
    </row>
    <row r="90" spans="1:15" x14ac:dyDescent="0.2">
      <c r="A90" s="21" t="s">
        <v>73</v>
      </c>
      <c r="B90" s="77">
        <v>58122.197645623899</v>
      </c>
      <c r="C90" s="62">
        <v>26.061011727764942</v>
      </c>
      <c r="D90" s="77">
        <f t="shared" si="50"/>
        <v>34750.061277992929</v>
      </c>
      <c r="E90" s="62">
        <f t="shared" si="51"/>
        <v>59.787934189734329</v>
      </c>
      <c r="F90" s="77">
        <v>7577.5214565014521</v>
      </c>
      <c r="G90" s="62">
        <f t="shared" si="52"/>
        <v>21.805778688799794</v>
      </c>
      <c r="H90" s="77">
        <v>27172.539821491475</v>
      </c>
      <c r="I90" s="62">
        <f t="shared" si="53"/>
        <v>78.194221311200195</v>
      </c>
      <c r="J90" s="77">
        <v>9598.4548770573037</v>
      </c>
      <c r="K90" s="62">
        <f t="shared" si="54"/>
        <v>16.514266951122391</v>
      </c>
      <c r="L90" s="77">
        <v>13773.68149057387</v>
      </c>
      <c r="M90" s="62">
        <f t="shared" si="55"/>
        <v>23.697798859143639</v>
      </c>
      <c r="N90" s="11"/>
      <c r="O90" s="12"/>
    </row>
    <row r="91" spans="1:15" x14ac:dyDescent="0.2">
      <c r="A91" s="21" t="s">
        <v>74</v>
      </c>
      <c r="B91" s="77">
        <v>74445.039646712641</v>
      </c>
      <c r="C91" s="62">
        <v>33.379898384709101</v>
      </c>
      <c r="D91" s="77">
        <f t="shared" si="50"/>
        <v>52792.033395919731</v>
      </c>
      <c r="E91" s="62">
        <f t="shared" si="51"/>
        <v>70.914104749557922</v>
      </c>
      <c r="F91" s="77">
        <v>6876.7019797784196</v>
      </c>
      <c r="G91" s="62">
        <f t="shared" si="52"/>
        <v>13.026022180668487</v>
      </c>
      <c r="H91" s="77">
        <v>45915.331416141315</v>
      </c>
      <c r="I91" s="62">
        <f t="shared" si="53"/>
        <v>86.973977819331509</v>
      </c>
      <c r="J91" s="77">
        <v>5056.0804864688598</v>
      </c>
      <c r="K91" s="62">
        <f t="shared" si="54"/>
        <v>6.7916956058631461</v>
      </c>
      <c r="L91" s="77">
        <v>16596.925764324224</v>
      </c>
      <c r="M91" s="62">
        <f t="shared" si="55"/>
        <v>22.294199644579159</v>
      </c>
      <c r="N91" s="11"/>
      <c r="O91" s="12"/>
    </row>
    <row r="92" spans="1:15" x14ac:dyDescent="0.2">
      <c r="A92" s="21"/>
      <c r="B92" s="134"/>
      <c r="C92" s="135"/>
      <c r="D92" s="134"/>
      <c r="E92" s="135"/>
      <c r="F92" s="134"/>
      <c r="G92" s="135"/>
      <c r="H92" s="134"/>
      <c r="I92" s="135"/>
      <c r="J92" s="134"/>
      <c r="K92" s="135"/>
      <c r="L92" s="134"/>
      <c r="M92" s="135"/>
      <c r="N92" s="9"/>
      <c r="O92" s="8"/>
    </row>
    <row r="93" spans="1:15" x14ac:dyDescent="0.2">
      <c r="A93" s="10" t="s">
        <v>33</v>
      </c>
      <c r="B93" s="4"/>
      <c r="C93" s="40"/>
      <c r="D93" s="4"/>
      <c r="E93" s="40"/>
      <c r="F93" s="4"/>
      <c r="G93" s="40"/>
      <c r="H93" s="4"/>
      <c r="I93" s="40"/>
      <c r="J93" s="4"/>
      <c r="K93" s="40"/>
      <c r="L93" s="4"/>
      <c r="M93" s="40"/>
      <c r="N93" s="10"/>
      <c r="O93" s="6"/>
    </row>
    <row r="94" spans="1:15" x14ac:dyDescent="0.2">
      <c r="A94" s="14" t="s">
        <v>7</v>
      </c>
      <c r="B94" s="4">
        <v>1202262.3175078211</v>
      </c>
      <c r="C94" s="40">
        <v>100</v>
      </c>
      <c r="D94" s="4">
        <f t="shared" ref="D94:D99" si="56">+F94+H94</f>
        <v>492761.0094128318</v>
      </c>
      <c r="E94" s="40">
        <f>+D94/B94*100</f>
        <v>40.986147718101975</v>
      </c>
      <c r="F94" s="4">
        <v>63524.326033557401</v>
      </c>
      <c r="G94" s="40">
        <f t="shared" ref="G94:I95" si="57">+F94/$D94*100</f>
        <v>12.891508220029877</v>
      </c>
      <c r="H94" s="4">
        <v>429236.68337927439</v>
      </c>
      <c r="I94" s="40">
        <f t="shared" si="57"/>
        <v>87.108491779970123</v>
      </c>
      <c r="J94" s="4">
        <v>397916.58667430817</v>
      </c>
      <c r="K94" s="40">
        <f t="shared" ref="K94:M99" si="58">+J94/$B94*100</f>
        <v>33.097318353880752</v>
      </c>
      <c r="L94" s="4">
        <v>311584.72142066923</v>
      </c>
      <c r="M94" s="40">
        <f t="shared" si="58"/>
        <v>25.916533928016278</v>
      </c>
      <c r="N94" s="42"/>
      <c r="O94" s="43"/>
    </row>
    <row r="95" spans="1:15" x14ac:dyDescent="0.2">
      <c r="A95" s="21" t="s">
        <v>94</v>
      </c>
      <c r="B95" s="77">
        <v>565579.98885792401</v>
      </c>
      <c r="C95" s="62">
        <v>47.042977278895272</v>
      </c>
      <c r="D95" s="77">
        <f t="shared" si="56"/>
        <v>296927.11564308422</v>
      </c>
      <c r="E95" s="62">
        <f>+D95/B95*100</f>
        <v>52.499579456951672</v>
      </c>
      <c r="F95" s="77">
        <v>29455.296001072416</v>
      </c>
      <c r="G95" s="62">
        <f t="shared" si="57"/>
        <v>9.9200424781947536</v>
      </c>
      <c r="H95" s="77">
        <v>267471.81964201183</v>
      </c>
      <c r="I95" s="62">
        <f t="shared" si="57"/>
        <v>90.079957521805255</v>
      </c>
      <c r="J95" s="77">
        <v>175289.71768393554</v>
      </c>
      <c r="K95" s="62">
        <f t="shared" si="58"/>
        <v>30.992913670424965</v>
      </c>
      <c r="L95" s="77">
        <v>93363.155530899894</v>
      </c>
      <c r="M95" s="62">
        <f t="shared" si="58"/>
        <v>16.507506872622592</v>
      </c>
      <c r="N95" s="11"/>
      <c r="O95" s="12"/>
    </row>
    <row r="96" spans="1:15" x14ac:dyDescent="0.2">
      <c r="A96" s="21" t="s">
        <v>95</v>
      </c>
      <c r="B96" s="77">
        <v>636682.32864988793</v>
      </c>
      <c r="C96" s="62">
        <v>52.957022721103961</v>
      </c>
      <c r="D96" s="77">
        <f t="shared" ref="D96" si="59">+F96+H96</f>
        <v>195833.89376974446</v>
      </c>
      <c r="E96" s="62">
        <f>+D96/B96*100</f>
        <v>30.758493672192632</v>
      </c>
      <c r="F96" s="77">
        <v>34069.030032484909</v>
      </c>
      <c r="G96" s="62">
        <f t="shared" ref="G96" si="60">+F96/$D96*100</f>
        <v>17.396901719445072</v>
      </c>
      <c r="H96" s="77">
        <v>161764.86373725955</v>
      </c>
      <c r="I96" s="62">
        <f t="shared" ref="I96" si="61">+H96/$D96*100</f>
        <v>82.603098280554931</v>
      </c>
      <c r="J96" s="77">
        <v>222626.86899037097</v>
      </c>
      <c r="K96" s="62">
        <f t="shared" ref="K96" si="62">+J96/$B96*100</f>
        <v>34.966710865442231</v>
      </c>
      <c r="L96" s="77">
        <v>218221.56588976787</v>
      </c>
      <c r="M96" s="62">
        <f t="shared" ref="M96" si="63">+L96/$B96*100</f>
        <v>34.274795462364409</v>
      </c>
      <c r="N96" s="11"/>
      <c r="O96" s="12"/>
    </row>
    <row r="97" spans="1:15" x14ac:dyDescent="0.2">
      <c r="A97" s="9"/>
      <c r="B97" s="134"/>
      <c r="C97" s="135"/>
      <c r="D97" s="134"/>
      <c r="E97" s="135"/>
      <c r="F97" s="134"/>
      <c r="G97" s="135"/>
      <c r="H97" s="134"/>
      <c r="I97" s="135"/>
      <c r="J97" s="134"/>
      <c r="K97" s="135"/>
      <c r="L97" s="134"/>
      <c r="M97" s="135"/>
      <c r="N97" s="9"/>
      <c r="O97" s="8"/>
    </row>
    <row r="98" spans="1:15" x14ac:dyDescent="0.2">
      <c r="A98" s="14" t="s">
        <v>8</v>
      </c>
      <c r="B98" s="4"/>
      <c r="C98" s="40"/>
      <c r="D98" s="4"/>
      <c r="E98" s="40"/>
      <c r="F98" s="4"/>
      <c r="G98" s="62"/>
      <c r="H98" s="4"/>
      <c r="I98" s="62"/>
      <c r="J98" s="4"/>
      <c r="K98" s="62"/>
      <c r="L98" s="4"/>
      <c r="M98" s="62"/>
      <c r="N98" s="42"/>
      <c r="O98" s="43"/>
    </row>
    <row r="99" spans="1:15" x14ac:dyDescent="0.2">
      <c r="A99" s="21" t="s">
        <v>71</v>
      </c>
      <c r="B99" s="77">
        <v>204310.15759149598</v>
      </c>
      <c r="C99" s="62">
        <v>16.99380864028177</v>
      </c>
      <c r="D99" s="77">
        <f t="shared" si="56"/>
        <v>12716.901531601647</v>
      </c>
      <c r="E99" s="62">
        <f>+D99/B99*100</f>
        <v>6.2243119390217547</v>
      </c>
      <c r="F99" s="77">
        <v>7004.8684572305592</v>
      </c>
      <c r="G99" s="62">
        <f t="shared" ref="G99:I99" si="64">+F99/$D99*100</f>
        <v>55.083138292951162</v>
      </c>
      <c r="H99" s="77">
        <v>5712.0330743710874</v>
      </c>
      <c r="I99" s="62">
        <f t="shared" si="64"/>
        <v>44.916861707048838</v>
      </c>
      <c r="J99" s="77">
        <v>166300.64959062601</v>
      </c>
      <c r="K99" s="62">
        <f t="shared" si="58"/>
        <v>81.396173127687874</v>
      </c>
      <c r="L99" s="77">
        <v>25292.606469268194</v>
      </c>
      <c r="M99" s="62">
        <f t="shared" si="58"/>
        <v>12.379514933290302</v>
      </c>
      <c r="N99" s="11"/>
      <c r="O99" s="12"/>
    </row>
    <row r="100" spans="1:15" x14ac:dyDescent="0.2">
      <c r="A100" s="21" t="s">
        <v>72</v>
      </c>
      <c r="B100" s="77">
        <v>337589.61925541336</v>
      </c>
      <c r="C100" s="62">
        <v>28.079530925930168</v>
      </c>
      <c r="D100" s="77">
        <f t="shared" ref="D100:D102" si="65">+F100+H100</f>
        <v>89869.068446840451</v>
      </c>
      <c r="E100" s="62">
        <f t="shared" ref="E100:E102" si="66">+D100/B100*100</f>
        <v>26.620803283304561</v>
      </c>
      <c r="F100" s="77">
        <v>20889.196555730967</v>
      </c>
      <c r="G100" s="62">
        <f t="shared" ref="G100:G102" si="67">+F100/$D100*100</f>
        <v>23.244033700079346</v>
      </c>
      <c r="H100" s="77">
        <v>68979.871891109477</v>
      </c>
      <c r="I100" s="62">
        <f t="shared" ref="I100:I102" si="68">+H100/$D100*100</f>
        <v>76.755966299920658</v>
      </c>
      <c r="J100" s="77">
        <v>172565.83395901209</v>
      </c>
      <c r="K100" s="62">
        <f t="shared" ref="K100:K102" si="69">+J100/$B100*100</f>
        <v>51.117043924402282</v>
      </c>
      <c r="L100" s="77">
        <v>75154.716849559263</v>
      </c>
      <c r="M100" s="62">
        <f t="shared" ref="M100:M102" si="70">+L100/$B100*100</f>
        <v>22.262152792292689</v>
      </c>
      <c r="N100" s="11"/>
      <c r="O100" s="12"/>
    </row>
    <row r="101" spans="1:15" x14ac:dyDescent="0.2">
      <c r="A101" s="21" t="s">
        <v>73</v>
      </c>
      <c r="B101" s="77">
        <v>291971.59786240046</v>
      </c>
      <c r="C101" s="62">
        <v>24.285182493919518</v>
      </c>
      <c r="D101" s="77">
        <f t="shared" si="65"/>
        <v>152798.80333357956</v>
      </c>
      <c r="E101" s="62">
        <f t="shared" si="66"/>
        <v>52.333447654586642</v>
      </c>
      <c r="F101" s="77">
        <v>20763.9330610504</v>
      </c>
      <c r="G101" s="62">
        <f t="shared" si="67"/>
        <v>13.589067851349625</v>
      </c>
      <c r="H101" s="77">
        <v>132034.87027252917</v>
      </c>
      <c r="I101" s="62">
        <f t="shared" si="68"/>
        <v>86.410932148650375</v>
      </c>
      <c r="J101" s="77">
        <v>46758.120903025236</v>
      </c>
      <c r="K101" s="62">
        <f t="shared" si="69"/>
        <v>16.014612806640621</v>
      </c>
      <c r="L101" s="77">
        <v>92414.673625794268</v>
      </c>
      <c r="M101" s="62">
        <f t="shared" si="70"/>
        <v>31.651939538772254</v>
      </c>
      <c r="N101" s="11"/>
      <c r="O101" s="12"/>
    </row>
    <row r="102" spans="1:15" x14ac:dyDescent="0.2">
      <c r="A102" s="21" t="s">
        <v>74</v>
      </c>
      <c r="B102" s="77">
        <v>368390.94279849721</v>
      </c>
      <c r="C102" s="62">
        <v>30.641477939867368</v>
      </c>
      <c r="D102" s="77">
        <f t="shared" si="65"/>
        <v>237376.23610080665</v>
      </c>
      <c r="E102" s="62">
        <f t="shared" si="66"/>
        <v>64.435958793549091</v>
      </c>
      <c r="F102" s="77">
        <v>14866.327959545402</v>
      </c>
      <c r="G102" s="62">
        <f t="shared" si="67"/>
        <v>6.2627701086439478</v>
      </c>
      <c r="H102" s="77">
        <v>222509.90814126126</v>
      </c>
      <c r="I102" s="62">
        <f t="shared" si="68"/>
        <v>93.737229891356051</v>
      </c>
      <c r="J102" s="77">
        <v>12291.982221642833</v>
      </c>
      <c r="K102" s="62">
        <f t="shared" si="69"/>
        <v>3.3366678692658067</v>
      </c>
      <c r="L102" s="77">
        <v>118722.72447604535</v>
      </c>
      <c r="M102" s="62">
        <f t="shared" si="70"/>
        <v>32.22737333718446</v>
      </c>
      <c r="N102" s="11"/>
      <c r="O102" s="12"/>
    </row>
    <row r="103" spans="1:15" x14ac:dyDescent="0.2">
      <c r="A103" s="85"/>
      <c r="B103" s="85"/>
      <c r="C103" s="86"/>
      <c r="D103" s="85"/>
      <c r="E103" s="86"/>
      <c r="F103" s="85"/>
      <c r="G103" s="86"/>
      <c r="H103" s="85"/>
      <c r="I103" s="86"/>
      <c r="J103" s="85"/>
      <c r="K103" s="86"/>
      <c r="L103" s="85"/>
      <c r="M103" s="86"/>
    </row>
    <row r="104" spans="1:15" x14ac:dyDescent="0.2">
      <c r="A104" s="58" t="str">
        <f>A40</f>
        <v>Fuente: Instituto Nacional de Estadística (INE). LXXXIV Encuesta Permanente de Hogares de Propósitos Múltiples, Junio 2026.</v>
      </c>
      <c r="B104" s="9"/>
      <c r="C104" s="25"/>
      <c r="D104" s="9"/>
      <c r="E104" s="25"/>
      <c r="F104" s="9"/>
      <c r="G104" s="25"/>
      <c r="H104" s="9"/>
      <c r="I104" s="25"/>
      <c r="J104" s="9"/>
      <c r="K104" s="25"/>
      <c r="L104" s="9"/>
      <c r="M104" s="25"/>
    </row>
    <row r="105" spans="1:15" x14ac:dyDescent="0.2">
      <c r="A105" s="58" t="s">
        <v>77</v>
      </c>
      <c r="B105" s="9"/>
      <c r="C105" s="25"/>
      <c r="D105" s="9"/>
      <c r="E105" s="25"/>
      <c r="F105" s="9"/>
      <c r="G105" s="25"/>
      <c r="H105" s="9"/>
      <c r="I105" s="25"/>
      <c r="J105" s="9"/>
      <c r="K105" s="25"/>
      <c r="L105" s="9"/>
      <c r="M105" s="25"/>
    </row>
    <row r="106" spans="1:15" x14ac:dyDescent="0.2">
      <c r="A106" s="58" t="s">
        <v>78</v>
      </c>
      <c r="B106" s="9"/>
      <c r="C106" s="25"/>
      <c r="D106" s="9"/>
      <c r="E106" s="25"/>
      <c r="F106" s="9"/>
      <c r="G106" s="25"/>
      <c r="H106" s="9"/>
      <c r="I106" s="25"/>
      <c r="J106" s="9"/>
      <c r="K106" s="25"/>
      <c r="L106" s="9"/>
      <c r="M106" s="25"/>
    </row>
    <row r="107" spans="1:15" x14ac:dyDescent="0.2">
      <c r="A107" s="58"/>
      <c r="B107" s="9"/>
      <c r="C107" s="25"/>
      <c r="D107" s="9"/>
      <c r="E107" s="25"/>
      <c r="F107" s="9"/>
      <c r="G107" s="25"/>
      <c r="H107" s="9"/>
      <c r="I107" s="25"/>
      <c r="J107" s="9"/>
      <c r="K107" s="25"/>
      <c r="L107" s="9"/>
      <c r="M107" s="25"/>
    </row>
    <row r="108" spans="1:15" x14ac:dyDescent="0.2">
      <c r="A108" s="4"/>
      <c r="B108" s="9"/>
      <c r="C108" s="25"/>
      <c r="D108" s="9"/>
      <c r="E108" s="25"/>
      <c r="F108" s="10"/>
      <c r="G108" s="25"/>
      <c r="H108" s="9"/>
      <c r="I108" s="25"/>
      <c r="J108" s="9"/>
      <c r="K108" s="25"/>
      <c r="L108" s="9"/>
      <c r="M108" s="25"/>
    </row>
    <row r="109" spans="1:15" x14ac:dyDescent="0.2">
      <c r="A109" s="4"/>
      <c r="B109" s="9"/>
      <c r="C109" s="25"/>
      <c r="D109" s="9"/>
      <c r="E109" s="25"/>
      <c r="F109" s="10"/>
      <c r="G109" s="25"/>
      <c r="H109" s="9"/>
      <c r="I109" s="25"/>
      <c r="J109" s="9"/>
      <c r="K109" s="25"/>
      <c r="L109" s="9"/>
      <c r="M109" s="25"/>
    </row>
    <row r="110" spans="1:15" x14ac:dyDescent="0.2">
      <c r="A110" s="4"/>
      <c r="B110" s="9"/>
      <c r="C110" s="25"/>
      <c r="D110" s="9"/>
      <c r="E110" s="25"/>
      <c r="F110" s="10"/>
      <c r="G110" s="25"/>
      <c r="H110" s="9"/>
      <c r="I110" s="25"/>
      <c r="J110" s="9"/>
      <c r="K110" s="25"/>
      <c r="L110" s="9"/>
      <c r="M110" s="25"/>
    </row>
    <row r="111" spans="1:15" x14ac:dyDescent="0.2">
      <c r="A111" s="4"/>
      <c r="B111" s="9"/>
      <c r="C111" s="25"/>
      <c r="D111" s="9"/>
      <c r="E111" s="25"/>
      <c r="F111" s="10"/>
      <c r="G111" s="25"/>
      <c r="H111" s="9"/>
      <c r="I111" s="25"/>
      <c r="J111" s="9"/>
      <c r="K111" s="25"/>
      <c r="L111" s="9"/>
      <c r="M111" s="25"/>
    </row>
    <row r="112" spans="1:15" x14ac:dyDescent="0.2">
      <c r="A112" s="4"/>
      <c r="B112" s="9"/>
      <c r="C112" s="25"/>
      <c r="D112" s="9"/>
      <c r="E112" s="25"/>
      <c r="F112" s="10"/>
      <c r="G112" s="25"/>
      <c r="H112" s="9"/>
      <c r="I112" s="25"/>
      <c r="J112" s="9"/>
      <c r="K112" s="25"/>
      <c r="L112" s="9"/>
      <c r="M112" s="25"/>
    </row>
    <row r="113" spans="1:13" x14ac:dyDescent="0.2">
      <c r="A113" s="4"/>
      <c r="B113" s="9"/>
      <c r="C113" s="25"/>
      <c r="D113" s="9"/>
      <c r="E113" s="25"/>
      <c r="F113" s="10"/>
      <c r="G113" s="25"/>
      <c r="H113" s="9"/>
      <c r="I113" s="25"/>
      <c r="J113" s="9"/>
      <c r="K113" s="25"/>
      <c r="L113" s="9"/>
      <c r="M113" s="25"/>
    </row>
    <row r="114" spans="1:13" x14ac:dyDescent="0.2">
      <c r="A114" s="4"/>
      <c r="B114" s="9"/>
      <c r="C114" s="25"/>
      <c r="D114" s="9"/>
      <c r="E114" s="25"/>
      <c r="F114" s="10"/>
      <c r="G114" s="25"/>
      <c r="H114" s="9"/>
      <c r="I114" s="25"/>
      <c r="J114" s="9"/>
      <c r="K114" s="25"/>
      <c r="L114" s="9"/>
      <c r="M114" s="25"/>
    </row>
    <row r="115" spans="1:13" x14ac:dyDescent="0.2">
      <c r="A115" s="4"/>
      <c r="B115" s="9"/>
      <c r="C115" s="25"/>
      <c r="D115" s="9"/>
      <c r="E115" s="25"/>
      <c r="F115" s="10"/>
      <c r="G115" s="25"/>
      <c r="H115" s="9"/>
      <c r="I115" s="25"/>
      <c r="J115" s="9"/>
      <c r="K115" s="25"/>
      <c r="L115" s="9"/>
      <c r="M115" s="25"/>
    </row>
    <row r="116" spans="1:13" x14ac:dyDescent="0.2">
      <c r="A116" s="4"/>
      <c r="B116" s="9"/>
      <c r="C116" s="25"/>
      <c r="D116" s="9"/>
      <c r="E116" s="25"/>
      <c r="F116" s="10"/>
      <c r="G116" s="25"/>
      <c r="H116" s="9"/>
      <c r="I116" s="25"/>
      <c r="J116" s="9"/>
      <c r="K116" s="25"/>
      <c r="L116" s="9"/>
      <c r="M116" s="25"/>
    </row>
    <row r="117" spans="1:13" x14ac:dyDescent="0.2">
      <c r="A117" s="4"/>
      <c r="B117" s="9"/>
      <c r="C117" s="25"/>
      <c r="D117" s="9"/>
      <c r="E117" s="25"/>
      <c r="F117" s="10"/>
      <c r="G117" s="25"/>
      <c r="H117" s="9"/>
      <c r="I117" s="25"/>
      <c r="J117" s="9"/>
      <c r="K117" s="25"/>
      <c r="L117" s="9"/>
      <c r="M117" s="25"/>
    </row>
    <row r="118" spans="1:13" x14ac:dyDescent="0.2">
      <c r="A118" s="4"/>
      <c r="B118" s="9"/>
      <c r="C118" s="25"/>
      <c r="D118" s="9"/>
      <c r="E118" s="25"/>
      <c r="F118" s="10"/>
      <c r="G118" s="25"/>
      <c r="H118" s="9"/>
      <c r="I118" s="25"/>
      <c r="J118" s="9"/>
      <c r="K118" s="25"/>
      <c r="L118" s="9"/>
      <c r="M118" s="25"/>
    </row>
    <row r="119" spans="1:13" x14ac:dyDescent="0.2">
      <c r="A119" s="4"/>
      <c r="B119" s="9"/>
      <c r="C119" s="25"/>
      <c r="D119" s="9"/>
      <c r="E119" s="25"/>
      <c r="F119" s="9"/>
    </row>
    <row r="120" spans="1:13" x14ac:dyDescent="0.2">
      <c r="A120" s="9"/>
      <c r="B120" s="9"/>
      <c r="C120" s="25"/>
      <c r="D120" s="9"/>
      <c r="E120" s="25"/>
      <c r="F120" s="9"/>
    </row>
    <row r="121" spans="1:13" x14ac:dyDescent="0.2">
      <c r="A121" s="9"/>
      <c r="B121" s="9"/>
      <c r="C121" s="25"/>
      <c r="D121" s="9"/>
      <c r="E121" s="25"/>
      <c r="F121" s="9"/>
    </row>
    <row r="122" spans="1:13" x14ac:dyDescent="0.2">
      <c r="A122" s="9"/>
      <c r="B122" s="9"/>
      <c r="C122" s="25"/>
      <c r="D122" s="9"/>
      <c r="E122" s="25"/>
      <c r="F122" s="9"/>
    </row>
    <row r="123" spans="1:13" x14ac:dyDescent="0.2">
      <c r="A123" s="9"/>
      <c r="B123" s="9"/>
      <c r="C123" s="25"/>
      <c r="D123" s="9"/>
      <c r="E123" s="25"/>
      <c r="F123" s="9"/>
    </row>
    <row r="124" spans="1:13" x14ac:dyDescent="0.2">
      <c r="A124" s="9"/>
      <c r="B124" s="9"/>
      <c r="C124" s="25"/>
      <c r="D124" s="9"/>
      <c r="E124" s="25"/>
      <c r="F124" s="9"/>
    </row>
    <row r="125" spans="1:13" x14ac:dyDescent="0.2">
      <c r="A125" s="9"/>
      <c r="B125" s="9"/>
      <c r="C125" s="25"/>
      <c r="D125" s="9"/>
      <c r="E125" s="25"/>
      <c r="F125" s="9"/>
    </row>
    <row r="126" spans="1:13" x14ac:dyDescent="0.2">
      <c r="A126" s="9"/>
      <c r="B126" s="9"/>
      <c r="C126" s="25"/>
      <c r="D126" s="9"/>
      <c r="E126" s="25"/>
      <c r="F126" s="9"/>
    </row>
    <row r="127" spans="1:13" x14ac:dyDescent="0.2">
      <c r="A127" s="9"/>
      <c r="B127" s="9"/>
      <c r="C127" s="25"/>
      <c r="D127" s="9"/>
      <c r="E127" s="25"/>
      <c r="F127" s="9"/>
    </row>
    <row r="128" spans="1:13" x14ac:dyDescent="0.2">
      <c r="A128" s="9"/>
      <c r="B128" s="9"/>
      <c r="C128" s="25"/>
      <c r="D128" s="9"/>
      <c r="E128" s="25"/>
      <c r="F128" s="9"/>
    </row>
    <row r="129" spans="1:6" x14ac:dyDescent="0.2">
      <c r="A129" s="9"/>
      <c r="B129" s="9"/>
      <c r="C129" s="25"/>
      <c r="D129" s="9"/>
      <c r="E129" s="25"/>
      <c r="F129" s="9"/>
    </row>
    <row r="130" spans="1:6" x14ac:dyDescent="0.2">
      <c r="A130" s="9"/>
      <c r="B130" s="9"/>
      <c r="C130" s="25"/>
      <c r="D130" s="9"/>
      <c r="E130" s="25"/>
      <c r="F130" s="9"/>
    </row>
    <row r="131" spans="1:6" x14ac:dyDescent="0.2">
      <c r="A131" s="9"/>
      <c r="B131" s="9"/>
      <c r="C131" s="25"/>
      <c r="D131" s="9"/>
      <c r="E131" s="25"/>
      <c r="F131" s="9"/>
    </row>
    <row r="132" spans="1:6" x14ac:dyDescent="0.2">
      <c r="A132" s="9"/>
      <c r="B132" s="9"/>
      <c r="C132" s="25"/>
      <c r="D132" s="9"/>
      <c r="E132" s="25"/>
      <c r="F132" s="10"/>
    </row>
    <row r="133" spans="1:6" x14ac:dyDescent="0.2">
      <c r="A133" s="9"/>
      <c r="B133" s="9"/>
      <c r="C133" s="25"/>
      <c r="D133" s="9"/>
      <c r="E133" s="25"/>
      <c r="F133" s="9"/>
    </row>
    <row r="134" spans="1:6" x14ac:dyDescent="0.2">
      <c r="A134" s="9"/>
      <c r="B134" s="9"/>
      <c r="C134" s="25"/>
      <c r="D134" s="9"/>
      <c r="E134" s="25"/>
      <c r="F134" s="9"/>
    </row>
    <row r="135" spans="1:6" x14ac:dyDescent="0.2">
      <c r="A135" s="9"/>
      <c r="B135" s="9"/>
      <c r="C135" s="25"/>
      <c r="D135" s="9"/>
      <c r="E135" s="25"/>
      <c r="F135" s="9"/>
    </row>
    <row r="136" spans="1:6" x14ac:dyDescent="0.2">
      <c r="A136" s="9"/>
      <c r="B136" s="9"/>
      <c r="C136" s="25"/>
      <c r="D136" s="9"/>
      <c r="E136" s="25"/>
      <c r="F136" s="9"/>
    </row>
    <row r="137" spans="1:6" x14ac:dyDescent="0.2">
      <c r="A137" s="9"/>
      <c r="B137" s="9"/>
      <c r="C137" s="25"/>
      <c r="D137" s="9"/>
      <c r="E137" s="25"/>
      <c r="F137" s="9"/>
    </row>
    <row r="138" spans="1:6" x14ac:dyDescent="0.2">
      <c r="A138" s="9"/>
      <c r="B138" s="9"/>
      <c r="C138" s="25"/>
      <c r="D138" s="9"/>
      <c r="E138" s="25"/>
      <c r="F138" s="9"/>
    </row>
    <row r="139" spans="1:6" x14ac:dyDescent="0.2">
      <c r="A139" s="9"/>
      <c r="B139" s="9"/>
      <c r="C139" s="25"/>
      <c r="D139" s="9"/>
      <c r="E139" s="25"/>
      <c r="F139" s="9"/>
    </row>
    <row r="140" spans="1:6" x14ac:dyDescent="0.2">
      <c r="A140" s="9"/>
      <c r="B140" s="9"/>
      <c r="C140" s="25"/>
      <c r="D140" s="9"/>
      <c r="E140" s="25"/>
      <c r="F140" s="9"/>
    </row>
    <row r="141" spans="1:6" x14ac:dyDescent="0.2">
      <c r="A141" s="9"/>
      <c r="B141" s="9"/>
      <c r="C141" s="25"/>
      <c r="D141" s="9"/>
      <c r="E141" s="25"/>
      <c r="F141" s="9"/>
    </row>
    <row r="142" spans="1:6" x14ac:dyDescent="0.2">
      <c r="A142" s="9"/>
      <c r="B142" s="9"/>
      <c r="C142" s="25"/>
      <c r="D142" s="9"/>
      <c r="E142" s="25"/>
      <c r="F142" s="9"/>
    </row>
    <row r="143" spans="1:6" x14ac:dyDescent="0.2">
      <c r="A143" s="9"/>
      <c r="B143" s="9"/>
      <c r="C143" s="25"/>
      <c r="D143" s="9"/>
      <c r="E143" s="25"/>
      <c r="F143" s="9"/>
    </row>
    <row r="144" spans="1:6" x14ac:dyDescent="0.2">
      <c r="A144" s="9"/>
      <c r="B144" s="9"/>
      <c r="C144" s="25"/>
      <c r="D144" s="9"/>
      <c r="E144" s="25"/>
      <c r="F144" s="9"/>
    </row>
    <row r="145" spans="1:6" x14ac:dyDescent="0.2">
      <c r="A145" s="9"/>
      <c r="B145" s="9"/>
      <c r="C145" s="25"/>
      <c r="D145" s="9"/>
      <c r="E145" s="25"/>
      <c r="F145" s="9"/>
    </row>
    <row r="146" spans="1:6" x14ac:dyDescent="0.2">
      <c r="A146" s="9"/>
      <c r="B146" s="9"/>
      <c r="C146" s="25"/>
      <c r="D146" s="9"/>
      <c r="E146" s="25"/>
      <c r="F146" s="9"/>
    </row>
    <row r="147" spans="1:6" x14ac:dyDescent="0.2">
      <c r="A147" s="9"/>
      <c r="B147" s="9"/>
      <c r="C147" s="25"/>
      <c r="D147" s="9"/>
      <c r="E147" s="25"/>
      <c r="F147" s="9"/>
    </row>
    <row r="148" spans="1:6" x14ac:dyDescent="0.2">
      <c r="A148" s="9"/>
      <c r="B148" s="9"/>
      <c r="C148" s="25"/>
      <c r="D148" s="9"/>
      <c r="E148" s="25"/>
      <c r="F148" s="9"/>
    </row>
    <row r="149" spans="1:6" x14ac:dyDescent="0.2">
      <c r="A149" s="9"/>
      <c r="B149" s="9"/>
      <c r="C149" s="25"/>
      <c r="D149" s="9"/>
      <c r="E149" s="25"/>
      <c r="F149" s="9"/>
    </row>
    <row r="150" spans="1:6" x14ac:dyDescent="0.2">
      <c r="A150" s="9"/>
      <c r="B150" s="9"/>
      <c r="C150" s="25"/>
      <c r="D150" s="9"/>
      <c r="E150" s="25"/>
      <c r="F150" s="9"/>
    </row>
    <row r="151" spans="1:6" x14ac:dyDescent="0.2">
      <c r="A151" s="9"/>
      <c r="B151" s="9"/>
      <c r="C151" s="25"/>
      <c r="D151" s="9"/>
      <c r="E151" s="25"/>
      <c r="F151" s="9"/>
    </row>
    <row r="152" spans="1:6" x14ac:dyDescent="0.2">
      <c r="A152" s="9"/>
      <c r="B152" s="9"/>
      <c r="C152" s="25"/>
      <c r="D152" s="9"/>
      <c r="E152" s="25"/>
      <c r="F152" s="9"/>
    </row>
    <row r="153" spans="1:6" x14ac:dyDescent="0.2">
      <c r="A153" s="9"/>
      <c r="B153" s="9"/>
      <c r="C153" s="25"/>
      <c r="D153" s="9"/>
      <c r="E153" s="25"/>
      <c r="F153" s="9"/>
    </row>
    <row r="154" spans="1:6" x14ac:dyDescent="0.2">
      <c r="A154" s="9"/>
      <c r="B154" s="9"/>
      <c r="C154" s="25"/>
      <c r="D154" s="9"/>
      <c r="E154" s="25"/>
      <c r="F154" s="9"/>
    </row>
    <row r="155" spans="1:6" x14ac:dyDescent="0.2">
      <c r="A155" s="9"/>
      <c r="B155" s="9"/>
      <c r="C155" s="25"/>
      <c r="D155" s="9"/>
      <c r="E155" s="25"/>
      <c r="F155" s="9"/>
    </row>
    <row r="156" spans="1:6" x14ac:dyDescent="0.2">
      <c r="A156" s="9"/>
      <c r="B156" s="9"/>
      <c r="C156" s="25"/>
      <c r="D156" s="9"/>
      <c r="E156" s="25"/>
      <c r="F156" s="9"/>
    </row>
    <row r="157" spans="1:6" x14ac:dyDescent="0.2">
      <c r="A157" s="9"/>
      <c r="B157" s="9"/>
      <c r="C157" s="25"/>
      <c r="D157" s="9"/>
      <c r="E157" s="25"/>
      <c r="F157" s="9"/>
    </row>
    <row r="158" spans="1:6" x14ac:dyDescent="0.2">
      <c r="A158" s="9"/>
      <c r="B158" s="9"/>
      <c r="C158" s="25"/>
      <c r="D158" s="9"/>
      <c r="E158" s="25"/>
      <c r="F158" s="9"/>
    </row>
    <row r="159" spans="1:6" x14ac:dyDescent="0.2">
      <c r="A159" s="9"/>
      <c r="B159" s="9"/>
      <c r="C159" s="25"/>
      <c r="D159" s="9"/>
      <c r="E159" s="25"/>
      <c r="F159" s="9"/>
    </row>
    <row r="160" spans="1:6" x14ac:dyDescent="0.2">
      <c r="A160" s="9"/>
      <c r="B160" s="9"/>
      <c r="C160" s="25"/>
      <c r="D160" s="9"/>
      <c r="E160" s="25"/>
      <c r="F160" s="9"/>
    </row>
    <row r="161" spans="1:6" x14ac:dyDescent="0.2">
      <c r="A161" s="9"/>
      <c r="B161" s="9"/>
      <c r="C161" s="25"/>
      <c r="D161" s="9"/>
      <c r="E161" s="25"/>
      <c r="F161" s="9"/>
    </row>
    <row r="162" spans="1:6" x14ac:dyDescent="0.2">
      <c r="A162" s="9"/>
      <c r="B162" s="9"/>
      <c r="C162" s="25"/>
      <c r="D162" s="9"/>
      <c r="E162" s="25"/>
      <c r="F162" s="9"/>
    </row>
    <row r="163" spans="1:6" x14ac:dyDescent="0.2">
      <c r="A163" s="9"/>
      <c r="B163" s="9"/>
      <c r="C163" s="25"/>
      <c r="D163" s="9"/>
      <c r="E163" s="25"/>
      <c r="F163" s="9"/>
    </row>
    <row r="164" spans="1:6" x14ac:dyDescent="0.2">
      <c r="A164" s="9"/>
      <c r="B164" s="9"/>
      <c r="C164" s="25"/>
      <c r="D164" s="9"/>
      <c r="E164" s="25"/>
      <c r="F164" s="9"/>
    </row>
    <row r="165" spans="1:6" x14ac:dyDescent="0.2">
      <c r="A165" s="9"/>
      <c r="B165" s="9"/>
      <c r="C165" s="25"/>
      <c r="D165" s="9"/>
      <c r="E165" s="25"/>
      <c r="F165" s="9"/>
    </row>
    <row r="166" spans="1:6" x14ac:dyDescent="0.2">
      <c r="A166" s="9"/>
      <c r="B166" s="9"/>
      <c r="C166" s="25"/>
      <c r="D166" s="9"/>
      <c r="E166" s="25"/>
      <c r="F166" s="9"/>
    </row>
    <row r="167" spans="1:6" x14ac:dyDescent="0.2">
      <c r="A167" s="9"/>
      <c r="B167" s="9"/>
      <c r="C167" s="25"/>
      <c r="D167" s="9"/>
      <c r="E167" s="25"/>
      <c r="F167" s="9"/>
    </row>
    <row r="168" spans="1:6" x14ac:dyDescent="0.2">
      <c r="A168" s="9"/>
      <c r="B168" s="9"/>
      <c r="C168" s="25"/>
      <c r="D168" s="9"/>
      <c r="E168" s="25"/>
      <c r="F168" s="9"/>
    </row>
    <row r="169" spans="1:6" x14ac:dyDescent="0.2">
      <c r="A169" s="9"/>
      <c r="B169" s="9"/>
      <c r="C169" s="25"/>
      <c r="D169" s="9"/>
      <c r="E169" s="25"/>
      <c r="F169" s="9"/>
    </row>
    <row r="170" spans="1:6" x14ac:dyDescent="0.2">
      <c r="A170" s="9"/>
      <c r="B170" s="9"/>
      <c r="C170" s="25"/>
      <c r="D170" s="9"/>
      <c r="E170" s="25"/>
      <c r="F170" s="9"/>
    </row>
    <row r="171" spans="1:6" x14ac:dyDescent="0.2">
      <c r="A171" s="9"/>
      <c r="B171" s="9"/>
      <c r="C171" s="25"/>
      <c r="D171" s="9"/>
      <c r="E171" s="25"/>
      <c r="F171" s="9"/>
    </row>
    <row r="172" spans="1:6" x14ac:dyDescent="0.2">
      <c r="A172" s="9"/>
      <c r="B172" s="9"/>
      <c r="C172" s="25"/>
      <c r="D172" s="9"/>
      <c r="E172" s="25"/>
      <c r="F172" s="9"/>
    </row>
    <row r="173" spans="1:6" x14ac:dyDescent="0.2">
      <c r="A173" s="9"/>
      <c r="B173" s="9"/>
      <c r="C173" s="25"/>
      <c r="D173" s="9"/>
      <c r="E173" s="25"/>
      <c r="F173" s="9"/>
    </row>
    <row r="174" spans="1:6" x14ac:dyDescent="0.2">
      <c r="A174" s="9"/>
      <c r="B174" s="9"/>
      <c r="C174" s="25"/>
      <c r="D174" s="9"/>
      <c r="E174" s="25"/>
      <c r="F174" s="9"/>
    </row>
    <row r="175" spans="1:6" x14ac:dyDescent="0.2">
      <c r="A175" s="9"/>
      <c r="B175" s="9"/>
      <c r="C175" s="25"/>
      <c r="D175" s="9"/>
      <c r="E175" s="25"/>
      <c r="F175" s="9"/>
    </row>
    <row r="176" spans="1:6" x14ac:dyDescent="0.2">
      <c r="A176" s="9"/>
      <c r="B176" s="9"/>
      <c r="C176" s="25"/>
      <c r="D176" s="9"/>
      <c r="E176" s="25"/>
      <c r="F176" s="9"/>
    </row>
    <row r="177" spans="1:6" x14ac:dyDescent="0.2">
      <c r="A177" s="9"/>
      <c r="B177" s="9"/>
      <c r="C177" s="25"/>
      <c r="D177" s="9"/>
      <c r="E177" s="25"/>
      <c r="F177" s="9"/>
    </row>
    <row r="178" spans="1:6" x14ac:dyDescent="0.2">
      <c r="A178" s="9"/>
      <c r="B178" s="9"/>
      <c r="C178" s="25"/>
      <c r="D178" s="9"/>
      <c r="E178" s="25"/>
      <c r="F178" s="9"/>
    </row>
    <row r="179" spans="1:6" x14ac:dyDescent="0.2">
      <c r="A179" s="9"/>
      <c r="B179" s="9"/>
      <c r="C179" s="25"/>
      <c r="D179" s="9"/>
      <c r="E179" s="25"/>
      <c r="F179" s="9"/>
    </row>
    <row r="180" spans="1:6" x14ac:dyDescent="0.2">
      <c r="A180" s="9"/>
      <c r="B180" s="9"/>
      <c r="C180" s="25"/>
      <c r="D180" s="9"/>
      <c r="E180" s="25"/>
      <c r="F180" s="9"/>
    </row>
    <row r="181" spans="1:6" x14ac:dyDescent="0.2">
      <c r="A181" s="9"/>
      <c r="B181" s="9"/>
      <c r="C181" s="25"/>
      <c r="D181" s="9"/>
      <c r="E181" s="25"/>
      <c r="F181" s="9"/>
    </row>
    <row r="182" spans="1:6" x14ac:dyDescent="0.2">
      <c r="A182" s="9"/>
      <c r="B182" s="9"/>
      <c r="C182" s="25"/>
      <c r="D182" s="9"/>
      <c r="E182" s="25"/>
      <c r="F182" s="9"/>
    </row>
    <row r="183" spans="1:6" x14ac:dyDescent="0.2">
      <c r="A183" s="9"/>
      <c r="B183" s="9"/>
      <c r="C183" s="25"/>
      <c r="D183" s="9"/>
      <c r="E183" s="25"/>
      <c r="F183" s="9"/>
    </row>
    <row r="184" spans="1:6" x14ac:dyDescent="0.2">
      <c r="A184" s="9"/>
      <c r="B184" s="9"/>
      <c r="C184" s="25"/>
      <c r="D184" s="9"/>
      <c r="E184" s="25"/>
      <c r="F184" s="9"/>
    </row>
    <row r="185" spans="1:6" x14ac:dyDescent="0.2">
      <c r="A185" s="9"/>
      <c r="B185" s="9"/>
      <c r="C185" s="25"/>
      <c r="D185" s="9"/>
      <c r="E185" s="25"/>
      <c r="F185" s="9"/>
    </row>
    <row r="186" spans="1:6" x14ac:dyDescent="0.2">
      <c r="A186" s="9"/>
      <c r="B186" s="9"/>
      <c r="C186" s="25"/>
      <c r="D186" s="9"/>
      <c r="E186" s="25"/>
      <c r="F186" s="9"/>
    </row>
    <row r="187" spans="1:6" x14ac:dyDescent="0.2">
      <c r="A187" s="9"/>
      <c r="B187" s="9"/>
      <c r="C187" s="25"/>
      <c r="D187" s="9"/>
      <c r="E187" s="25"/>
      <c r="F187" s="9"/>
    </row>
    <row r="188" spans="1:6" x14ac:dyDescent="0.2">
      <c r="A188" s="9"/>
      <c r="B188" s="9"/>
      <c r="C188" s="25"/>
      <c r="D188" s="9"/>
      <c r="E188" s="25"/>
      <c r="F188" s="9"/>
    </row>
    <row r="189" spans="1:6" x14ac:dyDescent="0.2">
      <c r="A189" s="9"/>
      <c r="B189" s="9"/>
      <c r="C189" s="25"/>
      <c r="D189" s="9"/>
      <c r="E189" s="25"/>
      <c r="F189" s="9"/>
    </row>
    <row r="190" spans="1:6" x14ac:dyDescent="0.2">
      <c r="A190" s="9"/>
      <c r="B190" s="9"/>
      <c r="C190" s="25"/>
      <c r="D190" s="9"/>
      <c r="E190" s="25"/>
      <c r="F190" s="9"/>
    </row>
    <row r="191" spans="1:6" x14ac:dyDescent="0.2">
      <c r="A191" s="9"/>
      <c r="B191" s="9"/>
      <c r="C191" s="25"/>
      <c r="D191" s="9"/>
      <c r="E191" s="25"/>
      <c r="F191" s="9"/>
    </row>
    <row r="192" spans="1:6" x14ac:dyDescent="0.2">
      <c r="A192" s="9"/>
      <c r="B192" s="9"/>
      <c r="C192" s="25"/>
      <c r="D192" s="9"/>
      <c r="E192" s="25"/>
      <c r="F192" s="9"/>
    </row>
    <row r="193" spans="1:6" x14ac:dyDescent="0.2">
      <c r="A193" s="9"/>
      <c r="B193" s="9"/>
      <c r="C193" s="25"/>
      <c r="D193" s="9"/>
      <c r="E193" s="25"/>
      <c r="F193" s="9"/>
    </row>
    <row r="194" spans="1:6" x14ac:dyDescent="0.2">
      <c r="A194" s="9"/>
      <c r="B194" s="9"/>
      <c r="C194" s="25"/>
      <c r="D194" s="9"/>
      <c r="E194" s="25"/>
      <c r="F194" s="9"/>
    </row>
    <row r="195" spans="1:6" x14ac:dyDescent="0.2">
      <c r="A195" s="9"/>
      <c r="B195" s="9"/>
      <c r="C195" s="25"/>
      <c r="D195" s="9"/>
      <c r="E195" s="25"/>
      <c r="F195" s="9"/>
    </row>
    <row r="196" spans="1:6" x14ac:dyDescent="0.2">
      <c r="A196" s="9"/>
      <c r="B196" s="9"/>
      <c r="C196" s="25"/>
      <c r="D196" s="9"/>
      <c r="E196" s="25"/>
      <c r="F196" s="9"/>
    </row>
    <row r="197" spans="1:6" x14ac:dyDescent="0.2">
      <c r="A197" s="9"/>
      <c r="B197" s="9"/>
      <c r="C197" s="25"/>
      <c r="D197" s="9"/>
      <c r="E197" s="25"/>
      <c r="F197" s="9"/>
    </row>
    <row r="198" spans="1:6" x14ac:dyDescent="0.2">
      <c r="A198" s="9"/>
      <c r="B198" s="9"/>
      <c r="C198" s="25"/>
      <c r="D198" s="9"/>
      <c r="E198" s="25"/>
      <c r="F198" s="9"/>
    </row>
    <row r="199" spans="1:6" x14ac:dyDescent="0.2">
      <c r="A199" s="9"/>
      <c r="B199" s="9"/>
      <c r="C199" s="25"/>
      <c r="D199" s="9"/>
      <c r="E199" s="25"/>
      <c r="F199" s="9"/>
    </row>
    <row r="200" spans="1:6" x14ac:dyDescent="0.2">
      <c r="A200" s="9"/>
      <c r="B200" s="9"/>
      <c r="C200" s="25"/>
      <c r="D200" s="9"/>
      <c r="E200" s="25"/>
      <c r="F200" s="9"/>
    </row>
    <row r="201" spans="1:6" x14ac:dyDescent="0.2">
      <c r="A201" s="9"/>
      <c r="B201" s="9"/>
      <c r="C201" s="25"/>
      <c r="D201" s="9"/>
      <c r="E201" s="25"/>
      <c r="F201" s="9"/>
    </row>
    <row r="202" spans="1:6" x14ac:dyDescent="0.2">
      <c r="A202" s="9"/>
      <c r="B202" s="9"/>
      <c r="C202" s="25"/>
      <c r="D202" s="9"/>
      <c r="E202" s="25"/>
      <c r="F202" s="9"/>
    </row>
    <row r="203" spans="1:6" x14ac:dyDescent="0.2">
      <c r="A203" s="9"/>
      <c r="B203" s="9"/>
      <c r="C203" s="25"/>
      <c r="D203" s="9"/>
      <c r="E203" s="25"/>
      <c r="F203" s="9"/>
    </row>
    <row r="204" spans="1:6" x14ac:dyDescent="0.2">
      <c r="A204" s="9"/>
      <c r="B204" s="9"/>
      <c r="C204" s="25"/>
      <c r="D204" s="9"/>
      <c r="E204" s="25"/>
      <c r="F204" s="9"/>
    </row>
    <row r="205" spans="1:6" x14ac:dyDescent="0.2">
      <c r="A205" s="9"/>
      <c r="B205" s="9"/>
      <c r="C205" s="25"/>
      <c r="D205" s="9"/>
      <c r="E205" s="25"/>
      <c r="F205" s="9"/>
    </row>
    <row r="206" spans="1:6" x14ac:dyDescent="0.2">
      <c r="A206" s="9"/>
      <c r="B206" s="9"/>
      <c r="C206" s="25"/>
      <c r="D206" s="9"/>
      <c r="E206" s="25"/>
      <c r="F206" s="9"/>
    </row>
    <row r="207" spans="1:6" x14ac:dyDescent="0.2">
      <c r="A207" s="9"/>
      <c r="B207" s="9"/>
      <c r="C207" s="25"/>
      <c r="D207" s="9"/>
      <c r="E207" s="25"/>
      <c r="F207" s="9"/>
    </row>
    <row r="208" spans="1:6" x14ac:dyDescent="0.2">
      <c r="A208" s="9"/>
      <c r="B208" s="9"/>
      <c r="C208" s="25"/>
      <c r="D208" s="9"/>
      <c r="E208" s="25"/>
      <c r="F208" s="9"/>
    </row>
    <row r="209" spans="1:6" x14ac:dyDescent="0.2">
      <c r="A209" s="9"/>
      <c r="B209" s="9"/>
      <c r="C209" s="25"/>
      <c r="D209" s="9"/>
      <c r="E209" s="25"/>
      <c r="F209" s="9"/>
    </row>
    <row r="210" spans="1:6" x14ac:dyDescent="0.2">
      <c r="A210" s="9"/>
      <c r="B210" s="9"/>
      <c r="C210" s="25"/>
      <c r="D210" s="9"/>
      <c r="E210" s="25"/>
      <c r="F210" s="9"/>
    </row>
    <row r="211" spans="1:6" x14ac:dyDescent="0.2">
      <c r="A211" s="9"/>
      <c r="B211" s="9"/>
      <c r="C211" s="25"/>
      <c r="D211" s="9"/>
      <c r="E211" s="25"/>
      <c r="F211" s="9"/>
    </row>
    <row r="212" spans="1:6" x14ac:dyDescent="0.2">
      <c r="A212" s="9"/>
      <c r="B212" s="9"/>
      <c r="C212" s="25"/>
      <c r="D212" s="9"/>
      <c r="E212" s="25"/>
      <c r="F212" s="9"/>
    </row>
    <row r="213" spans="1:6" x14ac:dyDescent="0.2">
      <c r="A213" s="9"/>
      <c r="B213" s="9"/>
      <c r="C213" s="25"/>
      <c r="D213" s="9"/>
      <c r="E213" s="25"/>
      <c r="F213" s="9"/>
    </row>
    <row r="214" spans="1:6" x14ac:dyDescent="0.2">
      <c r="A214" s="9"/>
      <c r="B214" s="9"/>
      <c r="C214" s="25"/>
      <c r="D214" s="9"/>
      <c r="E214" s="25"/>
      <c r="F214" s="9"/>
    </row>
    <row r="215" spans="1:6" x14ac:dyDescent="0.2">
      <c r="A215" s="9"/>
      <c r="B215" s="9"/>
      <c r="C215" s="25"/>
      <c r="D215" s="9"/>
      <c r="E215" s="25"/>
      <c r="F215" s="9"/>
    </row>
    <row r="216" spans="1:6" x14ac:dyDescent="0.2">
      <c r="A216" s="9"/>
      <c r="B216" s="9"/>
      <c r="C216" s="25"/>
      <c r="D216" s="9"/>
      <c r="E216" s="25"/>
      <c r="F216" s="9"/>
    </row>
    <row r="217" spans="1:6" x14ac:dyDescent="0.2">
      <c r="A217" s="9"/>
      <c r="B217" s="9"/>
      <c r="C217" s="25"/>
      <c r="D217" s="9"/>
      <c r="E217" s="25"/>
      <c r="F217" s="9"/>
    </row>
    <row r="218" spans="1:6" x14ac:dyDescent="0.2">
      <c r="A218" s="9"/>
      <c r="B218" s="9"/>
      <c r="C218" s="25"/>
      <c r="D218" s="9"/>
      <c r="E218" s="25"/>
      <c r="F218" s="9"/>
    </row>
    <row r="219" spans="1:6" x14ac:dyDescent="0.2">
      <c r="A219" s="9"/>
      <c r="B219" s="9"/>
      <c r="C219" s="25"/>
      <c r="D219" s="9"/>
      <c r="E219" s="25"/>
      <c r="F219" s="9"/>
    </row>
    <row r="220" spans="1:6" x14ac:dyDescent="0.2">
      <c r="A220" s="9"/>
      <c r="B220" s="9"/>
      <c r="C220" s="25"/>
      <c r="D220" s="9"/>
      <c r="E220" s="25"/>
      <c r="F220" s="9"/>
    </row>
    <row r="221" spans="1:6" x14ac:dyDescent="0.2">
      <c r="A221" s="9"/>
      <c r="B221" s="9"/>
      <c r="C221" s="25"/>
      <c r="D221" s="9"/>
      <c r="E221" s="25"/>
      <c r="F221" s="9"/>
    </row>
    <row r="222" spans="1:6" x14ac:dyDescent="0.2">
      <c r="A222" s="9"/>
      <c r="B222" s="9"/>
      <c r="C222" s="25"/>
      <c r="D222" s="9"/>
      <c r="E222" s="25"/>
      <c r="F222" s="9"/>
    </row>
    <row r="223" spans="1:6" x14ac:dyDescent="0.2">
      <c r="A223" s="9"/>
      <c r="B223" s="9"/>
      <c r="C223" s="25"/>
      <c r="D223" s="9"/>
      <c r="E223" s="25"/>
      <c r="F223" s="9"/>
    </row>
    <row r="224" spans="1:6" x14ac:dyDescent="0.2">
      <c r="A224" s="9"/>
      <c r="B224" s="9"/>
      <c r="C224" s="25"/>
      <c r="D224" s="9"/>
      <c r="E224" s="25"/>
      <c r="F224" s="9"/>
    </row>
    <row r="225" spans="1:6" x14ac:dyDescent="0.2">
      <c r="A225" s="9"/>
      <c r="B225" s="9"/>
      <c r="C225" s="25"/>
      <c r="D225" s="9"/>
      <c r="E225" s="25"/>
      <c r="F225" s="9"/>
    </row>
    <row r="226" spans="1:6" x14ac:dyDescent="0.2">
      <c r="A226" s="9"/>
      <c r="B226" s="9"/>
      <c r="C226" s="25"/>
      <c r="D226" s="9"/>
      <c r="E226" s="25"/>
      <c r="F226" s="9"/>
    </row>
    <row r="227" spans="1:6" x14ac:dyDescent="0.2">
      <c r="A227" s="9"/>
      <c r="B227" s="9"/>
      <c r="C227" s="25"/>
      <c r="D227" s="9"/>
      <c r="E227" s="25"/>
      <c r="F227" s="9"/>
    </row>
    <row r="228" spans="1:6" x14ac:dyDescent="0.2">
      <c r="A228" s="9"/>
      <c r="B228" s="9"/>
      <c r="C228" s="25"/>
      <c r="D228" s="9"/>
      <c r="E228" s="25"/>
      <c r="F228" s="9"/>
    </row>
    <row r="229" spans="1:6" x14ac:dyDescent="0.2">
      <c r="A229" s="9"/>
      <c r="B229" s="9"/>
      <c r="C229" s="25"/>
      <c r="D229" s="9"/>
      <c r="E229" s="25"/>
      <c r="F229" s="9"/>
    </row>
    <row r="230" spans="1:6" x14ac:dyDescent="0.2">
      <c r="A230" s="9"/>
      <c r="B230" s="9"/>
      <c r="C230" s="25"/>
      <c r="D230" s="9"/>
      <c r="E230" s="25"/>
      <c r="F230" s="9"/>
    </row>
    <row r="231" spans="1:6" x14ac:dyDescent="0.2">
      <c r="A231" s="9"/>
      <c r="B231" s="9"/>
      <c r="C231" s="25"/>
      <c r="D231" s="9"/>
      <c r="E231" s="25"/>
      <c r="F231" s="9"/>
    </row>
    <row r="232" spans="1:6" x14ac:dyDescent="0.2">
      <c r="A232" s="9"/>
      <c r="B232" s="9"/>
      <c r="C232" s="25"/>
      <c r="D232" s="9"/>
      <c r="E232" s="25"/>
      <c r="F232" s="9"/>
    </row>
    <row r="233" spans="1:6" x14ac:dyDescent="0.2">
      <c r="A233" s="9"/>
      <c r="B233" s="9"/>
      <c r="C233" s="25"/>
      <c r="D233" s="9"/>
      <c r="E233" s="25"/>
      <c r="F233" s="9"/>
    </row>
    <row r="234" spans="1:6" x14ac:dyDescent="0.2">
      <c r="A234" s="9"/>
      <c r="B234" s="9"/>
      <c r="C234" s="25"/>
      <c r="D234" s="9"/>
      <c r="E234" s="25"/>
      <c r="F234" s="9"/>
    </row>
    <row r="235" spans="1:6" x14ac:dyDescent="0.2">
      <c r="A235" s="9"/>
      <c r="B235" s="9"/>
      <c r="C235" s="25"/>
      <c r="D235" s="9"/>
      <c r="E235" s="25"/>
      <c r="F235" s="9"/>
    </row>
    <row r="236" spans="1:6" x14ac:dyDescent="0.2">
      <c r="A236" s="9"/>
      <c r="B236" s="9"/>
      <c r="C236" s="25"/>
      <c r="D236" s="9"/>
      <c r="E236" s="25"/>
      <c r="F236" s="9"/>
    </row>
    <row r="237" spans="1:6" x14ac:dyDescent="0.2">
      <c r="A237" s="9"/>
      <c r="B237" s="9"/>
      <c r="C237" s="25"/>
      <c r="D237" s="9"/>
      <c r="E237" s="25"/>
      <c r="F237" s="9"/>
    </row>
    <row r="238" spans="1:6" x14ac:dyDescent="0.2">
      <c r="A238" s="9"/>
      <c r="B238" s="9"/>
      <c r="C238" s="25"/>
      <c r="D238" s="9"/>
      <c r="E238" s="25"/>
      <c r="F238" s="9"/>
    </row>
    <row r="239" spans="1:6" x14ac:dyDescent="0.2">
      <c r="A239" s="9"/>
      <c r="B239" s="9"/>
      <c r="C239" s="25"/>
      <c r="D239" s="9"/>
      <c r="E239" s="25"/>
      <c r="F239" s="9"/>
    </row>
    <row r="240" spans="1:6" x14ac:dyDescent="0.2">
      <c r="A240" s="9"/>
      <c r="B240" s="9"/>
      <c r="C240" s="25"/>
      <c r="D240" s="9"/>
      <c r="E240" s="25"/>
      <c r="F240" s="9"/>
    </row>
    <row r="241" spans="1:6" x14ac:dyDescent="0.2">
      <c r="A241" s="9"/>
      <c r="B241" s="9"/>
      <c r="C241" s="25"/>
      <c r="D241" s="9"/>
      <c r="E241" s="25"/>
      <c r="F241" s="9"/>
    </row>
    <row r="242" spans="1:6" x14ac:dyDescent="0.2">
      <c r="A242" s="9"/>
      <c r="B242" s="9"/>
      <c r="C242" s="25"/>
      <c r="D242" s="9"/>
      <c r="E242" s="25"/>
      <c r="F242" s="9"/>
    </row>
    <row r="243" spans="1:6" x14ac:dyDescent="0.2">
      <c r="A243" s="9"/>
      <c r="B243" s="9"/>
      <c r="C243" s="25"/>
      <c r="D243" s="9"/>
      <c r="E243" s="25"/>
      <c r="F243" s="9"/>
    </row>
    <row r="244" spans="1:6" x14ac:dyDescent="0.2">
      <c r="A244" s="9"/>
      <c r="B244" s="9"/>
      <c r="C244" s="25"/>
      <c r="D244" s="9"/>
      <c r="E244" s="25"/>
      <c r="F244" s="9"/>
    </row>
    <row r="245" spans="1:6" x14ac:dyDescent="0.2">
      <c r="A245" s="9"/>
      <c r="B245" s="9"/>
      <c r="C245" s="25"/>
      <c r="D245" s="9"/>
      <c r="E245" s="25"/>
      <c r="F245" s="9"/>
    </row>
    <row r="246" spans="1:6" x14ac:dyDescent="0.2">
      <c r="A246" s="9"/>
      <c r="B246" s="9"/>
      <c r="C246" s="25"/>
      <c r="D246" s="9"/>
      <c r="E246" s="25"/>
      <c r="F246" s="9"/>
    </row>
    <row r="247" spans="1:6" x14ac:dyDescent="0.2">
      <c r="A247" s="9"/>
      <c r="B247" s="9"/>
      <c r="C247" s="25"/>
      <c r="D247" s="9"/>
      <c r="E247" s="25"/>
      <c r="F247" s="9"/>
    </row>
    <row r="248" spans="1:6" x14ac:dyDescent="0.2">
      <c r="A248" s="9"/>
      <c r="B248" s="9"/>
      <c r="C248" s="25"/>
      <c r="D248" s="9"/>
      <c r="E248" s="25"/>
      <c r="F248" s="9"/>
    </row>
    <row r="249" spans="1:6" x14ac:dyDescent="0.2">
      <c r="A249" s="9"/>
      <c r="B249" s="9"/>
      <c r="C249" s="25"/>
      <c r="D249" s="9"/>
      <c r="E249" s="25"/>
      <c r="F249" s="9"/>
    </row>
    <row r="250" spans="1:6" x14ac:dyDescent="0.2">
      <c r="A250" s="9"/>
      <c r="B250" s="9"/>
      <c r="C250" s="25"/>
      <c r="D250" s="9"/>
      <c r="E250" s="25"/>
      <c r="F250" s="9"/>
    </row>
    <row r="251" spans="1:6" x14ac:dyDescent="0.2">
      <c r="A251" s="9"/>
      <c r="B251" s="9"/>
      <c r="C251" s="25"/>
      <c r="D251" s="9"/>
      <c r="E251" s="25"/>
      <c r="F251" s="9"/>
    </row>
    <row r="252" spans="1:6" x14ac:dyDescent="0.2">
      <c r="A252" s="9"/>
      <c r="B252" s="9"/>
      <c r="C252" s="25"/>
      <c r="D252" s="9"/>
      <c r="E252" s="25"/>
      <c r="F252" s="9"/>
    </row>
    <row r="253" spans="1:6" x14ac:dyDescent="0.2">
      <c r="A253" s="9"/>
      <c r="B253" s="9"/>
      <c r="C253" s="25"/>
      <c r="D253" s="9"/>
      <c r="E253" s="25"/>
      <c r="F253" s="9"/>
    </row>
    <row r="254" spans="1:6" x14ac:dyDescent="0.2">
      <c r="A254" s="9"/>
      <c r="B254" s="9"/>
      <c r="C254" s="25"/>
      <c r="D254" s="9"/>
      <c r="E254" s="25"/>
      <c r="F254" s="9"/>
    </row>
    <row r="255" spans="1:6" x14ac:dyDescent="0.2">
      <c r="A255" s="9"/>
      <c r="B255" s="9"/>
      <c r="C255" s="25"/>
      <c r="D255" s="9"/>
      <c r="E255" s="25"/>
      <c r="F255" s="9"/>
    </row>
    <row r="256" spans="1:6" x14ac:dyDescent="0.2">
      <c r="A256" s="9"/>
      <c r="B256" s="9"/>
      <c r="C256" s="25"/>
      <c r="D256" s="9"/>
      <c r="E256" s="25"/>
      <c r="F256" s="9"/>
    </row>
    <row r="257" spans="1:6" x14ac:dyDescent="0.2">
      <c r="A257" s="9"/>
      <c r="B257" s="9"/>
      <c r="C257" s="25"/>
      <c r="D257" s="9"/>
      <c r="E257" s="25"/>
      <c r="F257" s="9"/>
    </row>
    <row r="258" spans="1:6" x14ac:dyDescent="0.2">
      <c r="A258" s="9"/>
      <c r="B258" s="9"/>
      <c r="C258" s="25"/>
      <c r="D258" s="9"/>
      <c r="E258" s="25"/>
      <c r="F258" s="9"/>
    </row>
    <row r="259" spans="1:6" x14ac:dyDescent="0.2">
      <c r="A259" s="9"/>
      <c r="B259" s="9"/>
      <c r="C259" s="25"/>
      <c r="D259" s="9"/>
      <c r="E259" s="25"/>
      <c r="F259" s="9"/>
    </row>
    <row r="260" spans="1:6" x14ac:dyDescent="0.2">
      <c r="A260" s="9"/>
      <c r="B260" s="9"/>
      <c r="C260" s="25"/>
      <c r="D260" s="9"/>
      <c r="E260" s="25"/>
      <c r="F260" s="9"/>
    </row>
    <row r="261" spans="1:6" x14ac:dyDescent="0.2">
      <c r="A261" s="9"/>
      <c r="B261" s="9"/>
      <c r="C261" s="25"/>
      <c r="D261" s="9"/>
      <c r="E261" s="25"/>
      <c r="F261" s="9"/>
    </row>
    <row r="262" spans="1:6" x14ac:dyDescent="0.2">
      <c r="A262" s="9"/>
      <c r="B262" s="9"/>
      <c r="C262" s="25"/>
      <c r="D262" s="9"/>
      <c r="E262" s="25"/>
      <c r="F262" s="9"/>
    </row>
    <row r="263" spans="1:6" x14ac:dyDescent="0.2">
      <c r="A263" s="9"/>
      <c r="B263" s="9"/>
      <c r="C263" s="25"/>
      <c r="D263" s="9"/>
      <c r="E263" s="25"/>
      <c r="F263" s="9"/>
    </row>
    <row r="264" spans="1:6" x14ac:dyDescent="0.2">
      <c r="A264" s="9"/>
      <c r="B264" s="9"/>
      <c r="C264" s="25"/>
      <c r="D264" s="9"/>
      <c r="E264" s="25"/>
      <c r="F264" s="9"/>
    </row>
    <row r="265" spans="1:6" x14ac:dyDescent="0.2">
      <c r="A265" s="9"/>
      <c r="B265" s="9"/>
      <c r="C265" s="25"/>
      <c r="D265" s="9"/>
      <c r="E265" s="25"/>
      <c r="F265" s="9"/>
    </row>
    <row r="266" spans="1:6" x14ac:dyDescent="0.2">
      <c r="A266" s="9"/>
      <c r="B266" s="9"/>
      <c r="C266" s="25"/>
      <c r="D266" s="9"/>
      <c r="E266" s="25"/>
      <c r="F266" s="9"/>
    </row>
    <row r="267" spans="1:6" x14ac:dyDescent="0.2">
      <c r="A267" s="9"/>
      <c r="B267" s="9"/>
      <c r="C267" s="25"/>
      <c r="D267" s="9"/>
      <c r="E267" s="25"/>
      <c r="F267" s="9"/>
    </row>
    <row r="268" spans="1:6" x14ac:dyDescent="0.2">
      <c r="A268" s="9"/>
      <c r="B268" s="9"/>
      <c r="C268" s="25"/>
      <c r="D268" s="9"/>
      <c r="E268" s="25"/>
      <c r="F268" s="9"/>
    </row>
    <row r="269" spans="1:6" x14ac:dyDescent="0.2">
      <c r="A269" s="9"/>
      <c r="B269" s="9"/>
      <c r="C269" s="25"/>
      <c r="D269" s="9"/>
      <c r="E269" s="25"/>
      <c r="F269" s="9"/>
    </row>
    <row r="270" spans="1:6" x14ac:dyDescent="0.2">
      <c r="A270" s="9"/>
      <c r="B270" s="9"/>
      <c r="C270" s="25"/>
      <c r="D270" s="9"/>
      <c r="E270" s="25"/>
      <c r="F270" s="9"/>
    </row>
    <row r="271" spans="1:6" x14ac:dyDescent="0.2">
      <c r="A271" s="9"/>
      <c r="B271" s="9"/>
      <c r="C271" s="25"/>
      <c r="D271" s="9"/>
      <c r="E271" s="25"/>
      <c r="F271" s="9"/>
    </row>
    <row r="272" spans="1:6" x14ac:dyDescent="0.2">
      <c r="A272" s="9"/>
      <c r="B272" s="9"/>
      <c r="C272" s="25"/>
      <c r="D272" s="9"/>
      <c r="E272" s="25"/>
      <c r="F272" s="9"/>
    </row>
    <row r="273" spans="1:6" x14ac:dyDescent="0.2">
      <c r="A273" s="9"/>
      <c r="B273" s="9"/>
      <c r="C273" s="25"/>
      <c r="D273" s="9"/>
      <c r="E273" s="25"/>
      <c r="F273" s="9"/>
    </row>
    <row r="274" spans="1:6" x14ac:dyDescent="0.2">
      <c r="A274" s="9"/>
      <c r="B274" s="9"/>
      <c r="C274" s="25"/>
      <c r="D274" s="9"/>
      <c r="E274" s="25"/>
      <c r="F274" s="9"/>
    </row>
    <row r="275" spans="1:6" x14ac:dyDescent="0.2">
      <c r="A275" s="9"/>
      <c r="B275" s="9"/>
      <c r="C275" s="25"/>
      <c r="D275" s="9"/>
      <c r="E275" s="25"/>
      <c r="F275" s="9"/>
    </row>
    <row r="276" spans="1:6" x14ac:dyDescent="0.2">
      <c r="A276" s="9"/>
      <c r="B276" s="9"/>
      <c r="C276" s="25"/>
      <c r="D276" s="9"/>
      <c r="E276" s="25"/>
      <c r="F276" s="9"/>
    </row>
    <row r="277" spans="1:6" x14ac:dyDescent="0.2">
      <c r="A277" s="9"/>
      <c r="B277" s="9"/>
      <c r="C277" s="25"/>
      <c r="D277" s="9"/>
      <c r="E277" s="25"/>
      <c r="F277" s="9"/>
    </row>
    <row r="278" spans="1:6" x14ac:dyDescent="0.2">
      <c r="A278" s="9"/>
      <c r="B278" s="9"/>
      <c r="C278" s="25"/>
      <c r="D278" s="9"/>
      <c r="E278" s="25"/>
      <c r="F278" s="9"/>
    </row>
    <row r="279" spans="1:6" x14ac:dyDescent="0.2">
      <c r="A279" s="9"/>
      <c r="B279" s="9"/>
      <c r="C279" s="25"/>
      <c r="D279" s="9"/>
      <c r="E279" s="25"/>
      <c r="F279" s="9"/>
    </row>
    <row r="280" spans="1:6" x14ac:dyDescent="0.2">
      <c r="A280" s="9"/>
      <c r="B280" s="9"/>
      <c r="C280" s="25"/>
      <c r="D280" s="9"/>
      <c r="E280" s="25"/>
      <c r="F280" s="9"/>
    </row>
    <row r="281" spans="1:6" x14ac:dyDescent="0.2">
      <c r="A281" s="9"/>
      <c r="B281" s="9"/>
      <c r="C281" s="25"/>
      <c r="D281" s="9"/>
      <c r="E281" s="25"/>
      <c r="F281" s="9"/>
    </row>
    <row r="282" spans="1:6" x14ac:dyDescent="0.2">
      <c r="A282" s="9"/>
      <c r="B282" s="9"/>
      <c r="C282" s="25"/>
      <c r="D282" s="9"/>
      <c r="E282" s="25"/>
      <c r="F282" s="9"/>
    </row>
    <row r="283" spans="1:6" x14ac:dyDescent="0.2">
      <c r="A283" s="9"/>
      <c r="B283" s="9"/>
      <c r="C283" s="25"/>
      <c r="D283" s="9"/>
      <c r="E283" s="25"/>
      <c r="F283" s="9"/>
    </row>
    <row r="284" spans="1:6" x14ac:dyDescent="0.2">
      <c r="A284" s="9"/>
      <c r="B284" s="9"/>
      <c r="C284" s="25"/>
      <c r="D284" s="9"/>
      <c r="E284" s="25"/>
      <c r="F284" s="9"/>
    </row>
    <row r="285" spans="1:6" x14ac:dyDescent="0.2">
      <c r="A285" s="9"/>
      <c r="B285" s="9"/>
      <c r="C285" s="25"/>
      <c r="D285" s="9"/>
      <c r="E285" s="25"/>
      <c r="F285" s="9"/>
    </row>
    <row r="286" spans="1:6" x14ac:dyDescent="0.2">
      <c r="A286" s="9"/>
      <c r="B286" s="9"/>
      <c r="C286" s="25"/>
      <c r="D286" s="9"/>
      <c r="E286" s="25"/>
      <c r="F286" s="9"/>
    </row>
    <row r="287" spans="1:6" x14ac:dyDescent="0.2">
      <c r="A287" s="9"/>
      <c r="B287" s="9"/>
      <c r="C287" s="25"/>
      <c r="D287" s="9"/>
      <c r="E287" s="25"/>
      <c r="F287" s="9"/>
    </row>
    <row r="288" spans="1:6" x14ac:dyDescent="0.2">
      <c r="A288" s="9"/>
      <c r="B288" s="9"/>
      <c r="C288" s="25"/>
      <c r="D288" s="9"/>
      <c r="E288" s="25"/>
      <c r="F288" s="9"/>
    </row>
    <row r="289" spans="1:6" x14ac:dyDescent="0.2">
      <c r="A289" s="9"/>
      <c r="B289" s="9"/>
      <c r="C289" s="25"/>
      <c r="D289" s="9"/>
      <c r="E289" s="25"/>
      <c r="F289" s="9"/>
    </row>
    <row r="290" spans="1:6" x14ac:dyDescent="0.2">
      <c r="A290" s="9"/>
      <c r="B290" s="9"/>
      <c r="C290" s="25"/>
      <c r="D290" s="9"/>
      <c r="E290" s="25"/>
      <c r="F290" s="9"/>
    </row>
    <row r="291" spans="1:6" x14ac:dyDescent="0.2">
      <c r="A291" s="9"/>
      <c r="B291" s="9"/>
      <c r="C291" s="25"/>
      <c r="D291" s="9"/>
      <c r="E291" s="25"/>
      <c r="F291" s="9"/>
    </row>
    <row r="292" spans="1:6" x14ac:dyDescent="0.2">
      <c r="A292" s="9"/>
      <c r="B292" s="9"/>
      <c r="C292" s="25"/>
      <c r="D292" s="9"/>
      <c r="E292" s="25"/>
      <c r="F292" s="9"/>
    </row>
    <row r="293" spans="1:6" x14ac:dyDescent="0.2">
      <c r="A293" s="9"/>
      <c r="B293" s="9"/>
      <c r="C293" s="25"/>
      <c r="D293" s="9"/>
      <c r="E293" s="25"/>
      <c r="F293" s="9"/>
    </row>
    <row r="294" spans="1:6" x14ac:dyDescent="0.2">
      <c r="A294" s="9"/>
      <c r="B294" s="9"/>
      <c r="C294" s="25"/>
      <c r="D294" s="9"/>
      <c r="E294" s="25"/>
      <c r="F294" s="9"/>
    </row>
    <row r="295" spans="1:6" x14ac:dyDescent="0.2">
      <c r="A295" s="9"/>
      <c r="B295" s="9"/>
      <c r="C295" s="25"/>
      <c r="D295" s="9"/>
      <c r="E295" s="25"/>
      <c r="F295" s="9"/>
    </row>
    <row r="296" spans="1:6" x14ac:dyDescent="0.2">
      <c r="A296" s="9"/>
      <c r="B296" s="9"/>
      <c r="C296" s="25"/>
      <c r="D296" s="9"/>
      <c r="E296" s="25"/>
      <c r="F296" s="9"/>
    </row>
    <row r="297" spans="1:6" x14ac:dyDescent="0.2">
      <c r="A297" s="9"/>
      <c r="B297" s="9"/>
      <c r="C297" s="25"/>
      <c r="D297" s="9"/>
      <c r="E297" s="25"/>
      <c r="F297" s="9"/>
    </row>
    <row r="298" spans="1:6" x14ac:dyDescent="0.2">
      <c r="A298" s="9"/>
      <c r="B298" s="9"/>
      <c r="C298" s="25"/>
      <c r="D298" s="9"/>
      <c r="E298" s="25"/>
      <c r="F298" s="9"/>
    </row>
    <row r="299" spans="1:6" x14ac:dyDescent="0.2">
      <c r="A299" s="9"/>
      <c r="B299" s="9"/>
      <c r="C299" s="25"/>
      <c r="D299" s="9"/>
      <c r="E299" s="25"/>
      <c r="F299" s="9"/>
    </row>
    <row r="300" spans="1:6" x14ac:dyDescent="0.2">
      <c r="A300" s="9"/>
      <c r="B300" s="9"/>
      <c r="C300" s="25"/>
      <c r="D300" s="9"/>
      <c r="E300" s="25"/>
      <c r="F300" s="9"/>
    </row>
    <row r="301" spans="1:6" x14ac:dyDescent="0.2">
      <c r="A301" s="9"/>
      <c r="B301" s="9"/>
      <c r="C301" s="25"/>
      <c r="D301" s="9"/>
      <c r="E301" s="25"/>
      <c r="F301" s="9"/>
    </row>
    <row r="302" spans="1:6" x14ac:dyDescent="0.2">
      <c r="A302" s="9"/>
      <c r="B302" s="9"/>
      <c r="C302" s="25"/>
      <c r="D302" s="9"/>
      <c r="E302" s="25"/>
      <c r="F302" s="9"/>
    </row>
    <row r="303" spans="1:6" x14ac:dyDescent="0.2">
      <c r="A303" s="9"/>
      <c r="B303" s="9"/>
      <c r="C303" s="25"/>
      <c r="D303" s="9"/>
      <c r="E303" s="25"/>
      <c r="F303" s="9"/>
    </row>
    <row r="304" spans="1:6" x14ac:dyDescent="0.2">
      <c r="A304" s="9"/>
      <c r="B304" s="9"/>
      <c r="C304" s="25"/>
      <c r="D304" s="9"/>
      <c r="E304" s="25"/>
      <c r="F304" s="9"/>
    </row>
    <row r="305" spans="1:6" x14ac:dyDescent="0.2">
      <c r="A305" s="9"/>
      <c r="B305" s="9"/>
      <c r="C305" s="25"/>
      <c r="D305" s="9"/>
      <c r="E305" s="25"/>
      <c r="F305" s="9"/>
    </row>
    <row r="306" spans="1:6" x14ac:dyDescent="0.2">
      <c r="A306" s="9"/>
      <c r="B306" s="9"/>
      <c r="C306" s="25"/>
      <c r="D306" s="9"/>
      <c r="E306" s="25"/>
      <c r="F306" s="9"/>
    </row>
    <row r="307" spans="1:6" x14ac:dyDescent="0.2">
      <c r="A307" s="9"/>
      <c r="B307" s="9"/>
      <c r="C307" s="25"/>
      <c r="D307" s="9"/>
      <c r="E307" s="25"/>
      <c r="F307" s="9"/>
    </row>
    <row r="308" spans="1:6" x14ac:dyDescent="0.2">
      <c r="A308" s="9"/>
      <c r="B308" s="9"/>
      <c r="C308" s="25"/>
      <c r="D308" s="9"/>
      <c r="E308" s="25"/>
      <c r="F308" s="9"/>
    </row>
    <row r="309" spans="1:6" x14ac:dyDescent="0.2">
      <c r="A309" s="9"/>
      <c r="B309" s="9"/>
      <c r="C309" s="25"/>
      <c r="D309" s="9"/>
      <c r="E309" s="25"/>
      <c r="F309" s="9"/>
    </row>
    <row r="310" spans="1:6" x14ac:dyDescent="0.2">
      <c r="A310" s="9"/>
      <c r="B310" s="9"/>
      <c r="C310" s="25"/>
      <c r="D310" s="9"/>
      <c r="E310" s="25"/>
      <c r="F310" s="9"/>
    </row>
    <row r="311" spans="1:6" x14ac:dyDescent="0.2">
      <c r="A311" s="9"/>
      <c r="B311" s="9"/>
      <c r="C311" s="25"/>
      <c r="D311" s="9"/>
      <c r="E311" s="25"/>
      <c r="F311" s="9"/>
    </row>
    <row r="312" spans="1:6" x14ac:dyDescent="0.2">
      <c r="A312" s="9"/>
      <c r="B312" s="9"/>
      <c r="C312" s="25"/>
      <c r="D312" s="9"/>
      <c r="E312" s="25"/>
      <c r="F312" s="9"/>
    </row>
    <row r="313" spans="1:6" x14ac:dyDescent="0.2">
      <c r="A313" s="9"/>
      <c r="B313" s="9"/>
      <c r="C313" s="25"/>
      <c r="D313" s="9"/>
      <c r="E313" s="25"/>
      <c r="F313" s="9"/>
    </row>
    <row r="314" spans="1:6" x14ac:dyDescent="0.2">
      <c r="A314" s="9"/>
      <c r="B314" s="9"/>
      <c r="C314" s="25"/>
      <c r="D314" s="9"/>
      <c r="E314" s="25"/>
      <c r="F314" s="9"/>
    </row>
    <row r="315" spans="1:6" x14ac:dyDescent="0.2">
      <c r="A315" s="9"/>
      <c r="B315" s="9"/>
      <c r="C315" s="25"/>
      <c r="D315" s="9"/>
      <c r="E315" s="25"/>
      <c r="F315" s="9"/>
    </row>
    <row r="316" spans="1:6" x14ac:dyDescent="0.2">
      <c r="A316" s="9"/>
      <c r="B316" s="9"/>
      <c r="C316" s="25"/>
      <c r="D316" s="9"/>
      <c r="E316" s="25"/>
      <c r="F316" s="9"/>
    </row>
    <row r="317" spans="1:6" x14ac:dyDescent="0.2">
      <c r="A317" s="9"/>
      <c r="B317" s="9"/>
      <c r="C317" s="25"/>
      <c r="D317" s="9"/>
      <c r="E317" s="25"/>
      <c r="F317" s="9"/>
    </row>
    <row r="318" spans="1:6" x14ac:dyDescent="0.2">
      <c r="A318" s="9"/>
      <c r="B318" s="9"/>
      <c r="C318" s="25"/>
      <c r="D318" s="9"/>
      <c r="E318" s="25"/>
      <c r="F318" s="9"/>
    </row>
    <row r="319" spans="1:6" x14ac:dyDescent="0.2">
      <c r="A319" s="9"/>
      <c r="B319" s="9"/>
      <c r="C319" s="25"/>
      <c r="D319" s="9"/>
      <c r="E319" s="25"/>
      <c r="F319" s="9"/>
    </row>
    <row r="320" spans="1:6" x14ac:dyDescent="0.2">
      <c r="A320" s="9"/>
      <c r="B320" s="9"/>
      <c r="C320" s="25"/>
      <c r="D320" s="9"/>
      <c r="E320" s="25"/>
      <c r="F320" s="9"/>
    </row>
    <row r="321" spans="1:6" x14ac:dyDescent="0.2">
      <c r="A321" s="9"/>
      <c r="B321" s="9"/>
      <c r="C321" s="25"/>
      <c r="D321" s="9"/>
      <c r="E321" s="25"/>
      <c r="F321" s="9"/>
    </row>
    <row r="322" spans="1:6" x14ac:dyDescent="0.2">
      <c r="A322" s="9"/>
      <c r="B322" s="9"/>
      <c r="C322" s="25"/>
      <c r="D322" s="9"/>
      <c r="E322" s="25"/>
      <c r="F322" s="9"/>
    </row>
    <row r="323" spans="1:6" x14ac:dyDescent="0.2">
      <c r="A323" s="9"/>
      <c r="B323" s="9"/>
      <c r="C323" s="25"/>
      <c r="D323" s="9"/>
      <c r="E323" s="25"/>
      <c r="F323" s="9"/>
    </row>
    <row r="324" spans="1:6" x14ac:dyDescent="0.2">
      <c r="A324" s="9"/>
      <c r="B324" s="9"/>
      <c r="C324" s="25"/>
      <c r="D324" s="9"/>
      <c r="E324" s="25"/>
      <c r="F324" s="9"/>
    </row>
    <row r="325" spans="1:6" x14ac:dyDescent="0.2">
      <c r="A325" s="9"/>
      <c r="B325" s="9"/>
      <c r="C325" s="25"/>
      <c r="D325" s="9"/>
      <c r="E325" s="25"/>
      <c r="F325" s="9"/>
    </row>
    <row r="326" spans="1:6" x14ac:dyDescent="0.2">
      <c r="A326" s="9"/>
      <c r="B326" s="9"/>
      <c r="C326" s="25"/>
      <c r="D326" s="9"/>
      <c r="E326" s="25"/>
      <c r="F326" s="9"/>
    </row>
    <row r="327" spans="1:6" x14ac:dyDescent="0.2">
      <c r="A327" s="9"/>
      <c r="B327" s="9"/>
      <c r="C327" s="25"/>
      <c r="D327" s="9"/>
      <c r="E327" s="25"/>
      <c r="F327" s="9"/>
    </row>
    <row r="328" spans="1:6" x14ac:dyDescent="0.2">
      <c r="A328" s="9"/>
      <c r="B328" s="9"/>
      <c r="C328" s="25"/>
      <c r="D328" s="9"/>
      <c r="E328" s="25"/>
      <c r="F328" s="9"/>
    </row>
    <row r="329" spans="1:6" x14ac:dyDescent="0.2">
      <c r="A329" s="9"/>
      <c r="B329" s="9"/>
      <c r="C329" s="25"/>
      <c r="D329" s="9"/>
      <c r="E329" s="25"/>
      <c r="F329" s="9"/>
    </row>
    <row r="330" spans="1:6" x14ac:dyDescent="0.2">
      <c r="A330" s="9"/>
      <c r="B330" s="9"/>
      <c r="C330" s="25"/>
      <c r="D330" s="9"/>
      <c r="E330" s="25"/>
      <c r="F330" s="9"/>
    </row>
    <row r="331" spans="1:6" x14ac:dyDescent="0.2">
      <c r="A331" s="9"/>
      <c r="B331" s="9"/>
      <c r="C331" s="25"/>
      <c r="D331" s="9"/>
      <c r="E331" s="25"/>
      <c r="F331" s="9"/>
    </row>
    <row r="332" spans="1:6" x14ac:dyDescent="0.2">
      <c r="A332" s="9"/>
      <c r="B332" s="9"/>
      <c r="C332" s="25"/>
      <c r="D332" s="9"/>
      <c r="E332" s="25"/>
      <c r="F332" s="9"/>
    </row>
    <row r="333" spans="1:6" x14ac:dyDescent="0.2">
      <c r="A333" s="9"/>
      <c r="B333" s="9"/>
      <c r="C333" s="25"/>
      <c r="D333" s="9"/>
      <c r="E333" s="25"/>
      <c r="F333" s="9"/>
    </row>
    <row r="334" spans="1:6" x14ac:dyDescent="0.2">
      <c r="A334" s="9"/>
      <c r="B334" s="9"/>
      <c r="C334" s="25"/>
      <c r="D334" s="9"/>
      <c r="E334" s="25"/>
      <c r="F334" s="9"/>
    </row>
    <row r="335" spans="1:6" x14ac:dyDescent="0.2">
      <c r="A335" s="9"/>
      <c r="B335" s="9"/>
      <c r="C335" s="25"/>
      <c r="D335" s="9"/>
      <c r="E335" s="25"/>
      <c r="F335" s="9"/>
    </row>
    <row r="336" spans="1:6" x14ac:dyDescent="0.2">
      <c r="A336" s="9"/>
      <c r="B336" s="9"/>
      <c r="C336" s="25"/>
      <c r="D336" s="9"/>
      <c r="E336" s="25"/>
      <c r="F336" s="9"/>
    </row>
    <row r="337" spans="1:6" x14ac:dyDescent="0.2">
      <c r="A337" s="9"/>
      <c r="B337" s="9"/>
      <c r="C337" s="25"/>
      <c r="D337" s="9"/>
      <c r="E337" s="25"/>
      <c r="F337" s="9"/>
    </row>
    <row r="338" spans="1:6" x14ac:dyDescent="0.2">
      <c r="A338" s="9"/>
      <c r="B338" s="9"/>
      <c r="C338" s="25"/>
      <c r="D338" s="9"/>
      <c r="E338" s="25"/>
      <c r="F338" s="9"/>
    </row>
    <row r="339" spans="1:6" x14ac:dyDescent="0.2">
      <c r="A339" s="9"/>
      <c r="B339" s="9"/>
      <c r="C339" s="25"/>
      <c r="D339" s="9"/>
      <c r="E339" s="25"/>
      <c r="F339" s="9"/>
    </row>
    <row r="340" spans="1:6" x14ac:dyDescent="0.2">
      <c r="A340" s="9"/>
      <c r="B340" s="9"/>
      <c r="C340" s="25"/>
      <c r="D340" s="9"/>
      <c r="E340" s="25"/>
      <c r="F340" s="9"/>
    </row>
    <row r="341" spans="1:6" x14ac:dyDescent="0.2">
      <c r="A341" s="9"/>
      <c r="B341" s="9"/>
      <c r="C341" s="25"/>
      <c r="D341" s="9"/>
      <c r="E341" s="25"/>
      <c r="F341" s="9"/>
    </row>
    <row r="342" spans="1:6" x14ac:dyDescent="0.2">
      <c r="A342" s="9"/>
      <c r="B342" s="9"/>
      <c r="C342" s="25"/>
      <c r="D342" s="9"/>
      <c r="E342" s="25"/>
      <c r="F342" s="9"/>
    </row>
    <row r="343" spans="1:6" x14ac:dyDescent="0.2">
      <c r="A343" s="9"/>
      <c r="B343" s="9"/>
      <c r="C343" s="25"/>
      <c r="D343" s="9"/>
      <c r="E343" s="25"/>
      <c r="F343" s="9"/>
    </row>
    <row r="344" spans="1:6" x14ac:dyDescent="0.2">
      <c r="A344" s="9"/>
      <c r="B344" s="9"/>
      <c r="C344" s="25"/>
      <c r="D344" s="9"/>
      <c r="E344" s="25"/>
      <c r="F344" s="9"/>
    </row>
    <row r="345" spans="1:6" x14ac:dyDescent="0.2">
      <c r="A345" s="9"/>
      <c r="B345" s="9"/>
      <c r="C345" s="25"/>
      <c r="D345" s="9"/>
      <c r="E345" s="25"/>
      <c r="F345" s="9"/>
    </row>
    <row r="346" spans="1:6" x14ac:dyDescent="0.2">
      <c r="A346" s="9"/>
      <c r="B346" s="9"/>
      <c r="C346" s="25"/>
      <c r="D346" s="9"/>
      <c r="E346" s="25"/>
      <c r="F346" s="9"/>
    </row>
    <row r="347" spans="1:6" x14ac:dyDescent="0.2">
      <c r="A347" s="9"/>
      <c r="B347" s="9"/>
      <c r="C347" s="25"/>
      <c r="D347" s="9"/>
      <c r="E347" s="25"/>
      <c r="F347" s="9"/>
    </row>
    <row r="348" spans="1:6" x14ac:dyDescent="0.2">
      <c r="A348" s="9"/>
      <c r="B348" s="9"/>
      <c r="C348" s="25"/>
      <c r="D348" s="9"/>
      <c r="E348" s="25"/>
      <c r="F348" s="9"/>
    </row>
    <row r="349" spans="1:6" x14ac:dyDescent="0.2">
      <c r="A349" s="9"/>
      <c r="B349" s="9"/>
      <c r="C349" s="25"/>
      <c r="D349" s="9"/>
      <c r="E349" s="25"/>
      <c r="F349" s="9"/>
    </row>
    <row r="350" spans="1:6" x14ac:dyDescent="0.2">
      <c r="A350" s="9"/>
      <c r="B350" s="9"/>
      <c r="C350" s="25"/>
      <c r="D350" s="9"/>
      <c r="E350" s="25"/>
      <c r="F350" s="9"/>
    </row>
    <row r="351" spans="1:6" x14ac:dyDescent="0.2">
      <c r="A351" s="9"/>
      <c r="B351" s="9"/>
      <c r="C351" s="25"/>
      <c r="D351" s="9"/>
      <c r="E351" s="25"/>
      <c r="F351" s="9"/>
    </row>
    <row r="352" spans="1:6" x14ac:dyDescent="0.2">
      <c r="A352" s="9"/>
      <c r="B352" s="9"/>
      <c r="C352" s="25"/>
      <c r="D352" s="9"/>
      <c r="E352" s="25"/>
      <c r="F352" s="9"/>
    </row>
    <row r="353" spans="1:6" x14ac:dyDescent="0.2">
      <c r="A353" s="9"/>
      <c r="B353" s="9"/>
      <c r="C353" s="25"/>
      <c r="D353" s="9"/>
      <c r="E353" s="25"/>
      <c r="F353" s="9"/>
    </row>
    <row r="354" spans="1:6" x14ac:dyDescent="0.2">
      <c r="A354" s="9"/>
      <c r="B354" s="9"/>
      <c r="C354" s="25"/>
      <c r="D354" s="9"/>
      <c r="E354" s="25"/>
      <c r="F354" s="9"/>
    </row>
    <row r="355" spans="1:6" x14ac:dyDescent="0.2">
      <c r="A355" s="9"/>
      <c r="B355" s="9"/>
      <c r="C355" s="25"/>
      <c r="D355" s="9"/>
      <c r="E355" s="25"/>
      <c r="F355" s="9"/>
    </row>
    <row r="356" spans="1:6" x14ac:dyDescent="0.2">
      <c r="A356" s="9"/>
      <c r="B356" s="9"/>
      <c r="C356" s="25"/>
      <c r="D356" s="9"/>
      <c r="E356" s="25"/>
      <c r="F356" s="9"/>
    </row>
    <row r="357" spans="1:6" x14ac:dyDescent="0.2">
      <c r="A357" s="9"/>
      <c r="B357" s="9"/>
      <c r="C357" s="25"/>
      <c r="D357" s="9"/>
      <c r="E357" s="25"/>
      <c r="F357" s="9"/>
    </row>
    <row r="358" spans="1:6" x14ac:dyDescent="0.2">
      <c r="A358" s="9"/>
      <c r="B358" s="9"/>
      <c r="C358" s="25"/>
      <c r="D358" s="9"/>
      <c r="E358" s="25"/>
      <c r="F358" s="9"/>
    </row>
    <row r="359" spans="1:6" x14ac:dyDescent="0.2">
      <c r="A359" s="9"/>
      <c r="B359" s="9"/>
      <c r="C359" s="25"/>
      <c r="D359" s="9"/>
      <c r="E359" s="25"/>
      <c r="F359" s="9"/>
    </row>
    <row r="360" spans="1:6" x14ac:dyDescent="0.2">
      <c r="A360" s="9"/>
      <c r="B360" s="9"/>
      <c r="C360" s="25"/>
      <c r="D360" s="9"/>
      <c r="E360" s="25"/>
      <c r="F360" s="9"/>
    </row>
    <row r="361" spans="1:6" x14ac:dyDescent="0.2">
      <c r="A361" s="9"/>
      <c r="B361" s="9"/>
      <c r="C361" s="25"/>
      <c r="D361" s="9"/>
      <c r="E361" s="25"/>
      <c r="F361" s="9"/>
    </row>
    <row r="362" spans="1:6" x14ac:dyDescent="0.2">
      <c r="A362" s="9"/>
      <c r="B362" s="9"/>
      <c r="C362" s="25"/>
      <c r="D362" s="9"/>
      <c r="E362" s="25"/>
      <c r="F362" s="9"/>
    </row>
    <row r="363" spans="1:6" x14ac:dyDescent="0.2">
      <c r="A363" s="9"/>
      <c r="B363" s="9"/>
      <c r="C363" s="25"/>
      <c r="D363" s="9"/>
      <c r="E363" s="25"/>
      <c r="F363" s="9"/>
    </row>
    <row r="364" spans="1:6" x14ac:dyDescent="0.2">
      <c r="A364" s="9"/>
      <c r="B364" s="9"/>
      <c r="C364" s="25"/>
      <c r="D364" s="9"/>
      <c r="E364" s="25"/>
      <c r="F364" s="9"/>
    </row>
    <row r="365" spans="1:6" x14ac:dyDescent="0.2">
      <c r="A365" s="9"/>
      <c r="B365" s="9"/>
      <c r="C365" s="25"/>
      <c r="D365" s="9"/>
      <c r="E365" s="25"/>
      <c r="F365" s="9"/>
    </row>
    <row r="366" spans="1:6" x14ac:dyDescent="0.2">
      <c r="A366" s="9"/>
      <c r="B366" s="9"/>
      <c r="C366" s="25"/>
      <c r="D366" s="9"/>
      <c r="E366" s="25"/>
      <c r="F366" s="9"/>
    </row>
    <row r="367" spans="1:6" x14ac:dyDescent="0.2">
      <c r="A367" s="9"/>
      <c r="B367" s="9"/>
      <c r="C367" s="25"/>
      <c r="D367" s="9"/>
      <c r="E367" s="25"/>
      <c r="F367" s="9"/>
    </row>
    <row r="368" spans="1:6" x14ac:dyDescent="0.2">
      <c r="A368" s="9"/>
      <c r="B368" s="9"/>
      <c r="C368" s="25"/>
      <c r="D368" s="9"/>
      <c r="E368" s="25"/>
      <c r="F368" s="9"/>
    </row>
    <row r="369" spans="1:6" x14ac:dyDescent="0.2">
      <c r="A369" s="9"/>
      <c r="B369" s="9"/>
      <c r="C369" s="25"/>
      <c r="D369" s="9"/>
      <c r="E369" s="25"/>
      <c r="F369" s="9"/>
    </row>
    <row r="370" spans="1:6" x14ac:dyDescent="0.2">
      <c r="A370" s="9"/>
      <c r="B370" s="9"/>
      <c r="C370" s="25"/>
      <c r="D370" s="9"/>
      <c r="E370" s="25"/>
      <c r="F370" s="9"/>
    </row>
    <row r="371" spans="1:6" x14ac:dyDescent="0.2">
      <c r="A371" s="9"/>
      <c r="B371" s="9"/>
      <c r="C371" s="25"/>
      <c r="D371" s="9"/>
      <c r="E371" s="25"/>
      <c r="F371" s="9"/>
    </row>
    <row r="372" spans="1:6" x14ac:dyDescent="0.2">
      <c r="A372" s="9"/>
      <c r="B372" s="9"/>
      <c r="C372" s="25"/>
      <c r="D372" s="9"/>
      <c r="E372" s="25"/>
      <c r="F372" s="9"/>
    </row>
    <row r="373" spans="1:6" x14ac:dyDescent="0.2">
      <c r="A373" s="9"/>
      <c r="B373" s="9"/>
      <c r="C373" s="25"/>
      <c r="D373" s="9"/>
      <c r="E373" s="25"/>
      <c r="F373" s="9"/>
    </row>
    <row r="374" spans="1:6" x14ac:dyDescent="0.2">
      <c r="A374" s="9"/>
      <c r="B374" s="9"/>
      <c r="C374" s="25"/>
      <c r="D374" s="9"/>
      <c r="E374" s="25"/>
      <c r="F374" s="9"/>
    </row>
    <row r="375" spans="1:6" x14ac:dyDescent="0.2">
      <c r="A375" s="9"/>
      <c r="B375" s="9"/>
      <c r="C375" s="25"/>
      <c r="D375" s="9"/>
      <c r="E375" s="25"/>
      <c r="F375" s="9"/>
    </row>
    <row r="376" spans="1:6" x14ac:dyDescent="0.2">
      <c r="A376" s="9"/>
      <c r="B376" s="9"/>
      <c r="C376" s="25"/>
      <c r="D376" s="9"/>
      <c r="E376" s="25"/>
      <c r="F376" s="9"/>
    </row>
    <row r="377" spans="1:6" x14ac:dyDescent="0.2">
      <c r="A377" s="9"/>
      <c r="B377" s="9"/>
      <c r="C377" s="25"/>
      <c r="D377" s="9"/>
      <c r="E377" s="25"/>
      <c r="F377" s="9"/>
    </row>
    <row r="378" spans="1:6" x14ac:dyDescent="0.2">
      <c r="A378" s="9"/>
      <c r="B378" s="9"/>
      <c r="C378" s="25"/>
      <c r="D378" s="9"/>
      <c r="E378" s="25"/>
      <c r="F378" s="9"/>
    </row>
    <row r="379" spans="1:6" x14ac:dyDescent="0.2">
      <c r="A379" s="9"/>
      <c r="B379" s="9"/>
      <c r="C379" s="25"/>
      <c r="D379" s="9"/>
      <c r="E379" s="25"/>
      <c r="F379" s="9"/>
    </row>
    <row r="380" spans="1:6" x14ac:dyDescent="0.2">
      <c r="A380" s="9"/>
      <c r="B380" s="9"/>
      <c r="C380" s="25"/>
      <c r="D380" s="9"/>
      <c r="E380" s="25"/>
      <c r="F380" s="9"/>
    </row>
    <row r="381" spans="1:6" x14ac:dyDescent="0.2">
      <c r="A381" s="9"/>
      <c r="B381" s="9"/>
      <c r="C381" s="25"/>
      <c r="D381" s="9"/>
      <c r="E381" s="25"/>
      <c r="F381" s="9"/>
    </row>
    <row r="382" spans="1:6" x14ac:dyDescent="0.2">
      <c r="A382" s="9"/>
      <c r="B382" s="9"/>
      <c r="C382" s="25"/>
      <c r="D382" s="9"/>
      <c r="E382" s="25"/>
      <c r="F382" s="9"/>
    </row>
    <row r="383" spans="1:6" x14ac:dyDescent="0.2">
      <c r="A383" s="9"/>
      <c r="B383" s="9"/>
      <c r="C383" s="25"/>
      <c r="D383" s="9"/>
      <c r="E383" s="25"/>
      <c r="F383" s="9"/>
    </row>
    <row r="384" spans="1:6" x14ac:dyDescent="0.2">
      <c r="A384" s="9"/>
      <c r="B384" s="9"/>
      <c r="C384" s="25"/>
      <c r="D384" s="9"/>
      <c r="E384" s="25"/>
      <c r="F384" s="9"/>
    </row>
    <row r="385" spans="1:6" x14ac:dyDescent="0.2">
      <c r="A385" s="9"/>
      <c r="B385" s="9"/>
      <c r="C385" s="25"/>
      <c r="D385" s="9"/>
      <c r="E385" s="25"/>
      <c r="F385" s="9"/>
    </row>
    <row r="386" spans="1:6" x14ac:dyDescent="0.2">
      <c r="A386" s="9"/>
      <c r="B386" s="9"/>
      <c r="C386" s="25"/>
      <c r="D386" s="9"/>
      <c r="E386" s="25"/>
      <c r="F386" s="9"/>
    </row>
    <row r="387" spans="1:6" x14ac:dyDescent="0.2">
      <c r="A387" s="9"/>
      <c r="B387" s="9"/>
      <c r="C387" s="25"/>
      <c r="D387" s="9"/>
      <c r="E387" s="25"/>
      <c r="F387" s="9"/>
    </row>
    <row r="388" spans="1:6" x14ac:dyDescent="0.2">
      <c r="A388" s="9"/>
      <c r="B388" s="9"/>
      <c r="C388" s="25"/>
      <c r="D388" s="9"/>
      <c r="E388" s="25"/>
      <c r="F388" s="9"/>
    </row>
    <row r="389" spans="1:6" x14ac:dyDescent="0.2">
      <c r="A389" s="9"/>
      <c r="B389" s="9"/>
      <c r="C389" s="25"/>
      <c r="D389" s="9"/>
      <c r="E389" s="25"/>
      <c r="F389" s="9"/>
    </row>
    <row r="390" spans="1:6" x14ac:dyDescent="0.2">
      <c r="A390" s="9"/>
      <c r="B390" s="9"/>
      <c r="C390" s="25"/>
      <c r="D390" s="9"/>
      <c r="E390" s="25"/>
      <c r="F390" s="9"/>
    </row>
    <row r="391" spans="1:6" x14ac:dyDescent="0.2">
      <c r="A391" s="9"/>
      <c r="B391" s="9"/>
      <c r="C391" s="25"/>
      <c r="D391" s="9"/>
      <c r="E391" s="25"/>
      <c r="F391" s="9"/>
    </row>
    <row r="392" spans="1:6" x14ac:dyDescent="0.2">
      <c r="A392" s="9"/>
      <c r="B392" s="9"/>
      <c r="C392" s="25"/>
      <c r="D392" s="9"/>
      <c r="E392" s="25"/>
      <c r="F392" s="9"/>
    </row>
    <row r="393" spans="1:6" x14ac:dyDescent="0.2">
      <c r="A393" s="9"/>
      <c r="B393" s="9"/>
      <c r="C393" s="25"/>
      <c r="D393" s="9"/>
      <c r="E393" s="25"/>
      <c r="F393" s="9"/>
    </row>
    <row r="394" spans="1:6" x14ac:dyDescent="0.2">
      <c r="A394" s="9"/>
      <c r="B394" s="9"/>
      <c r="C394" s="25"/>
      <c r="D394" s="9"/>
      <c r="E394" s="25"/>
      <c r="F394" s="9"/>
    </row>
    <row r="395" spans="1:6" x14ac:dyDescent="0.2">
      <c r="A395" s="9"/>
      <c r="B395" s="9"/>
      <c r="C395" s="25"/>
      <c r="D395" s="9"/>
      <c r="E395" s="25"/>
      <c r="F395" s="9"/>
    </row>
    <row r="396" spans="1:6" x14ac:dyDescent="0.2">
      <c r="A396" s="9"/>
      <c r="B396" s="9"/>
      <c r="C396" s="25"/>
      <c r="D396" s="9"/>
      <c r="E396" s="25"/>
      <c r="F396" s="9"/>
    </row>
    <row r="397" spans="1:6" x14ac:dyDescent="0.2">
      <c r="A397" s="9"/>
      <c r="B397" s="9"/>
      <c r="C397" s="25"/>
      <c r="D397" s="9"/>
      <c r="E397" s="25"/>
      <c r="F397" s="9"/>
    </row>
    <row r="398" spans="1:6" x14ac:dyDescent="0.2">
      <c r="A398" s="9"/>
      <c r="B398" s="9"/>
      <c r="C398" s="25"/>
      <c r="D398" s="9"/>
      <c r="E398" s="25"/>
      <c r="F398" s="9"/>
    </row>
    <row r="399" spans="1:6" x14ac:dyDescent="0.2">
      <c r="A399" s="9"/>
      <c r="B399" s="9"/>
      <c r="C399" s="25"/>
      <c r="D399" s="9"/>
      <c r="E399" s="25"/>
      <c r="F399" s="9"/>
    </row>
    <row r="400" spans="1:6" x14ac:dyDescent="0.2">
      <c r="A400" s="9"/>
      <c r="B400" s="9"/>
      <c r="C400" s="25"/>
      <c r="D400" s="9"/>
      <c r="E400" s="25"/>
      <c r="F400" s="9"/>
    </row>
    <row r="401" spans="1:6" x14ac:dyDescent="0.2">
      <c r="A401" s="9"/>
      <c r="B401" s="9"/>
      <c r="C401" s="25"/>
      <c r="D401" s="9"/>
      <c r="E401" s="25"/>
      <c r="F401" s="9"/>
    </row>
    <row r="402" spans="1:6" x14ac:dyDescent="0.2">
      <c r="A402" s="9"/>
      <c r="B402" s="9"/>
      <c r="C402" s="25"/>
      <c r="D402" s="9"/>
      <c r="E402" s="25"/>
      <c r="F402" s="9"/>
    </row>
    <row r="403" spans="1:6" x14ac:dyDescent="0.2">
      <c r="A403" s="9"/>
      <c r="B403" s="9"/>
      <c r="C403" s="25"/>
      <c r="D403" s="9"/>
      <c r="E403" s="25"/>
      <c r="F403" s="9"/>
    </row>
    <row r="404" spans="1:6" x14ac:dyDescent="0.2">
      <c r="A404" s="9"/>
      <c r="B404" s="9"/>
      <c r="C404" s="25"/>
      <c r="D404" s="9"/>
      <c r="E404" s="25"/>
      <c r="F404" s="9"/>
    </row>
    <row r="405" spans="1:6" x14ac:dyDescent="0.2">
      <c r="A405" s="9"/>
      <c r="B405" s="9"/>
      <c r="C405" s="25"/>
      <c r="D405" s="9"/>
      <c r="E405" s="25"/>
      <c r="F405" s="9"/>
    </row>
    <row r="406" spans="1:6" x14ac:dyDescent="0.2">
      <c r="A406" s="9"/>
      <c r="B406" s="9"/>
      <c r="C406" s="25"/>
      <c r="D406" s="9"/>
      <c r="E406" s="25"/>
      <c r="F406" s="9"/>
    </row>
    <row r="407" spans="1:6" x14ac:dyDescent="0.2">
      <c r="A407" s="9"/>
      <c r="B407" s="9"/>
      <c r="C407" s="25"/>
      <c r="D407" s="9"/>
      <c r="E407" s="25"/>
      <c r="F407" s="9"/>
    </row>
    <row r="408" spans="1:6" x14ac:dyDescent="0.2">
      <c r="A408" s="9"/>
      <c r="B408" s="9"/>
      <c r="C408" s="25"/>
      <c r="D408" s="9"/>
      <c r="E408" s="25"/>
      <c r="F408" s="9"/>
    </row>
    <row r="409" spans="1:6" x14ac:dyDescent="0.2">
      <c r="A409" s="9"/>
      <c r="B409" s="9"/>
      <c r="C409" s="25"/>
      <c r="D409" s="9"/>
      <c r="E409" s="25"/>
      <c r="F409" s="9"/>
    </row>
    <row r="410" spans="1:6" x14ac:dyDescent="0.2">
      <c r="A410" s="9"/>
      <c r="B410" s="9"/>
      <c r="C410" s="25"/>
      <c r="D410" s="9"/>
      <c r="E410" s="25"/>
      <c r="F410" s="9"/>
    </row>
    <row r="411" spans="1:6" x14ac:dyDescent="0.2">
      <c r="A411" s="9"/>
      <c r="B411" s="9"/>
      <c r="C411" s="25"/>
      <c r="D411" s="9"/>
      <c r="E411" s="25"/>
      <c r="F411" s="9"/>
    </row>
    <row r="412" spans="1:6" x14ac:dyDescent="0.2">
      <c r="A412" s="9"/>
      <c r="B412" s="9"/>
      <c r="C412" s="25"/>
      <c r="D412" s="9"/>
      <c r="E412" s="25"/>
      <c r="F412" s="9"/>
    </row>
    <row r="413" spans="1:6" x14ac:dyDescent="0.2">
      <c r="A413" s="9"/>
      <c r="B413" s="9"/>
      <c r="C413" s="25"/>
      <c r="D413" s="9"/>
      <c r="E413" s="25"/>
      <c r="F413" s="9"/>
    </row>
    <row r="414" spans="1:6" x14ac:dyDescent="0.2">
      <c r="A414" s="9"/>
      <c r="B414" s="9"/>
      <c r="C414" s="25"/>
      <c r="D414" s="9"/>
      <c r="E414" s="25"/>
      <c r="F414" s="9"/>
    </row>
    <row r="415" spans="1:6" x14ac:dyDescent="0.2">
      <c r="A415" s="9"/>
      <c r="B415" s="9"/>
      <c r="C415" s="25"/>
      <c r="D415" s="9"/>
      <c r="E415" s="25"/>
      <c r="F415" s="9"/>
    </row>
    <row r="416" spans="1:6" x14ac:dyDescent="0.2">
      <c r="A416" s="9"/>
      <c r="B416" s="9"/>
      <c r="C416" s="25"/>
      <c r="D416" s="9"/>
      <c r="E416" s="25"/>
      <c r="F416" s="9"/>
    </row>
    <row r="417" spans="1:6" x14ac:dyDescent="0.2">
      <c r="A417" s="9"/>
      <c r="B417" s="9"/>
      <c r="C417" s="25"/>
      <c r="D417" s="9"/>
      <c r="E417" s="25"/>
      <c r="F417" s="9"/>
    </row>
    <row r="418" spans="1:6" x14ac:dyDescent="0.2">
      <c r="A418" s="9"/>
      <c r="B418" s="9"/>
      <c r="C418" s="25"/>
      <c r="D418" s="9"/>
      <c r="E418" s="25"/>
      <c r="F418" s="9"/>
    </row>
    <row r="419" spans="1:6" x14ac:dyDescent="0.2">
      <c r="A419" s="9"/>
      <c r="B419" s="9"/>
      <c r="C419" s="25"/>
      <c r="D419" s="9"/>
      <c r="E419" s="25"/>
      <c r="F419" s="9"/>
    </row>
    <row r="420" spans="1:6" x14ac:dyDescent="0.2">
      <c r="A420" s="9"/>
      <c r="B420" s="9"/>
      <c r="C420" s="25"/>
      <c r="D420" s="9"/>
      <c r="E420" s="25"/>
      <c r="F420" s="9"/>
    </row>
    <row r="421" spans="1:6" x14ac:dyDescent="0.2">
      <c r="A421" s="9"/>
      <c r="B421" s="9"/>
      <c r="C421" s="25"/>
      <c r="D421" s="9"/>
      <c r="E421" s="25"/>
      <c r="F421" s="9"/>
    </row>
    <row r="422" spans="1:6" x14ac:dyDescent="0.2">
      <c r="A422" s="9"/>
      <c r="B422" s="9"/>
      <c r="C422" s="25"/>
      <c r="D422" s="9"/>
      <c r="E422" s="25"/>
      <c r="F422" s="9"/>
    </row>
    <row r="423" spans="1:6" x14ac:dyDescent="0.2">
      <c r="A423" s="9"/>
      <c r="B423" s="9"/>
      <c r="C423" s="25"/>
      <c r="D423" s="9"/>
      <c r="E423" s="25"/>
      <c r="F423" s="9"/>
    </row>
    <row r="424" spans="1:6" x14ac:dyDescent="0.2">
      <c r="A424" s="9"/>
      <c r="B424" s="9"/>
      <c r="C424" s="25"/>
      <c r="D424" s="9"/>
      <c r="E424" s="25"/>
      <c r="F424" s="9"/>
    </row>
    <row r="425" spans="1:6" x14ac:dyDescent="0.2">
      <c r="A425" s="9"/>
      <c r="B425" s="9"/>
      <c r="C425" s="25"/>
      <c r="D425" s="9"/>
      <c r="E425" s="25"/>
      <c r="F425" s="9"/>
    </row>
    <row r="426" spans="1:6" x14ac:dyDescent="0.2">
      <c r="A426" s="9"/>
      <c r="B426" s="9"/>
      <c r="C426" s="25"/>
      <c r="D426" s="9"/>
      <c r="E426" s="25"/>
      <c r="F426" s="9"/>
    </row>
    <row r="427" spans="1:6" x14ac:dyDescent="0.2">
      <c r="A427" s="9"/>
      <c r="B427" s="9"/>
      <c r="C427" s="25"/>
      <c r="D427" s="9"/>
      <c r="E427" s="25"/>
      <c r="F427" s="9"/>
    </row>
    <row r="428" spans="1:6" x14ac:dyDescent="0.2">
      <c r="A428" s="9"/>
      <c r="B428" s="9"/>
      <c r="C428" s="25"/>
      <c r="D428" s="9"/>
      <c r="E428" s="25"/>
      <c r="F428" s="9"/>
    </row>
    <row r="429" spans="1:6" x14ac:dyDescent="0.2">
      <c r="A429" s="9"/>
      <c r="B429" s="9"/>
      <c r="C429" s="25"/>
      <c r="D429" s="9"/>
      <c r="E429" s="25"/>
      <c r="F429" s="9"/>
    </row>
    <row r="430" spans="1:6" x14ac:dyDescent="0.2">
      <c r="A430" s="9"/>
      <c r="B430" s="9"/>
      <c r="C430" s="25"/>
      <c r="D430" s="9"/>
      <c r="E430" s="25"/>
      <c r="F430" s="9"/>
    </row>
    <row r="431" spans="1:6" x14ac:dyDescent="0.2">
      <c r="A431" s="9"/>
      <c r="B431" s="9"/>
      <c r="C431" s="25"/>
      <c r="D431" s="9"/>
      <c r="E431" s="25"/>
      <c r="F431" s="9"/>
    </row>
    <row r="432" spans="1:6" x14ac:dyDescent="0.2">
      <c r="A432" s="9"/>
      <c r="B432" s="9"/>
      <c r="C432" s="25"/>
      <c r="D432" s="9"/>
      <c r="E432" s="25"/>
      <c r="F432" s="9"/>
    </row>
    <row r="433" spans="1:6" x14ac:dyDescent="0.2">
      <c r="A433" s="9"/>
      <c r="B433" s="9"/>
      <c r="C433" s="25"/>
      <c r="D433" s="9"/>
      <c r="E433" s="25"/>
      <c r="F433" s="9"/>
    </row>
    <row r="434" spans="1:6" x14ac:dyDescent="0.2">
      <c r="A434" s="9"/>
      <c r="B434" s="9"/>
      <c r="C434" s="25"/>
      <c r="D434" s="9"/>
      <c r="E434" s="25"/>
      <c r="F434" s="9"/>
    </row>
    <row r="435" spans="1:6" x14ac:dyDescent="0.2">
      <c r="A435" s="9"/>
      <c r="B435" s="9"/>
      <c r="C435" s="25"/>
      <c r="D435" s="9"/>
      <c r="E435" s="25"/>
      <c r="F435" s="9"/>
    </row>
    <row r="436" spans="1:6" x14ac:dyDescent="0.2">
      <c r="A436" s="9"/>
      <c r="B436" s="9"/>
      <c r="C436" s="25"/>
      <c r="D436" s="9"/>
      <c r="E436" s="25"/>
      <c r="F436" s="9"/>
    </row>
    <row r="437" spans="1:6" x14ac:dyDescent="0.2">
      <c r="A437" s="9"/>
      <c r="B437" s="9"/>
      <c r="C437" s="25"/>
      <c r="D437" s="9"/>
      <c r="E437" s="25"/>
      <c r="F437" s="9"/>
    </row>
    <row r="438" spans="1:6" x14ac:dyDescent="0.2">
      <c r="A438" s="9"/>
      <c r="B438" s="9"/>
      <c r="C438" s="25"/>
      <c r="D438" s="9"/>
      <c r="E438" s="25"/>
      <c r="F438" s="9"/>
    </row>
    <row r="439" spans="1:6" x14ac:dyDescent="0.2">
      <c r="A439" s="9"/>
      <c r="B439" s="9"/>
      <c r="C439" s="25"/>
      <c r="D439" s="9"/>
      <c r="E439" s="25"/>
      <c r="F439" s="9"/>
    </row>
    <row r="440" spans="1:6" x14ac:dyDescent="0.2">
      <c r="A440" s="9"/>
      <c r="B440" s="9"/>
      <c r="C440" s="25"/>
      <c r="D440" s="9"/>
      <c r="E440" s="25"/>
      <c r="F440" s="9"/>
    </row>
    <row r="441" spans="1:6" x14ac:dyDescent="0.2">
      <c r="A441" s="9"/>
      <c r="B441" s="9"/>
      <c r="C441" s="25"/>
      <c r="D441" s="9"/>
      <c r="E441" s="25"/>
      <c r="F441" s="9"/>
    </row>
    <row r="442" spans="1:6" x14ac:dyDescent="0.2">
      <c r="A442" s="9"/>
      <c r="B442" s="9"/>
      <c r="C442" s="25"/>
      <c r="D442" s="9"/>
      <c r="E442" s="25"/>
      <c r="F442" s="9"/>
    </row>
    <row r="443" spans="1:6" x14ac:dyDescent="0.2">
      <c r="A443" s="9"/>
      <c r="B443" s="9"/>
      <c r="C443" s="25"/>
      <c r="D443" s="9"/>
      <c r="E443" s="25"/>
      <c r="F443" s="9"/>
    </row>
    <row r="444" spans="1:6" x14ac:dyDescent="0.2">
      <c r="A444" s="9"/>
      <c r="B444" s="9"/>
      <c r="C444" s="25"/>
      <c r="D444" s="9"/>
      <c r="E444" s="25"/>
      <c r="F444" s="9"/>
    </row>
    <row r="445" spans="1:6" x14ac:dyDescent="0.2">
      <c r="A445" s="9"/>
      <c r="B445" s="9"/>
      <c r="C445" s="25"/>
      <c r="D445" s="9"/>
      <c r="E445" s="25"/>
      <c r="F445" s="9"/>
    </row>
    <row r="446" spans="1:6" x14ac:dyDescent="0.2">
      <c r="A446" s="9"/>
      <c r="B446" s="9"/>
      <c r="C446" s="25"/>
      <c r="D446" s="9"/>
      <c r="E446" s="25"/>
      <c r="F446" s="9"/>
    </row>
    <row r="447" spans="1:6" x14ac:dyDescent="0.2">
      <c r="A447" s="9"/>
      <c r="B447" s="9"/>
      <c r="C447" s="25"/>
      <c r="D447" s="9"/>
      <c r="E447" s="25"/>
      <c r="F447" s="9"/>
    </row>
    <row r="448" spans="1:6" x14ac:dyDescent="0.2">
      <c r="A448" s="9"/>
      <c r="B448" s="9"/>
      <c r="C448" s="25"/>
      <c r="D448" s="9"/>
      <c r="E448" s="25"/>
      <c r="F448" s="9"/>
    </row>
    <row r="449" spans="1:6" x14ac:dyDescent="0.2">
      <c r="A449" s="9"/>
      <c r="B449" s="9"/>
      <c r="C449" s="25"/>
      <c r="D449" s="9"/>
      <c r="E449" s="25"/>
      <c r="F449" s="9"/>
    </row>
    <row r="450" spans="1:6" x14ac:dyDescent="0.2">
      <c r="A450" s="9"/>
      <c r="B450" s="9"/>
      <c r="C450" s="25"/>
      <c r="D450" s="9"/>
      <c r="E450" s="25"/>
      <c r="F450" s="9"/>
    </row>
    <row r="451" spans="1:6" x14ac:dyDescent="0.2">
      <c r="A451" s="9"/>
      <c r="B451" s="9"/>
      <c r="C451" s="25"/>
      <c r="D451" s="9"/>
      <c r="E451" s="25"/>
      <c r="F451" s="9"/>
    </row>
    <row r="452" spans="1:6" x14ac:dyDescent="0.2">
      <c r="A452" s="9"/>
      <c r="B452" s="9"/>
      <c r="C452" s="25"/>
      <c r="D452" s="9"/>
      <c r="E452" s="25"/>
      <c r="F452" s="9"/>
    </row>
    <row r="453" spans="1:6" x14ac:dyDescent="0.2">
      <c r="A453" s="9"/>
      <c r="B453" s="9"/>
      <c r="C453" s="25"/>
      <c r="D453" s="9"/>
      <c r="E453" s="25"/>
      <c r="F453" s="9"/>
    </row>
    <row r="454" spans="1:6" x14ac:dyDescent="0.2">
      <c r="A454" s="9"/>
      <c r="B454" s="9"/>
      <c r="C454" s="25"/>
      <c r="D454" s="9"/>
      <c r="E454" s="25"/>
      <c r="F454" s="9"/>
    </row>
    <row r="455" spans="1:6" x14ac:dyDescent="0.2">
      <c r="A455" s="9"/>
      <c r="B455" s="9"/>
      <c r="C455" s="25"/>
      <c r="D455" s="9"/>
      <c r="E455" s="25"/>
      <c r="F455" s="9"/>
    </row>
    <row r="456" spans="1:6" x14ac:dyDescent="0.2">
      <c r="A456" s="9"/>
      <c r="B456" s="9"/>
      <c r="C456" s="25"/>
      <c r="D456" s="9"/>
      <c r="E456" s="25"/>
      <c r="F456" s="9"/>
    </row>
    <row r="457" spans="1:6" x14ac:dyDescent="0.2">
      <c r="A457" s="9"/>
      <c r="B457" s="9"/>
      <c r="C457" s="25"/>
      <c r="D457" s="9"/>
      <c r="E457" s="25"/>
      <c r="F457" s="9"/>
    </row>
    <row r="458" spans="1:6" x14ac:dyDescent="0.2">
      <c r="A458" s="9"/>
      <c r="B458" s="9"/>
      <c r="C458" s="25"/>
      <c r="D458" s="9"/>
      <c r="E458" s="25"/>
      <c r="F458" s="9"/>
    </row>
    <row r="459" spans="1:6" x14ac:dyDescent="0.2">
      <c r="A459" s="9"/>
      <c r="B459" s="9"/>
      <c r="C459" s="25"/>
      <c r="D459" s="9"/>
      <c r="E459" s="25"/>
      <c r="F459" s="9"/>
    </row>
    <row r="460" spans="1:6" x14ac:dyDescent="0.2">
      <c r="A460" s="9"/>
      <c r="B460" s="9"/>
      <c r="C460" s="25"/>
      <c r="D460" s="9"/>
      <c r="E460" s="25"/>
      <c r="F460" s="9"/>
    </row>
    <row r="461" spans="1:6" x14ac:dyDescent="0.2">
      <c r="A461" s="9"/>
      <c r="B461" s="9"/>
      <c r="C461" s="25"/>
      <c r="D461" s="9"/>
      <c r="E461" s="25"/>
      <c r="F461" s="9"/>
    </row>
    <row r="462" spans="1:6" x14ac:dyDescent="0.2">
      <c r="A462" s="9"/>
      <c r="B462" s="9"/>
      <c r="C462" s="25"/>
      <c r="D462" s="9"/>
      <c r="E462" s="25"/>
      <c r="F462" s="9"/>
    </row>
    <row r="463" spans="1:6" x14ac:dyDescent="0.2">
      <c r="A463" s="9"/>
      <c r="B463" s="9"/>
      <c r="C463" s="25"/>
      <c r="D463" s="9"/>
      <c r="E463" s="25"/>
      <c r="F463" s="9"/>
    </row>
    <row r="464" spans="1:6" x14ac:dyDescent="0.2">
      <c r="A464" s="9"/>
      <c r="B464" s="9"/>
      <c r="C464" s="25"/>
      <c r="D464" s="9"/>
      <c r="E464" s="25"/>
      <c r="F464" s="9"/>
    </row>
    <row r="465" spans="1:6" x14ac:dyDescent="0.2">
      <c r="A465" s="9"/>
      <c r="B465" s="9"/>
      <c r="C465" s="25"/>
      <c r="D465" s="9"/>
      <c r="E465" s="25"/>
      <c r="F465" s="9"/>
    </row>
    <row r="466" spans="1:6" x14ac:dyDescent="0.2">
      <c r="A466" s="9"/>
      <c r="B466" s="9"/>
      <c r="C466" s="25"/>
      <c r="D466" s="9"/>
      <c r="E466" s="25"/>
      <c r="F466" s="9"/>
    </row>
    <row r="467" spans="1:6" x14ac:dyDescent="0.2">
      <c r="A467" s="9"/>
      <c r="B467" s="9"/>
      <c r="C467" s="25"/>
      <c r="D467" s="9"/>
      <c r="E467" s="25"/>
      <c r="F467" s="9"/>
    </row>
    <row r="468" spans="1:6" x14ac:dyDescent="0.2">
      <c r="A468" s="9"/>
      <c r="B468" s="9"/>
      <c r="C468" s="25"/>
      <c r="D468" s="9"/>
      <c r="E468" s="25"/>
      <c r="F468" s="9"/>
    </row>
    <row r="469" spans="1:6" x14ac:dyDescent="0.2">
      <c r="A469" s="9"/>
      <c r="B469" s="9"/>
      <c r="C469" s="25"/>
      <c r="D469" s="9"/>
      <c r="E469" s="25"/>
      <c r="F469" s="9"/>
    </row>
    <row r="470" spans="1:6" x14ac:dyDescent="0.2">
      <c r="A470" s="9"/>
      <c r="B470" s="9"/>
      <c r="C470" s="25"/>
      <c r="D470" s="9"/>
      <c r="E470" s="25"/>
      <c r="F470" s="9"/>
    </row>
    <row r="471" spans="1:6" x14ac:dyDescent="0.2">
      <c r="A471" s="9"/>
      <c r="B471" s="9"/>
      <c r="C471" s="25"/>
      <c r="D471" s="9"/>
      <c r="E471" s="25"/>
      <c r="F471" s="9"/>
    </row>
    <row r="472" spans="1:6" x14ac:dyDescent="0.2">
      <c r="A472" s="9"/>
      <c r="B472" s="9"/>
      <c r="C472" s="25"/>
      <c r="D472" s="9"/>
      <c r="E472" s="25"/>
      <c r="F472" s="9"/>
    </row>
    <row r="473" spans="1:6" x14ac:dyDescent="0.2">
      <c r="A473" s="9"/>
      <c r="B473" s="9"/>
      <c r="C473" s="25"/>
      <c r="D473" s="9"/>
      <c r="E473" s="25"/>
      <c r="F473" s="9"/>
    </row>
    <row r="474" spans="1:6" x14ac:dyDescent="0.2">
      <c r="A474" s="9"/>
      <c r="B474" s="9"/>
      <c r="C474" s="25"/>
      <c r="D474" s="9"/>
      <c r="E474" s="25"/>
      <c r="F474" s="9"/>
    </row>
    <row r="475" spans="1:6" x14ac:dyDescent="0.2">
      <c r="A475" s="9"/>
      <c r="B475" s="9"/>
      <c r="C475" s="25"/>
      <c r="D475" s="9"/>
      <c r="E475" s="25"/>
      <c r="F475" s="9"/>
    </row>
    <row r="476" spans="1:6" x14ac:dyDescent="0.2">
      <c r="A476" s="9"/>
      <c r="B476" s="9"/>
      <c r="C476" s="25"/>
      <c r="D476" s="9"/>
      <c r="E476" s="25"/>
      <c r="F476" s="9"/>
    </row>
    <row r="477" spans="1:6" x14ac:dyDescent="0.2">
      <c r="A477" s="9"/>
      <c r="B477" s="9"/>
      <c r="C477" s="25"/>
      <c r="D477" s="9"/>
      <c r="E477" s="25"/>
      <c r="F477" s="9"/>
    </row>
    <row r="478" spans="1:6" x14ac:dyDescent="0.2">
      <c r="A478" s="9"/>
      <c r="B478" s="9"/>
      <c r="C478" s="25"/>
      <c r="D478" s="9"/>
      <c r="E478" s="25"/>
      <c r="F478" s="9"/>
    </row>
    <row r="479" spans="1:6" x14ac:dyDescent="0.2">
      <c r="A479" s="9"/>
      <c r="B479" s="9"/>
      <c r="C479" s="25"/>
      <c r="D479" s="9"/>
      <c r="E479" s="25"/>
      <c r="F479" s="9"/>
    </row>
    <row r="480" spans="1:6" x14ac:dyDescent="0.2">
      <c r="A480" s="9"/>
      <c r="B480" s="9"/>
      <c r="C480" s="25"/>
      <c r="D480" s="9"/>
      <c r="E480" s="25"/>
      <c r="F480" s="9"/>
    </row>
    <row r="481" spans="1:6" x14ac:dyDescent="0.2">
      <c r="A481" s="9"/>
      <c r="B481" s="9"/>
      <c r="C481" s="25"/>
      <c r="D481" s="9"/>
      <c r="E481" s="25"/>
      <c r="F481" s="9"/>
    </row>
    <row r="482" spans="1:6" x14ac:dyDescent="0.2">
      <c r="A482" s="9"/>
      <c r="B482" s="9"/>
      <c r="C482" s="25"/>
      <c r="D482" s="9"/>
      <c r="E482" s="25"/>
      <c r="F482" s="9"/>
    </row>
    <row r="483" spans="1:6" x14ac:dyDescent="0.2">
      <c r="A483" s="9"/>
      <c r="B483" s="9"/>
      <c r="C483" s="25"/>
      <c r="D483" s="9"/>
      <c r="E483" s="25"/>
      <c r="F483" s="9"/>
    </row>
    <row r="484" spans="1:6" x14ac:dyDescent="0.2">
      <c r="A484" s="9"/>
      <c r="B484" s="9"/>
      <c r="C484" s="25"/>
      <c r="D484" s="9"/>
      <c r="E484" s="25"/>
      <c r="F484" s="9"/>
    </row>
    <row r="485" spans="1:6" x14ac:dyDescent="0.2">
      <c r="A485" s="9"/>
      <c r="B485" s="9"/>
      <c r="C485" s="25"/>
      <c r="D485" s="9"/>
      <c r="E485" s="25"/>
      <c r="F485" s="9"/>
    </row>
    <row r="486" spans="1:6" x14ac:dyDescent="0.2">
      <c r="A486" s="9"/>
      <c r="B486" s="9"/>
      <c r="C486" s="25"/>
      <c r="D486" s="9"/>
      <c r="E486" s="25"/>
      <c r="F486" s="9"/>
    </row>
    <row r="487" spans="1:6" x14ac:dyDescent="0.2">
      <c r="A487" s="9"/>
      <c r="B487" s="9"/>
      <c r="C487" s="25"/>
      <c r="D487" s="9"/>
      <c r="E487" s="25"/>
      <c r="F487" s="9"/>
    </row>
    <row r="488" spans="1:6" x14ac:dyDescent="0.2">
      <c r="A488" s="9"/>
      <c r="B488" s="9"/>
      <c r="C488" s="25"/>
      <c r="D488" s="9"/>
      <c r="E488" s="25"/>
      <c r="F488" s="9"/>
    </row>
    <row r="489" spans="1:6" x14ac:dyDescent="0.2">
      <c r="A489" s="9"/>
      <c r="B489" s="9"/>
      <c r="C489" s="25"/>
      <c r="D489" s="9"/>
      <c r="E489" s="25"/>
      <c r="F489" s="9"/>
    </row>
    <row r="490" spans="1:6" x14ac:dyDescent="0.2">
      <c r="A490" s="9"/>
      <c r="B490" s="9"/>
      <c r="C490" s="25"/>
      <c r="D490" s="9"/>
      <c r="E490" s="25"/>
      <c r="F490" s="9"/>
    </row>
    <row r="491" spans="1:6" x14ac:dyDescent="0.2">
      <c r="A491" s="9"/>
      <c r="B491" s="9"/>
      <c r="C491" s="25"/>
      <c r="D491" s="9"/>
      <c r="E491" s="25"/>
      <c r="F491" s="9"/>
    </row>
    <row r="492" spans="1:6" x14ac:dyDescent="0.2">
      <c r="A492" s="9"/>
      <c r="B492" s="9"/>
      <c r="C492" s="25"/>
      <c r="D492" s="9"/>
      <c r="E492" s="25"/>
      <c r="F492" s="9"/>
    </row>
    <row r="493" spans="1:6" x14ac:dyDescent="0.2">
      <c r="A493" s="9"/>
      <c r="B493" s="9"/>
      <c r="C493" s="25"/>
      <c r="D493" s="9"/>
      <c r="E493" s="25"/>
      <c r="F493" s="9"/>
    </row>
    <row r="494" spans="1:6" x14ac:dyDescent="0.2">
      <c r="A494" s="9"/>
      <c r="B494" s="9"/>
      <c r="C494" s="25"/>
      <c r="D494" s="9"/>
      <c r="E494" s="25"/>
      <c r="F494" s="9"/>
    </row>
    <row r="495" spans="1:6" x14ac:dyDescent="0.2">
      <c r="A495" s="9"/>
      <c r="B495" s="9"/>
      <c r="C495" s="25"/>
      <c r="D495" s="9"/>
      <c r="E495" s="25"/>
      <c r="F495" s="9"/>
    </row>
    <row r="496" spans="1:6" x14ac:dyDescent="0.2">
      <c r="A496" s="9"/>
      <c r="B496" s="9"/>
      <c r="C496" s="25"/>
      <c r="D496" s="9"/>
      <c r="E496" s="25"/>
      <c r="F496" s="9"/>
    </row>
    <row r="497" spans="1:6" x14ac:dyDescent="0.2">
      <c r="A497" s="9"/>
      <c r="B497" s="9"/>
      <c r="C497" s="25"/>
      <c r="D497" s="9"/>
      <c r="E497" s="25"/>
      <c r="F497" s="9"/>
    </row>
    <row r="498" spans="1:6" x14ac:dyDescent="0.2">
      <c r="A498" s="9"/>
      <c r="B498" s="9"/>
      <c r="C498" s="25"/>
      <c r="D498" s="9"/>
      <c r="E498" s="25"/>
      <c r="F498" s="9"/>
    </row>
    <row r="499" spans="1:6" x14ac:dyDescent="0.2">
      <c r="A499" s="9"/>
      <c r="B499" s="9"/>
      <c r="C499" s="25"/>
      <c r="D499" s="9"/>
      <c r="E499" s="25"/>
      <c r="F499" s="9"/>
    </row>
    <row r="500" spans="1:6" x14ac:dyDescent="0.2">
      <c r="A500" s="9"/>
      <c r="B500" s="9"/>
      <c r="C500" s="25"/>
      <c r="D500" s="9"/>
      <c r="E500" s="25"/>
      <c r="F500" s="9"/>
    </row>
    <row r="501" spans="1:6" x14ac:dyDescent="0.2">
      <c r="A501" s="9"/>
      <c r="B501" s="9"/>
      <c r="C501" s="25"/>
      <c r="D501" s="9"/>
      <c r="E501" s="25"/>
      <c r="F501" s="9"/>
    </row>
    <row r="502" spans="1:6" x14ac:dyDescent="0.2">
      <c r="A502" s="9"/>
      <c r="B502" s="9"/>
      <c r="C502" s="25"/>
      <c r="D502" s="9"/>
      <c r="E502" s="25"/>
      <c r="F502" s="9"/>
    </row>
    <row r="503" spans="1:6" x14ac:dyDescent="0.2">
      <c r="A503" s="9"/>
      <c r="B503" s="9"/>
      <c r="C503" s="25"/>
      <c r="D503" s="9"/>
      <c r="E503" s="25"/>
      <c r="F503" s="9"/>
    </row>
    <row r="504" spans="1:6" x14ac:dyDescent="0.2">
      <c r="A504" s="9"/>
      <c r="B504" s="9"/>
      <c r="C504" s="25"/>
      <c r="D504" s="9"/>
      <c r="E504" s="25"/>
      <c r="F504" s="9"/>
    </row>
    <row r="505" spans="1:6" x14ac:dyDescent="0.2">
      <c r="A505" s="9"/>
      <c r="B505" s="9"/>
      <c r="C505" s="25"/>
      <c r="D505" s="9"/>
      <c r="E505" s="25"/>
      <c r="F505" s="9"/>
    </row>
    <row r="506" spans="1:6" x14ac:dyDescent="0.2">
      <c r="A506" s="9"/>
      <c r="B506" s="9"/>
      <c r="C506" s="25"/>
      <c r="D506" s="9"/>
      <c r="E506" s="25"/>
      <c r="F506" s="9"/>
    </row>
    <row r="507" spans="1:6" x14ac:dyDescent="0.2">
      <c r="A507" s="9"/>
      <c r="B507" s="9"/>
      <c r="C507" s="25"/>
      <c r="D507" s="9"/>
      <c r="E507" s="25"/>
      <c r="F507" s="9"/>
    </row>
    <row r="508" spans="1:6" x14ac:dyDescent="0.2">
      <c r="A508" s="9"/>
      <c r="B508" s="9"/>
      <c r="C508" s="25"/>
      <c r="D508" s="9"/>
      <c r="E508" s="25"/>
      <c r="F508" s="9"/>
    </row>
    <row r="509" spans="1:6" x14ac:dyDescent="0.2">
      <c r="A509" s="9"/>
      <c r="B509" s="9"/>
      <c r="C509" s="25"/>
      <c r="D509" s="9"/>
      <c r="E509" s="25"/>
      <c r="F509" s="9"/>
    </row>
    <row r="510" spans="1:6" x14ac:dyDescent="0.2">
      <c r="A510" s="9"/>
      <c r="B510" s="9"/>
      <c r="C510" s="25"/>
      <c r="D510" s="9"/>
      <c r="E510" s="25"/>
      <c r="F510" s="9"/>
    </row>
    <row r="511" spans="1:6" x14ac:dyDescent="0.2">
      <c r="A511" s="9"/>
      <c r="B511" s="9"/>
      <c r="C511" s="25"/>
      <c r="D511" s="9"/>
      <c r="E511" s="25"/>
      <c r="F511" s="9"/>
    </row>
    <row r="512" spans="1:6" x14ac:dyDescent="0.2">
      <c r="A512" s="9"/>
      <c r="B512" s="9"/>
      <c r="C512" s="25"/>
      <c r="D512" s="9"/>
      <c r="E512" s="25"/>
      <c r="F512" s="9"/>
    </row>
    <row r="513" spans="1:6" x14ac:dyDescent="0.2">
      <c r="A513" s="9"/>
      <c r="B513" s="9"/>
      <c r="C513" s="25"/>
      <c r="D513" s="9"/>
      <c r="E513" s="25"/>
      <c r="F513" s="9"/>
    </row>
    <row r="514" spans="1:6" x14ac:dyDescent="0.2">
      <c r="A514" s="9"/>
      <c r="B514" s="9"/>
      <c r="C514" s="25"/>
      <c r="D514" s="9"/>
      <c r="E514" s="25"/>
      <c r="F514" s="9"/>
    </row>
    <row r="515" spans="1:6" x14ac:dyDescent="0.2">
      <c r="A515" s="9"/>
      <c r="B515" s="9"/>
      <c r="C515" s="25"/>
      <c r="D515" s="9"/>
      <c r="E515" s="25"/>
      <c r="F515" s="9"/>
    </row>
    <row r="516" spans="1:6" x14ac:dyDescent="0.2">
      <c r="A516" s="9"/>
      <c r="B516" s="9"/>
      <c r="C516" s="25"/>
      <c r="D516" s="9"/>
      <c r="E516" s="25"/>
      <c r="F516" s="9"/>
    </row>
    <row r="517" spans="1:6" x14ac:dyDescent="0.2">
      <c r="A517" s="9"/>
      <c r="B517" s="9"/>
      <c r="C517" s="25"/>
      <c r="D517" s="9"/>
      <c r="E517" s="25"/>
      <c r="F517" s="9"/>
    </row>
    <row r="518" spans="1:6" x14ac:dyDescent="0.2">
      <c r="A518" s="9"/>
      <c r="B518" s="9"/>
      <c r="C518" s="25"/>
      <c r="D518" s="9"/>
      <c r="E518" s="25"/>
      <c r="F518" s="9"/>
    </row>
    <row r="519" spans="1:6" x14ac:dyDescent="0.2">
      <c r="A519" s="9"/>
      <c r="B519" s="9"/>
      <c r="C519" s="25"/>
      <c r="D519" s="9"/>
      <c r="E519" s="25"/>
      <c r="F519" s="9"/>
    </row>
    <row r="520" spans="1:6" x14ac:dyDescent="0.2">
      <c r="A520" s="9"/>
      <c r="B520" s="9"/>
      <c r="C520" s="25"/>
      <c r="D520" s="9"/>
      <c r="E520" s="25"/>
      <c r="F520" s="9"/>
    </row>
    <row r="521" spans="1:6" x14ac:dyDescent="0.2">
      <c r="A521" s="9"/>
      <c r="B521" s="9"/>
      <c r="C521" s="25"/>
      <c r="D521" s="9"/>
      <c r="E521" s="25"/>
      <c r="F521" s="9"/>
    </row>
    <row r="522" spans="1:6" x14ac:dyDescent="0.2">
      <c r="A522" s="9"/>
      <c r="B522" s="9"/>
      <c r="C522" s="25"/>
      <c r="D522" s="9"/>
      <c r="E522" s="25"/>
      <c r="F522" s="9"/>
    </row>
    <row r="523" spans="1:6" x14ac:dyDescent="0.2">
      <c r="A523" s="9"/>
      <c r="B523" s="9"/>
      <c r="C523" s="25"/>
      <c r="D523" s="9"/>
      <c r="E523" s="25"/>
      <c r="F523" s="9"/>
    </row>
    <row r="524" spans="1:6" x14ac:dyDescent="0.2">
      <c r="A524" s="9"/>
      <c r="B524" s="9"/>
      <c r="C524" s="25"/>
      <c r="D524" s="9"/>
      <c r="E524" s="25"/>
      <c r="F524" s="9"/>
    </row>
    <row r="525" spans="1:6" x14ac:dyDescent="0.2">
      <c r="A525" s="9"/>
      <c r="B525" s="9"/>
      <c r="C525" s="25"/>
      <c r="D525" s="9"/>
      <c r="E525" s="25"/>
      <c r="F525" s="9"/>
    </row>
    <row r="526" spans="1:6" x14ac:dyDescent="0.2">
      <c r="A526" s="9"/>
      <c r="B526" s="9"/>
      <c r="C526" s="25"/>
      <c r="D526" s="9"/>
      <c r="E526" s="25"/>
      <c r="F526" s="9"/>
    </row>
    <row r="527" spans="1:6" x14ac:dyDescent="0.2">
      <c r="A527" s="9"/>
      <c r="B527" s="9"/>
      <c r="C527" s="25"/>
      <c r="D527" s="9"/>
      <c r="E527" s="25"/>
      <c r="F527" s="9"/>
    </row>
    <row r="528" spans="1:6" x14ac:dyDescent="0.2">
      <c r="A528" s="9"/>
      <c r="B528" s="9"/>
      <c r="C528" s="25"/>
      <c r="D528" s="9"/>
      <c r="E528" s="25"/>
      <c r="F528" s="9"/>
    </row>
    <row r="529" spans="1:6" x14ac:dyDescent="0.2">
      <c r="A529" s="9"/>
      <c r="B529" s="9"/>
      <c r="C529" s="25"/>
      <c r="D529" s="9"/>
      <c r="E529" s="25"/>
      <c r="F529" s="9"/>
    </row>
    <row r="530" spans="1:6" x14ac:dyDescent="0.2">
      <c r="A530" s="9"/>
      <c r="B530" s="9"/>
      <c r="C530" s="25"/>
      <c r="D530" s="9"/>
      <c r="E530" s="25"/>
      <c r="F530" s="9"/>
    </row>
    <row r="531" spans="1:6" x14ac:dyDescent="0.2">
      <c r="A531" s="9"/>
      <c r="B531" s="9"/>
      <c r="C531" s="25"/>
      <c r="D531" s="9"/>
      <c r="E531" s="25"/>
      <c r="F531" s="9"/>
    </row>
    <row r="532" spans="1:6" x14ac:dyDescent="0.2">
      <c r="A532" s="9"/>
      <c r="B532" s="9"/>
      <c r="C532" s="25"/>
      <c r="D532" s="9"/>
      <c r="E532" s="25"/>
      <c r="F532" s="9"/>
    </row>
    <row r="533" spans="1:6" x14ac:dyDescent="0.2">
      <c r="A533" s="9"/>
      <c r="B533" s="9"/>
      <c r="C533" s="25"/>
      <c r="D533" s="9"/>
      <c r="E533" s="25"/>
      <c r="F533" s="9"/>
    </row>
    <row r="534" spans="1:6" x14ac:dyDescent="0.2">
      <c r="A534" s="9"/>
      <c r="B534" s="9"/>
      <c r="C534" s="25"/>
      <c r="D534" s="9"/>
      <c r="E534" s="25"/>
      <c r="F534" s="9"/>
    </row>
    <row r="535" spans="1:6" x14ac:dyDescent="0.2">
      <c r="A535" s="9"/>
      <c r="B535" s="9"/>
      <c r="C535" s="25"/>
      <c r="D535" s="9"/>
      <c r="E535" s="25"/>
      <c r="F535" s="9"/>
    </row>
    <row r="536" spans="1:6" x14ac:dyDescent="0.2">
      <c r="A536" s="9"/>
      <c r="B536" s="9"/>
      <c r="C536" s="25"/>
      <c r="D536" s="9"/>
      <c r="E536" s="25"/>
      <c r="F536" s="9"/>
    </row>
    <row r="537" spans="1:6" x14ac:dyDescent="0.2">
      <c r="A537" s="9"/>
      <c r="B537" s="9"/>
      <c r="C537" s="25"/>
      <c r="D537" s="9"/>
      <c r="E537" s="25"/>
      <c r="F537" s="9"/>
    </row>
    <row r="538" spans="1:6" x14ac:dyDescent="0.2">
      <c r="A538" s="9"/>
      <c r="B538" s="9"/>
      <c r="C538" s="25"/>
      <c r="D538" s="9"/>
      <c r="E538" s="25"/>
      <c r="F538" s="9"/>
    </row>
    <row r="539" spans="1:6" x14ac:dyDescent="0.2">
      <c r="A539" s="9"/>
      <c r="B539" s="9"/>
      <c r="C539" s="25"/>
      <c r="D539" s="9"/>
      <c r="E539" s="25"/>
      <c r="F539" s="9"/>
    </row>
    <row r="540" spans="1:6" x14ac:dyDescent="0.2">
      <c r="A540" s="9"/>
      <c r="B540" s="9"/>
      <c r="C540" s="25"/>
      <c r="D540" s="9"/>
      <c r="E540" s="25"/>
      <c r="F540" s="9"/>
    </row>
    <row r="541" spans="1:6" x14ac:dyDescent="0.2">
      <c r="A541" s="9"/>
      <c r="B541" s="9"/>
      <c r="C541" s="25"/>
      <c r="D541" s="9"/>
      <c r="E541" s="25"/>
      <c r="F541" s="9"/>
    </row>
    <row r="542" spans="1:6" x14ac:dyDescent="0.2">
      <c r="A542" s="9"/>
      <c r="B542" s="9"/>
      <c r="C542" s="25"/>
      <c r="D542" s="9"/>
      <c r="E542" s="25"/>
      <c r="F542" s="9"/>
    </row>
    <row r="543" spans="1:6" x14ac:dyDescent="0.2">
      <c r="A543" s="9"/>
      <c r="B543" s="9"/>
      <c r="C543" s="25"/>
      <c r="D543" s="9"/>
      <c r="E543" s="25"/>
      <c r="F543" s="9"/>
    </row>
    <row r="544" spans="1:6" x14ac:dyDescent="0.2">
      <c r="A544" s="9"/>
      <c r="B544" s="9"/>
      <c r="C544" s="25"/>
      <c r="D544" s="9"/>
      <c r="E544" s="25"/>
      <c r="F544" s="9"/>
    </row>
    <row r="545" spans="1:6" x14ac:dyDescent="0.2">
      <c r="A545" s="9"/>
      <c r="B545" s="9"/>
      <c r="C545" s="25"/>
      <c r="D545" s="9"/>
      <c r="E545" s="25"/>
      <c r="F545" s="9"/>
    </row>
    <row r="546" spans="1:6" x14ac:dyDescent="0.2">
      <c r="A546" s="9"/>
      <c r="B546" s="9"/>
      <c r="C546" s="25"/>
      <c r="D546" s="9"/>
      <c r="E546" s="25"/>
      <c r="F546" s="9"/>
    </row>
    <row r="547" spans="1:6" x14ac:dyDescent="0.2">
      <c r="A547" s="9"/>
      <c r="B547" s="9"/>
      <c r="C547" s="25"/>
      <c r="D547" s="9"/>
      <c r="E547" s="25"/>
      <c r="F547" s="9"/>
    </row>
    <row r="548" spans="1:6" x14ac:dyDescent="0.2">
      <c r="A548" s="9"/>
      <c r="B548" s="9"/>
      <c r="C548" s="25"/>
      <c r="D548" s="9"/>
      <c r="E548" s="25"/>
      <c r="F548" s="9"/>
    </row>
    <row r="549" spans="1:6" x14ac:dyDescent="0.2">
      <c r="A549" s="9"/>
      <c r="B549" s="9"/>
      <c r="C549" s="25"/>
      <c r="D549" s="9"/>
      <c r="E549" s="25"/>
      <c r="F549" s="9"/>
    </row>
    <row r="550" spans="1:6" x14ac:dyDescent="0.2">
      <c r="A550" s="9"/>
      <c r="B550" s="9"/>
      <c r="C550" s="25"/>
      <c r="D550" s="9"/>
      <c r="E550" s="25"/>
      <c r="F550" s="9"/>
    </row>
    <row r="551" spans="1:6" x14ac:dyDescent="0.2">
      <c r="A551" s="9"/>
      <c r="B551" s="9"/>
      <c r="C551" s="25"/>
      <c r="D551" s="9"/>
      <c r="E551" s="25"/>
      <c r="F551" s="9"/>
    </row>
    <row r="552" spans="1:6" x14ac:dyDescent="0.2">
      <c r="A552" s="9"/>
      <c r="B552" s="9"/>
      <c r="C552" s="25"/>
      <c r="D552" s="9"/>
      <c r="E552" s="25"/>
      <c r="F552" s="9"/>
    </row>
    <row r="553" spans="1:6" x14ac:dyDescent="0.2">
      <c r="A553" s="9"/>
      <c r="B553" s="9"/>
      <c r="C553" s="25"/>
      <c r="D553" s="9"/>
      <c r="E553" s="25"/>
      <c r="F553" s="9"/>
    </row>
    <row r="554" spans="1:6" x14ac:dyDescent="0.2">
      <c r="A554" s="9"/>
      <c r="B554" s="9"/>
      <c r="C554" s="25"/>
      <c r="D554" s="9"/>
      <c r="E554" s="25"/>
      <c r="F554" s="9"/>
    </row>
    <row r="555" spans="1:6" x14ac:dyDescent="0.2">
      <c r="A555" s="9"/>
      <c r="B555" s="9"/>
      <c r="C555" s="25"/>
      <c r="D555" s="9"/>
      <c r="E555" s="25"/>
      <c r="F555" s="9"/>
    </row>
    <row r="556" spans="1:6" x14ac:dyDescent="0.2">
      <c r="A556" s="9"/>
      <c r="B556" s="9"/>
      <c r="C556" s="25"/>
      <c r="D556" s="9"/>
      <c r="E556" s="25"/>
      <c r="F556" s="9"/>
    </row>
    <row r="557" spans="1:6" x14ac:dyDescent="0.2">
      <c r="A557" s="9"/>
      <c r="B557" s="9"/>
      <c r="C557" s="25"/>
      <c r="D557" s="9"/>
      <c r="E557" s="25"/>
      <c r="F557" s="9"/>
    </row>
    <row r="558" spans="1:6" x14ac:dyDescent="0.2">
      <c r="A558" s="9"/>
      <c r="B558" s="9"/>
      <c r="C558" s="25"/>
      <c r="D558" s="9"/>
      <c r="E558" s="25"/>
      <c r="F558" s="9"/>
    </row>
    <row r="559" spans="1:6" x14ac:dyDescent="0.2">
      <c r="A559" s="9"/>
      <c r="B559" s="9"/>
      <c r="C559" s="25"/>
      <c r="D559" s="9"/>
      <c r="E559" s="25"/>
      <c r="F559" s="9"/>
    </row>
    <row r="560" spans="1:6" x14ac:dyDescent="0.2">
      <c r="A560" s="9"/>
      <c r="B560" s="9"/>
      <c r="C560" s="25"/>
      <c r="D560" s="9"/>
      <c r="E560" s="25"/>
      <c r="F560" s="9"/>
    </row>
    <row r="561" spans="1:6" x14ac:dyDescent="0.2">
      <c r="A561" s="9"/>
      <c r="B561" s="9"/>
      <c r="C561" s="25"/>
      <c r="D561" s="9"/>
      <c r="E561" s="25"/>
      <c r="F561" s="9"/>
    </row>
    <row r="562" spans="1:6" x14ac:dyDescent="0.2">
      <c r="A562" s="9"/>
      <c r="B562" s="9"/>
      <c r="C562" s="25"/>
      <c r="D562" s="9"/>
      <c r="E562" s="25"/>
      <c r="F562" s="9"/>
    </row>
    <row r="563" spans="1:6" x14ac:dyDescent="0.2">
      <c r="A563" s="9"/>
      <c r="B563" s="9"/>
      <c r="C563" s="25"/>
      <c r="D563" s="9"/>
      <c r="E563" s="25"/>
      <c r="F563" s="9"/>
    </row>
    <row r="564" spans="1:6" x14ac:dyDescent="0.2">
      <c r="A564" s="9"/>
      <c r="B564" s="9"/>
      <c r="C564" s="25"/>
      <c r="D564" s="9"/>
      <c r="E564" s="25"/>
      <c r="F564" s="9"/>
    </row>
    <row r="565" spans="1:6" x14ac:dyDescent="0.2">
      <c r="A565" s="9"/>
      <c r="B565" s="9"/>
      <c r="C565" s="25"/>
      <c r="D565" s="9"/>
      <c r="E565" s="25"/>
      <c r="F565" s="9"/>
    </row>
    <row r="566" spans="1:6" x14ac:dyDescent="0.2">
      <c r="A566" s="9"/>
      <c r="B566" s="9"/>
      <c r="C566" s="25"/>
      <c r="D566" s="9"/>
      <c r="E566" s="25"/>
      <c r="F566" s="9"/>
    </row>
    <row r="567" spans="1:6" x14ac:dyDescent="0.2">
      <c r="A567" s="9"/>
      <c r="B567" s="9"/>
      <c r="C567" s="25"/>
      <c r="D567" s="9"/>
      <c r="E567" s="25"/>
      <c r="F567" s="9"/>
    </row>
    <row r="568" spans="1:6" x14ac:dyDescent="0.2">
      <c r="A568" s="9"/>
      <c r="B568" s="9"/>
      <c r="C568" s="25"/>
      <c r="D568" s="9"/>
      <c r="E568" s="25"/>
      <c r="F568" s="9"/>
    </row>
    <row r="569" spans="1:6" x14ac:dyDescent="0.2">
      <c r="A569" s="9"/>
      <c r="B569" s="9"/>
      <c r="C569" s="25"/>
      <c r="D569" s="9"/>
      <c r="E569" s="25"/>
      <c r="F569" s="9"/>
    </row>
    <row r="570" spans="1:6" x14ac:dyDescent="0.2">
      <c r="A570" s="9"/>
      <c r="B570" s="9"/>
      <c r="C570" s="25"/>
      <c r="D570" s="9"/>
      <c r="E570" s="25"/>
      <c r="F570" s="9"/>
    </row>
    <row r="571" spans="1:6" x14ac:dyDescent="0.2">
      <c r="A571" s="9"/>
      <c r="B571" s="9"/>
      <c r="C571" s="25"/>
      <c r="D571" s="9"/>
      <c r="E571" s="25"/>
      <c r="F571" s="9"/>
    </row>
    <row r="572" spans="1:6" x14ac:dyDescent="0.2">
      <c r="A572" s="9"/>
      <c r="B572" s="9"/>
      <c r="C572" s="25"/>
      <c r="D572" s="9"/>
      <c r="E572" s="25"/>
      <c r="F572" s="9"/>
    </row>
    <row r="573" spans="1:6" x14ac:dyDescent="0.2">
      <c r="A573" s="9"/>
      <c r="B573" s="9"/>
      <c r="C573" s="25"/>
      <c r="D573" s="9"/>
      <c r="E573" s="25"/>
      <c r="F573" s="9"/>
    </row>
    <row r="574" spans="1:6" x14ac:dyDescent="0.2">
      <c r="A574" s="9"/>
      <c r="B574" s="9"/>
      <c r="C574" s="25"/>
      <c r="D574" s="9"/>
      <c r="E574" s="25"/>
      <c r="F574" s="9"/>
    </row>
    <row r="575" spans="1:6" x14ac:dyDescent="0.2">
      <c r="A575" s="9"/>
      <c r="B575" s="9"/>
      <c r="C575" s="25"/>
      <c r="D575" s="9"/>
      <c r="E575" s="25"/>
      <c r="F575" s="9"/>
    </row>
    <row r="576" spans="1:6" x14ac:dyDescent="0.2">
      <c r="A576" s="9"/>
      <c r="B576" s="9"/>
      <c r="C576" s="25"/>
      <c r="D576" s="9"/>
      <c r="E576" s="25"/>
      <c r="F576" s="9"/>
    </row>
    <row r="577" spans="1:6" x14ac:dyDescent="0.2">
      <c r="A577" s="9"/>
      <c r="B577" s="9"/>
      <c r="C577" s="25"/>
      <c r="D577" s="9"/>
      <c r="E577" s="25"/>
      <c r="F577" s="9"/>
    </row>
    <row r="578" spans="1:6" x14ac:dyDescent="0.2">
      <c r="A578" s="9"/>
      <c r="B578" s="9"/>
      <c r="C578" s="25"/>
      <c r="D578" s="9"/>
      <c r="E578" s="25"/>
      <c r="F578" s="9"/>
    </row>
    <row r="579" spans="1:6" x14ac:dyDescent="0.2">
      <c r="A579" s="9"/>
      <c r="B579" s="9"/>
      <c r="C579" s="25"/>
      <c r="D579" s="9"/>
      <c r="E579" s="25"/>
      <c r="F579" s="9"/>
    </row>
    <row r="580" spans="1:6" x14ac:dyDescent="0.2">
      <c r="A580" s="9"/>
      <c r="B580" s="9"/>
      <c r="C580" s="25"/>
      <c r="D580" s="9"/>
      <c r="E580" s="25"/>
      <c r="F580" s="9"/>
    </row>
    <row r="581" spans="1:6" x14ac:dyDescent="0.2">
      <c r="A581" s="9"/>
      <c r="B581" s="9"/>
      <c r="C581" s="25"/>
      <c r="D581" s="9"/>
      <c r="E581" s="25"/>
      <c r="F581" s="9"/>
    </row>
    <row r="582" spans="1:6" x14ac:dyDescent="0.2">
      <c r="A582" s="9"/>
      <c r="B582" s="9"/>
      <c r="C582" s="25"/>
      <c r="D582" s="9"/>
      <c r="E582" s="25"/>
      <c r="F582" s="9"/>
    </row>
    <row r="583" spans="1:6" x14ac:dyDescent="0.2">
      <c r="A583" s="9"/>
      <c r="B583" s="9"/>
      <c r="C583" s="25"/>
      <c r="D583" s="9"/>
      <c r="E583" s="25"/>
      <c r="F583" s="9"/>
    </row>
    <row r="584" spans="1:6" x14ac:dyDescent="0.2">
      <c r="A584" s="9"/>
      <c r="B584" s="9"/>
      <c r="C584" s="25"/>
      <c r="D584" s="9"/>
      <c r="E584" s="25"/>
      <c r="F584" s="9"/>
    </row>
    <row r="585" spans="1:6" x14ac:dyDescent="0.2">
      <c r="A585" s="9"/>
      <c r="B585" s="9"/>
      <c r="C585" s="25"/>
      <c r="D585" s="9"/>
      <c r="E585" s="25"/>
      <c r="F585" s="9"/>
    </row>
    <row r="586" spans="1:6" x14ac:dyDescent="0.2">
      <c r="A586" s="9"/>
      <c r="B586" s="9"/>
      <c r="C586" s="25"/>
      <c r="D586" s="9"/>
      <c r="E586" s="25"/>
      <c r="F586" s="9"/>
    </row>
    <row r="587" spans="1:6" x14ac:dyDescent="0.2">
      <c r="A587" s="9"/>
      <c r="B587" s="9"/>
      <c r="C587" s="25"/>
      <c r="D587" s="9"/>
      <c r="E587" s="25"/>
      <c r="F587" s="9"/>
    </row>
    <row r="588" spans="1:6" x14ac:dyDescent="0.2">
      <c r="A588" s="9"/>
      <c r="B588" s="9"/>
      <c r="C588" s="25"/>
      <c r="D588" s="9"/>
      <c r="E588" s="25"/>
      <c r="F588" s="9"/>
    </row>
    <row r="589" spans="1:6" x14ac:dyDescent="0.2">
      <c r="A589" s="9"/>
      <c r="B589" s="9"/>
      <c r="C589" s="25"/>
      <c r="D589" s="9"/>
      <c r="E589" s="25"/>
      <c r="F589" s="9"/>
    </row>
    <row r="590" spans="1:6" x14ac:dyDescent="0.2">
      <c r="A590" s="9"/>
      <c r="B590" s="9"/>
      <c r="C590" s="25"/>
      <c r="D590" s="9"/>
      <c r="E590" s="25"/>
      <c r="F590" s="9"/>
    </row>
    <row r="591" spans="1:6" x14ac:dyDescent="0.2">
      <c r="A591" s="9"/>
      <c r="B591" s="9"/>
      <c r="C591" s="25"/>
      <c r="D591" s="9"/>
      <c r="E591" s="25"/>
      <c r="F591" s="9"/>
    </row>
    <row r="592" spans="1:6" x14ac:dyDescent="0.2">
      <c r="A592" s="9"/>
      <c r="B592" s="9"/>
      <c r="C592" s="25"/>
      <c r="D592" s="9"/>
      <c r="E592" s="25"/>
      <c r="F592" s="9"/>
    </row>
    <row r="593" spans="1:6" x14ac:dyDescent="0.2">
      <c r="A593" s="9"/>
      <c r="B593" s="9"/>
      <c r="C593" s="25"/>
      <c r="D593" s="9"/>
      <c r="E593" s="25"/>
      <c r="F593" s="9"/>
    </row>
    <row r="594" spans="1:6" x14ac:dyDescent="0.2">
      <c r="A594" s="9"/>
      <c r="B594" s="9"/>
      <c r="C594" s="25"/>
      <c r="D594" s="9"/>
      <c r="E594" s="25"/>
      <c r="F594" s="9"/>
    </row>
    <row r="595" spans="1:6" x14ac:dyDescent="0.2">
      <c r="A595" s="9"/>
      <c r="B595" s="9"/>
      <c r="C595" s="25"/>
      <c r="D595" s="9"/>
      <c r="E595" s="25"/>
      <c r="F595" s="9"/>
    </row>
    <row r="596" spans="1:6" x14ac:dyDescent="0.2">
      <c r="A596" s="9"/>
      <c r="B596" s="9"/>
      <c r="C596" s="25"/>
      <c r="D596" s="9"/>
      <c r="E596" s="25"/>
      <c r="F596" s="9"/>
    </row>
    <row r="597" spans="1:6" x14ac:dyDescent="0.2">
      <c r="A597" s="9"/>
      <c r="B597" s="9"/>
      <c r="C597" s="25"/>
      <c r="D597" s="9"/>
      <c r="E597" s="25"/>
      <c r="F597" s="9"/>
    </row>
    <row r="598" spans="1:6" x14ac:dyDescent="0.2">
      <c r="A598" s="9"/>
      <c r="B598" s="9"/>
      <c r="C598" s="25"/>
      <c r="D598" s="9"/>
      <c r="E598" s="25"/>
      <c r="F598" s="9"/>
    </row>
    <row r="599" spans="1:6" x14ac:dyDescent="0.2">
      <c r="A599" s="9"/>
      <c r="B599" s="9"/>
      <c r="C599" s="25"/>
      <c r="D599" s="9"/>
      <c r="E599" s="25"/>
      <c r="F599" s="9"/>
    </row>
    <row r="600" spans="1:6" x14ac:dyDescent="0.2">
      <c r="A600" s="9"/>
      <c r="B600" s="9"/>
      <c r="C600" s="25"/>
      <c r="D600" s="9"/>
      <c r="E600" s="25"/>
      <c r="F600" s="9"/>
    </row>
    <row r="601" spans="1:6" x14ac:dyDescent="0.2">
      <c r="A601" s="9"/>
      <c r="B601" s="9"/>
      <c r="C601" s="25"/>
      <c r="D601" s="9"/>
      <c r="E601" s="25"/>
      <c r="F601" s="9"/>
    </row>
    <row r="602" spans="1:6" x14ac:dyDescent="0.2">
      <c r="A602" s="9"/>
      <c r="B602" s="9"/>
      <c r="C602" s="25"/>
      <c r="D602" s="9"/>
      <c r="E602" s="25"/>
      <c r="F602" s="9"/>
    </row>
    <row r="603" spans="1:6" x14ac:dyDescent="0.2">
      <c r="A603" s="9"/>
      <c r="B603" s="9"/>
      <c r="C603" s="25"/>
      <c r="D603" s="9"/>
      <c r="E603" s="25"/>
      <c r="F603" s="9"/>
    </row>
    <row r="604" spans="1:6" x14ac:dyDescent="0.2">
      <c r="A604" s="9"/>
      <c r="B604" s="9"/>
      <c r="C604" s="25"/>
      <c r="D604" s="9"/>
      <c r="E604" s="25"/>
      <c r="F604" s="9"/>
    </row>
    <row r="605" spans="1:6" x14ac:dyDescent="0.2">
      <c r="A605" s="9"/>
      <c r="B605" s="9"/>
      <c r="C605" s="25"/>
      <c r="D605" s="9"/>
      <c r="E605" s="25"/>
      <c r="F605" s="9"/>
    </row>
    <row r="606" spans="1:6" x14ac:dyDescent="0.2">
      <c r="A606" s="9"/>
      <c r="B606" s="9"/>
      <c r="C606" s="25"/>
      <c r="D606" s="9"/>
      <c r="E606" s="25"/>
      <c r="F606" s="9"/>
    </row>
    <row r="607" spans="1:6" x14ac:dyDescent="0.2">
      <c r="A607" s="9"/>
      <c r="B607" s="9"/>
      <c r="C607" s="25"/>
      <c r="D607" s="9"/>
      <c r="E607" s="25"/>
      <c r="F607" s="9"/>
    </row>
    <row r="608" spans="1:6" x14ac:dyDescent="0.2">
      <c r="A608" s="9"/>
      <c r="B608" s="9"/>
      <c r="C608" s="25"/>
      <c r="D608" s="9"/>
      <c r="E608" s="25"/>
      <c r="F608" s="9"/>
    </row>
    <row r="609" spans="1:6" x14ac:dyDescent="0.2">
      <c r="A609" s="9"/>
      <c r="B609" s="9"/>
      <c r="C609" s="25"/>
      <c r="D609" s="9"/>
      <c r="E609" s="25"/>
      <c r="F609" s="9"/>
    </row>
    <row r="610" spans="1:6" x14ac:dyDescent="0.2">
      <c r="A610" s="9"/>
      <c r="B610" s="9"/>
      <c r="C610" s="25"/>
      <c r="D610" s="9"/>
      <c r="E610" s="25"/>
      <c r="F610" s="9"/>
    </row>
    <row r="611" spans="1:6" x14ac:dyDescent="0.2">
      <c r="A611" s="9"/>
      <c r="B611" s="9"/>
      <c r="C611" s="25"/>
      <c r="D611" s="9"/>
      <c r="E611" s="25"/>
      <c r="F611" s="9"/>
    </row>
    <row r="612" spans="1:6" x14ac:dyDescent="0.2">
      <c r="A612" s="9"/>
      <c r="B612" s="9"/>
      <c r="C612" s="25"/>
      <c r="D612" s="9"/>
      <c r="E612" s="25"/>
      <c r="F612" s="9"/>
    </row>
    <row r="613" spans="1:6" x14ac:dyDescent="0.2">
      <c r="A613" s="9"/>
      <c r="B613" s="9"/>
      <c r="C613" s="25"/>
      <c r="D613" s="9"/>
      <c r="E613" s="25"/>
      <c r="F613" s="9"/>
    </row>
    <row r="614" spans="1:6" x14ac:dyDescent="0.2">
      <c r="A614" s="9"/>
      <c r="B614" s="9"/>
      <c r="C614" s="25"/>
      <c r="D614" s="9"/>
      <c r="E614" s="25"/>
      <c r="F614" s="9"/>
    </row>
    <row r="615" spans="1:6" x14ac:dyDescent="0.2">
      <c r="A615" s="9"/>
      <c r="B615" s="9"/>
      <c r="C615" s="25"/>
      <c r="D615" s="9"/>
      <c r="E615" s="25"/>
      <c r="F615" s="9"/>
    </row>
    <row r="616" spans="1:6" x14ac:dyDescent="0.2">
      <c r="A616" s="9"/>
      <c r="B616" s="9"/>
      <c r="C616" s="25"/>
      <c r="D616" s="9"/>
      <c r="E616" s="25"/>
      <c r="F616" s="9"/>
    </row>
    <row r="617" spans="1:6" x14ac:dyDescent="0.2">
      <c r="A617" s="9"/>
      <c r="B617" s="9"/>
      <c r="C617" s="25"/>
      <c r="D617" s="9"/>
      <c r="E617" s="25"/>
      <c r="F617" s="9"/>
    </row>
    <row r="618" spans="1:6" x14ac:dyDescent="0.2">
      <c r="A618" s="9"/>
      <c r="B618" s="9"/>
      <c r="C618" s="25"/>
      <c r="D618" s="9"/>
      <c r="E618" s="25"/>
      <c r="F618" s="9"/>
    </row>
    <row r="619" spans="1:6" x14ac:dyDescent="0.2">
      <c r="A619" s="9"/>
      <c r="B619" s="9"/>
      <c r="C619" s="25"/>
      <c r="D619" s="9"/>
      <c r="E619" s="25"/>
      <c r="F619" s="9"/>
    </row>
    <row r="620" spans="1:6" x14ac:dyDescent="0.2">
      <c r="A620" s="9"/>
      <c r="B620" s="9"/>
      <c r="C620" s="25"/>
      <c r="D620" s="9"/>
      <c r="E620" s="25"/>
      <c r="F620" s="9"/>
    </row>
    <row r="621" spans="1:6" x14ac:dyDescent="0.2">
      <c r="A621" s="9"/>
      <c r="B621" s="9"/>
      <c r="C621" s="25"/>
      <c r="D621" s="9"/>
      <c r="E621" s="25"/>
      <c r="F621" s="9"/>
    </row>
    <row r="622" spans="1:6" x14ac:dyDescent="0.2">
      <c r="A622" s="9"/>
      <c r="B622" s="9"/>
      <c r="C622" s="25"/>
      <c r="D622" s="9"/>
      <c r="E622" s="25"/>
      <c r="F622" s="9"/>
    </row>
    <row r="623" spans="1:6" x14ac:dyDescent="0.2">
      <c r="A623" s="9"/>
      <c r="B623" s="9"/>
      <c r="C623" s="25"/>
      <c r="D623" s="9"/>
      <c r="E623" s="25"/>
      <c r="F623" s="9"/>
    </row>
    <row r="624" spans="1:6" x14ac:dyDescent="0.2">
      <c r="A624" s="9"/>
      <c r="B624" s="9"/>
      <c r="C624" s="25"/>
      <c r="D624" s="9"/>
      <c r="E624" s="25"/>
      <c r="F624" s="9"/>
    </row>
    <row r="625" spans="1:6" x14ac:dyDescent="0.2">
      <c r="A625" s="9"/>
      <c r="B625" s="9"/>
      <c r="C625" s="25"/>
      <c r="D625" s="9"/>
      <c r="E625" s="25"/>
      <c r="F625" s="9"/>
    </row>
    <row r="626" spans="1:6" x14ac:dyDescent="0.2">
      <c r="A626" s="9"/>
      <c r="B626" s="9"/>
      <c r="C626" s="25"/>
      <c r="D626" s="9"/>
      <c r="E626" s="25"/>
      <c r="F626" s="9"/>
    </row>
    <row r="627" spans="1:6" x14ac:dyDescent="0.2">
      <c r="A627" s="9"/>
      <c r="B627" s="9"/>
      <c r="C627" s="25"/>
      <c r="D627" s="9"/>
      <c r="E627" s="25"/>
      <c r="F627" s="9"/>
    </row>
    <row r="628" spans="1:6" x14ac:dyDescent="0.2">
      <c r="A628" s="9"/>
      <c r="B628" s="9"/>
      <c r="C628" s="25"/>
      <c r="D628" s="9"/>
      <c r="E628" s="25"/>
      <c r="F628" s="9"/>
    </row>
    <row r="629" spans="1:6" x14ac:dyDescent="0.2">
      <c r="A629" s="9"/>
      <c r="B629" s="9"/>
      <c r="C629" s="25"/>
      <c r="D629" s="9"/>
      <c r="E629" s="25"/>
      <c r="F629" s="9"/>
    </row>
    <row r="630" spans="1:6" x14ac:dyDescent="0.2">
      <c r="A630" s="9"/>
      <c r="B630" s="9"/>
      <c r="C630" s="25"/>
      <c r="D630" s="9"/>
      <c r="E630" s="25"/>
      <c r="F630" s="9"/>
    </row>
    <row r="631" spans="1:6" x14ac:dyDescent="0.2">
      <c r="A631" s="9"/>
      <c r="B631" s="9"/>
      <c r="C631" s="25"/>
      <c r="D631" s="9"/>
      <c r="E631" s="25"/>
      <c r="F631" s="9"/>
    </row>
    <row r="632" spans="1:6" x14ac:dyDescent="0.2">
      <c r="A632" s="9"/>
      <c r="B632" s="9"/>
      <c r="C632" s="25"/>
      <c r="D632" s="9"/>
      <c r="E632" s="25"/>
      <c r="F632" s="9"/>
    </row>
    <row r="633" spans="1:6" x14ac:dyDescent="0.2">
      <c r="A633" s="9"/>
      <c r="B633" s="9"/>
      <c r="C633" s="25"/>
      <c r="D633" s="9"/>
      <c r="E633" s="25"/>
      <c r="F633" s="9"/>
    </row>
    <row r="634" spans="1:6" x14ac:dyDescent="0.2">
      <c r="A634" s="9"/>
      <c r="B634" s="9"/>
      <c r="C634" s="25"/>
      <c r="D634" s="9"/>
      <c r="E634" s="25"/>
      <c r="F634" s="9"/>
    </row>
    <row r="635" spans="1:6" x14ac:dyDescent="0.2">
      <c r="A635" s="9"/>
      <c r="B635" s="9"/>
      <c r="C635" s="25"/>
      <c r="D635" s="9"/>
      <c r="E635" s="25"/>
      <c r="F635" s="9"/>
    </row>
    <row r="636" spans="1:6" x14ac:dyDescent="0.2">
      <c r="A636" s="9"/>
      <c r="B636" s="9"/>
      <c r="C636" s="25"/>
      <c r="D636" s="9"/>
      <c r="E636" s="25"/>
      <c r="F636" s="9"/>
    </row>
    <row r="637" spans="1:6" x14ac:dyDescent="0.2">
      <c r="A637" s="9"/>
      <c r="B637" s="9"/>
      <c r="C637" s="25"/>
      <c r="D637" s="9"/>
      <c r="E637" s="25"/>
      <c r="F637" s="9"/>
    </row>
    <row r="638" spans="1:6" x14ac:dyDescent="0.2">
      <c r="A638" s="9"/>
      <c r="B638" s="9"/>
      <c r="C638" s="25"/>
      <c r="D638" s="9"/>
      <c r="E638" s="25"/>
      <c r="F638" s="9"/>
    </row>
    <row r="639" spans="1:6" x14ac:dyDescent="0.2">
      <c r="A639" s="9"/>
      <c r="B639" s="9"/>
      <c r="C639" s="25"/>
      <c r="D639" s="9"/>
      <c r="E639" s="25"/>
      <c r="F639" s="9"/>
    </row>
    <row r="640" spans="1:6" x14ac:dyDescent="0.2">
      <c r="A640" s="9"/>
      <c r="B640" s="9"/>
      <c r="C640" s="25"/>
      <c r="D640" s="9"/>
      <c r="E640" s="25"/>
      <c r="F640" s="9"/>
    </row>
    <row r="641" spans="1:6" x14ac:dyDescent="0.2">
      <c r="A641" s="9"/>
      <c r="B641" s="9"/>
      <c r="C641" s="25"/>
      <c r="D641" s="9"/>
      <c r="E641" s="25"/>
      <c r="F641" s="9"/>
    </row>
    <row r="642" spans="1:6" x14ac:dyDescent="0.2">
      <c r="A642" s="9"/>
      <c r="B642" s="9"/>
      <c r="C642" s="25"/>
      <c r="D642" s="9"/>
      <c r="E642" s="25"/>
      <c r="F642" s="9"/>
    </row>
    <row r="643" spans="1:6" x14ac:dyDescent="0.2">
      <c r="A643" s="9"/>
      <c r="B643" s="9"/>
      <c r="C643" s="25"/>
      <c r="D643" s="9"/>
      <c r="E643" s="25"/>
      <c r="F643" s="9"/>
    </row>
    <row r="644" spans="1:6" x14ac:dyDescent="0.2">
      <c r="A644" s="9"/>
      <c r="B644" s="9"/>
      <c r="C644" s="25"/>
      <c r="D644" s="9"/>
      <c r="E644" s="25"/>
      <c r="F644" s="9"/>
    </row>
    <row r="645" spans="1:6" x14ac:dyDescent="0.2">
      <c r="A645" s="9"/>
      <c r="B645" s="9"/>
      <c r="C645" s="25"/>
      <c r="D645" s="9"/>
      <c r="E645" s="25"/>
      <c r="F645" s="9"/>
    </row>
    <row r="646" spans="1:6" x14ac:dyDescent="0.2">
      <c r="A646" s="9"/>
      <c r="B646" s="9"/>
      <c r="C646" s="25"/>
      <c r="D646" s="9"/>
      <c r="E646" s="25"/>
      <c r="F646" s="9"/>
    </row>
    <row r="647" spans="1:6" x14ac:dyDescent="0.2">
      <c r="A647" s="9"/>
      <c r="B647" s="9"/>
      <c r="C647" s="25"/>
      <c r="D647" s="9"/>
      <c r="E647" s="25"/>
      <c r="F647" s="9"/>
    </row>
    <row r="648" spans="1:6" x14ac:dyDescent="0.2">
      <c r="A648" s="9"/>
      <c r="B648" s="9"/>
      <c r="C648" s="25"/>
      <c r="D648" s="9"/>
      <c r="E648" s="25"/>
      <c r="F648" s="9"/>
    </row>
    <row r="649" spans="1:6" x14ac:dyDescent="0.2">
      <c r="A649" s="9"/>
      <c r="B649" s="9"/>
      <c r="C649" s="25"/>
      <c r="D649" s="9"/>
      <c r="E649" s="25"/>
      <c r="F649" s="9"/>
    </row>
    <row r="650" spans="1:6" x14ac:dyDescent="0.2">
      <c r="A650" s="9"/>
      <c r="B650" s="9"/>
      <c r="C650" s="25"/>
      <c r="D650" s="9"/>
      <c r="E650" s="25"/>
      <c r="F650" s="9"/>
    </row>
    <row r="651" spans="1:6" x14ac:dyDescent="0.2">
      <c r="A651" s="9"/>
      <c r="B651" s="9"/>
      <c r="C651" s="25"/>
      <c r="D651" s="9"/>
      <c r="E651" s="25"/>
      <c r="F651" s="9"/>
    </row>
    <row r="652" spans="1:6" x14ac:dyDescent="0.2">
      <c r="A652" s="9"/>
      <c r="B652" s="9"/>
      <c r="C652" s="25"/>
      <c r="D652" s="9"/>
      <c r="E652" s="25"/>
      <c r="F652" s="9"/>
    </row>
    <row r="653" spans="1:6" x14ac:dyDescent="0.2">
      <c r="A653" s="9"/>
      <c r="B653" s="9"/>
      <c r="C653" s="25"/>
      <c r="D653" s="9"/>
      <c r="E653" s="25"/>
      <c r="F653" s="9"/>
    </row>
    <row r="654" spans="1:6" x14ac:dyDescent="0.2">
      <c r="A654" s="9"/>
      <c r="B654" s="9"/>
      <c r="C654" s="25"/>
      <c r="D654" s="9"/>
      <c r="E654" s="25"/>
      <c r="F654" s="9"/>
    </row>
    <row r="655" spans="1:6" x14ac:dyDescent="0.2">
      <c r="A655" s="9"/>
      <c r="B655" s="9"/>
      <c r="C655" s="25"/>
      <c r="D655" s="9"/>
      <c r="E655" s="25"/>
      <c r="F655" s="9"/>
    </row>
    <row r="656" spans="1:6" x14ac:dyDescent="0.2">
      <c r="A656" s="9"/>
      <c r="B656" s="9"/>
      <c r="C656" s="25"/>
      <c r="D656" s="9"/>
      <c r="E656" s="25"/>
      <c r="F656" s="9"/>
    </row>
    <row r="657" spans="1:6" x14ac:dyDescent="0.2">
      <c r="A657" s="9"/>
      <c r="B657" s="9"/>
      <c r="C657" s="25"/>
      <c r="D657" s="9"/>
      <c r="E657" s="25"/>
      <c r="F657" s="9"/>
    </row>
    <row r="658" spans="1:6" x14ac:dyDescent="0.2">
      <c r="A658" s="9"/>
      <c r="B658" s="9"/>
      <c r="C658" s="25"/>
      <c r="D658" s="9"/>
      <c r="E658" s="25"/>
      <c r="F658" s="9"/>
    </row>
    <row r="659" spans="1:6" x14ac:dyDescent="0.2">
      <c r="A659" s="9"/>
      <c r="B659" s="9"/>
      <c r="C659" s="25"/>
      <c r="D659" s="9"/>
      <c r="E659" s="25"/>
      <c r="F659" s="9"/>
    </row>
    <row r="660" spans="1:6" x14ac:dyDescent="0.2">
      <c r="A660" s="9"/>
      <c r="B660" s="9"/>
      <c r="C660" s="25"/>
      <c r="D660" s="9"/>
      <c r="E660" s="25"/>
      <c r="F660" s="9"/>
    </row>
    <row r="661" spans="1:6" x14ac:dyDescent="0.2">
      <c r="A661" s="9"/>
      <c r="B661" s="9"/>
      <c r="C661" s="25"/>
      <c r="D661" s="9"/>
      <c r="E661" s="25"/>
      <c r="F661" s="9"/>
    </row>
    <row r="662" spans="1:6" x14ac:dyDescent="0.2">
      <c r="A662" s="9"/>
      <c r="B662" s="9"/>
      <c r="C662" s="25"/>
      <c r="D662" s="9"/>
      <c r="E662" s="25"/>
      <c r="F662" s="9"/>
    </row>
    <row r="663" spans="1:6" x14ac:dyDescent="0.2">
      <c r="A663" s="9"/>
      <c r="B663" s="9"/>
      <c r="C663" s="25"/>
      <c r="D663" s="9"/>
      <c r="E663" s="25"/>
      <c r="F663" s="9"/>
    </row>
    <row r="664" spans="1:6" x14ac:dyDescent="0.2">
      <c r="A664" s="9"/>
      <c r="B664" s="9"/>
      <c r="C664" s="25"/>
      <c r="D664" s="9"/>
      <c r="E664" s="25"/>
      <c r="F664" s="9"/>
    </row>
    <row r="665" spans="1:6" x14ac:dyDescent="0.2">
      <c r="A665" s="9"/>
      <c r="B665" s="9"/>
      <c r="C665" s="25"/>
      <c r="D665" s="9"/>
      <c r="E665" s="25"/>
      <c r="F665" s="9"/>
    </row>
    <row r="666" spans="1:6" x14ac:dyDescent="0.2">
      <c r="A666" s="9"/>
      <c r="B666" s="9"/>
      <c r="C666" s="25"/>
      <c r="D666" s="9"/>
      <c r="E666" s="25"/>
      <c r="F666" s="9"/>
    </row>
    <row r="667" spans="1:6" x14ac:dyDescent="0.2">
      <c r="A667" s="9"/>
      <c r="B667" s="9"/>
      <c r="C667" s="25"/>
      <c r="D667" s="9"/>
      <c r="E667" s="25"/>
      <c r="F667" s="9"/>
    </row>
    <row r="668" spans="1:6" x14ac:dyDescent="0.2">
      <c r="A668" s="9"/>
      <c r="B668" s="9"/>
      <c r="C668" s="25"/>
      <c r="D668" s="9"/>
      <c r="E668" s="25"/>
      <c r="F668" s="9"/>
    </row>
    <row r="669" spans="1:6" x14ac:dyDescent="0.2">
      <c r="A669" s="9"/>
      <c r="B669" s="9"/>
      <c r="C669" s="25"/>
      <c r="D669" s="9"/>
      <c r="E669" s="25"/>
      <c r="F669" s="9"/>
    </row>
    <row r="670" spans="1:6" x14ac:dyDescent="0.2">
      <c r="A670" s="9"/>
      <c r="B670" s="9"/>
      <c r="C670" s="25"/>
      <c r="D670" s="9"/>
      <c r="E670" s="25"/>
      <c r="F670" s="9"/>
    </row>
    <row r="671" spans="1:6" x14ac:dyDescent="0.2">
      <c r="A671" s="9"/>
      <c r="B671" s="9"/>
      <c r="C671" s="25"/>
      <c r="D671" s="9"/>
      <c r="E671" s="25"/>
      <c r="F671" s="9"/>
    </row>
    <row r="672" spans="1:6" x14ac:dyDescent="0.2">
      <c r="A672" s="9"/>
      <c r="B672" s="9"/>
      <c r="C672" s="25"/>
      <c r="D672" s="9"/>
      <c r="E672" s="25"/>
      <c r="F672" s="9"/>
    </row>
    <row r="673" spans="1:6" x14ac:dyDescent="0.2">
      <c r="A673" s="9"/>
      <c r="B673" s="9"/>
      <c r="C673" s="25"/>
      <c r="D673" s="9"/>
      <c r="E673" s="25"/>
      <c r="F673" s="9"/>
    </row>
    <row r="674" spans="1:6" x14ac:dyDescent="0.2">
      <c r="A674" s="9"/>
      <c r="B674" s="9"/>
      <c r="C674" s="25"/>
      <c r="D674" s="9"/>
      <c r="E674" s="25"/>
      <c r="F674" s="9"/>
    </row>
    <row r="675" spans="1:6" x14ac:dyDescent="0.2">
      <c r="A675" s="9"/>
      <c r="B675" s="9"/>
      <c r="C675" s="25"/>
      <c r="D675" s="9"/>
      <c r="E675" s="25"/>
      <c r="F675" s="9"/>
    </row>
    <row r="676" spans="1:6" x14ac:dyDescent="0.2">
      <c r="A676" s="9"/>
      <c r="B676" s="9"/>
      <c r="C676" s="25"/>
      <c r="D676" s="9"/>
      <c r="E676" s="25"/>
      <c r="F676" s="9"/>
    </row>
    <row r="677" spans="1:6" x14ac:dyDescent="0.2">
      <c r="A677" s="9"/>
      <c r="B677" s="9"/>
      <c r="C677" s="25"/>
      <c r="D677" s="9"/>
      <c r="E677" s="25"/>
      <c r="F677" s="9"/>
    </row>
    <row r="678" spans="1:6" x14ac:dyDescent="0.2">
      <c r="A678" s="9"/>
      <c r="B678" s="9"/>
      <c r="C678" s="25"/>
      <c r="D678" s="9"/>
      <c r="E678" s="25"/>
      <c r="F678" s="9"/>
    </row>
    <row r="679" spans="1:6" x14ac:dyDescent="0.2">
      <c r="A679" s="9"/>
      <c r="B679" s="9"/>
      <c r="C679" s="25"/>
      <c r="D679" s="9"/>
      <c r="E679" s="25"/>
      <c r="F679" s="9"/>
    </row>
    <row r="680" spans="1:6" x14ac:dyDescent="0.2">
      <c r="A680" s="9"/>
      <c r="B680" s="9"/>
      <c r="C680" s="25"/>
      <c r="D680" s="9"/>
      <c r="E680" s="25"/>
      <c r="F680" s="9"/>
    </row>
    <row r="681" spans="1:6" x14ac:dyDescent="0.2">
      <c r="A681" s="9"/>
      <c r="B681" s="9"/>
      <c r="C681" s="25"/>
      <c r="D681" s="9"/>
      <c r="E681" s="25"/>
      <c r="F681" s="9"/>
    </row>
    <row r="682" spans="1:6" x14ac:dyDescent="0.2">
      <c r="A682" s="9"/>
      <c r="B682" s="9"/>
      <c r="C682" s="25"/>
      <c r="D682" s="9"/>
      <c r="E682" s="25"/>
      <c r="F682" s="9"/>
    </row>
    <row r="683" spans="1:6" x14ac:dyDescent="0.2">
      <c r="A683" s="9"/>
      <c r="B683" s="9"/>
      <c r="C683" s="25"/>
      <c r="D683" s="9"/>
      <c r="E683" s="25"/>
      <c r="F683" s="9"/>
    </row>
    <row r="684" spans="1:6" x14ac:dyDescent="0.2">
      <c r="A684" s="9"/>
      <c r="B684" s="9"/>
      <c r="C684" s="25"/>
      <c r="D684" s="9"/>
      <c r="E684" s="25"/>
      <c r="F684" s="9"/>
    </row>
    <row r="685" spans="1:6" x14ac:dyDescent="0.2">
      <c r="A685" s="9"/>
      <c r="B685" s="9"/>
      <c r="C685" s="25"/>
      <c r="D685" s="9"/>
      <c r="E685" s="25"/>
      <c r="F685" s="9"/>
    </row>
    <row r="686" spans="1:6" x14ac:dyDescent="0.2">
      <c r="A686" s="9"/>
      <c r="B686" s="9"/>
      <c r="C686" s="25"/>
      <c r="D686" s="9"/>
      <c r="E686" s="25"/>
      <c r="F686" s="9"/>
    </row>
    <row r="687" spans="1:6" x14ac:dyDescent="0.2">
      <c r="A687" s="9"/>
      <c r="B687" s="9"/>
      <c r="C687" s="25"/>
      <c r="D687" s="9"/>
      <c r="E687" s="25"/>
      <c r="F687" s="9"/>
    </row>
    <row r="688" spans="1:6" x14ac:dyDescent="0.2">
      <c r="A688" s="9"/>
      <c r="B688" s="9"/>
      <c r="C688" s="25"/>
      <c r="D688" s="9"/>
      <c r="E688" s="25"/>
      <c r="F688" s="9"/>
    </row>
    <row r="689" spans="1:6" x14ac:dyDescent="0.2">
      <c r="A689" s="9"/>
      <c r="B689" s="9"/>
      <c r="C689" s="25"/>
      <c r="D689" s="9"/>
      <c r="E689" s="25"/>
      <c r="F689" s="9"/>
    </row>
    <row r="690" spans="1:6" x14ac:dyDescent="0.2">
      <c r="A690" s="9"/>
      <c r="B690" s="9"/>
      <c r="C690" s="25"/>
      <c r="D690" s="9"/>
      <c r="E690" s="25"/>
      <c r="F690" s="9"/>
    </row>
    <row r="691" spans="1:6" x14ac:dyDescent="0.2">
      <c r="A691" s="9"/>
      <c r="B691" s="9"/>
      <c r="C691" s="25"/>
      <c r="D691" s="9"/>
      <c r="E691" s="25"/>
      <c r="F691" s="9"/>
    </row>
    <row r="692" spans="1:6" x14ac:dyDescent="0.2">
      <c r="A692" s="9"/>
      <c r="B692" s="9"/>
      <c r="C692" s="25"/>
      <c r="D692" s="9"/>
      <c r="E692" s="25"/>
      <c r="F692" s="9"/>
    </row>
    <row r="693" spans="1:6" x14ac:dyDescent="0.2">
      <c r="A693" s="9"/>
      <c r="B693" s="9"/>
      <c r="C693" s="25"/>
      <c r="D693" s="9"/>
      <c r="E693" s="25"/>
      <c r="F693" s="9"/>
    </row>
    <row r="694" spans="1:6" x14ac:dyDescent="0.2">
      <c r="A694" s="9"/>
      <c r="B694" s="9"/>
      <c r="C694" s="25"/>
      <c r="D694" s="9"/>
      <c r="E694" s="25"/>
      <c r="F694" s="9"/>
    </row>
    <row r="695" spans="1:6" x14ac:dyDescent="0.2">
      <c r="A695" s="9"/>
      <c r="B695" s="9"/>
      <c r="C695" s="25"/>
      <c r="D695" s="9"/>
      <c r="E695" s="25"/>
      <c r="F695" s="9"/>
    </row>
    <row r="696" spans="1:6" x14ac:dyDescent="0.2">
      <c r="A696" s="9"/>
      <c r="B696" s="9"/>
      <c r="C696" s="25"/>
      <c r="D696" s="9"/>
      <c r="E696" s="25"/>
      <c r="F696" s="9"/>
    </row>
    <row r="697" spans="1:6" x14ac:dyDescent="0.2">
      <c r="A697" s="9"/>
      <c r="B697" s="9"/>
      <c r="C697" s="25"/>
      <c r="D697" s="9"/>
      <c r="E697" s="25"/>
      <c r="F697" s="9"/>
    </row>
    <row r="698" spans="1:6" x14ac:dyDescent="0.2">
      <c r="A698" s="9"/>
      <c r="B698" s="9"/>
      <c r="C698" s="25"/>
      <c r="D698" s="9"/>
      <c r="E698" s="25"/>
      <c r="F698" s="9"/>
    </row>
    <row r="699" spans="1:6" x14ac:dyDescent="0.2">
      <c r="A699" s="9"/>
      <c r="B699" s="9"/>
      <c r="C699" s="25"/>
      <c r="D699" s="9"/>
      <c r="E699" s="25"/>
      <c r="F699" s="9"/>
    </row>
    <row r="700" spans="1:6" x14ac:dyDescent="0.2">
      <c r="A700" s="9"/>
      <c r="B700" s="9"/>
      <c r="C700" s="25"/>
      <c r="D700" s="9"/>
      <c r="E700" s="25"/>
      <c r="F700" s="9"/>
    </row>
    <row r="701" spans="1:6" x14ac:dyDescent="0.2">
      <c r="A701" s="9"/>
      <c r="B701" s="9"/>
      <c r="C701" s="25"/>
      <c r="D701" s="9"/>
      <c r="E701" s="25"/>
      <c r="F701" s="9"/>
    </row>
    <row r="702" spans="1:6" x14ac:dyDescent="0.2">
      <c r="A702" s="9"/>
      <c r="B702" s="9"/>
      <c r="C702" s="25"/>
      <c r="D702" s="9"/>
      <c r="E702" s="25"/>
      <c r="F702" s="9"/>
    </row>
    <row r="703" spans="1:6" x14ac:dyDescent="0.2">
      <c r="A703" s="9"/>
      <c r="B703" s="9"/>
      <c r="C703" s="25"/>
      <c r="D703" s="9"/>
      <c r="E703" s="25"/>
      <c r="F703" s="9"/>
    </row>
    <row r="704" spans="1:6" x14ac:dyDescent="0.2">
      <c r="A704" s="9"/>
      <c r="B704" s="9"/>
      <c r="C704" s="25"/>
      <c r="D704" s="9"/>
      <c r="E704" s="25"/>
      <c r="F704" s="9"/>
    </row>
    <row r="705" spans="1:6" x14ac:dyDescent="0.2">
      <c r="A705" s="9"/>
      <c r="B705" s="9"/>
      <c r="C705" s="25"/>
      <c r="D705" s="9"/>
      <c r="E705" s="25"/>
      <c r="F705" s="9"/>
    </row>
    <row r="706" spans="1:6" x14ac:dyDescent="0.2">
      <c r="A706" s="9"/>
      <c r="B706" s="9"/>
      <c r="C706" s="25"/>
      <c r="D706" s="9"/>
      <c r="E706" s="25"/>
      <c r="F706" s="9"/>
    </row>
    <row r="707" spans="1:6" x14ac:dyDescent="0.2">
      <c r="A707" s="9"/>
      <c r="B707" s="9"/>
      <c r="C707" s="25"/>
      <c r="D707" s="9"/>
      <c r="E707" s="25"/>
      <c r="F707" s="9"/>
    </row>
    <row r="708" spans="1:6" x14ac:dyDescent="0.2">
      <c r="A708" s="9"/>
      <c r="B708" s="9"/>
      <c r="C708" s="25"/>
      <c r="D708" s="9"/>
      <c r="E708" s="25"/>
      <c r="F708" s="9"/>
    </row>
    <row r="709" spans="1:6" x14ac:dyDescent="0.2">
      <c r="A709" s="9"/>
      <c r="B709" s="9"/>
      <c r="C709" s="25"/>
      <c r="D709" s="9"/>
      <c r="E709" s="25"/>
      <c r="F709" s="9"/>
    </row>
    <row r="710" spans="1:6" x14ac:dyDescent="0.2">
      <c r="A710" s="9"/>
      <c r="B710" s="9"/>
      <c r="C710" s="25"/>
      <c r="D710" s="9"/>
      <c r="E710" s="25"/>
      <c r="F710" s="9"/>
    </row>
    <row r="711" spans="1:6" x14ac:dyDescent="0.2">
      <c r="A711" s="9"/>
      <c r="B711" s="9"/>
      <c r="C711" s="25"/>
      <c r="D711" s="9"/>
      <c r="E711" s="25"/>
      <c r="F711" s="9"/>
    </row>
    <row r="712" spans="1:6" x14ac:dyDescent="0.2">
      <c r="A712" s="9"/>
      <c r="B712" s="9"/>
      <c r="C712" s="25"/>
      <c r="D712" s="9"/>
      <c r="E712" s="25"/>
      <c r="F712" s="9"/>
    </row>
    <row r="713" spans="1:6" x14ac:dyDescent="0.2">
      <c r="A713" s="9"/>
      <c r="B713" s="9"/>
      <c r="C713" s="25"/>
      <c r="D713" s="9"/>
      <c r="E713" s="25"/>
      <c r="F713" s="9"/>
    </row>
    <row r="714" spans="1:6" x14ac:dyDescent="0.2">
      <c r="A714" s="9"/>
      <c r="B714" s="9"/>
      <c r="C714" s="25"/>
      <c r="D714" s="9"/>
      <c r="E714" s="25"/>
      <c r="F714" s="9"/>
    </row>
    <row r="715" spans="1:6" x14ac:dyDescent="0.2">
      <c r="A715" s="9"/>
      <c r="B715" s="9"/>
      <c r="C715" s="25"/>
      <c r="D715" s="9"/>
      <c r="E715" s="25"/>
      <c r="F715" s="9"/>
    </row>
    <row r="716" spans="1:6" x14ac:dyDescent="0.2">
      <c r="A716" s="9"/>
      <c r="B716" s="9"/>
      <c r="C716" s="25"/>
      <c r="D716" s="9"/>
      <c r="E716" s="25"/>
      <c r="F716" s="9"/>
    </row>
    <row r="717" spans="1:6" x14ac:dyDescent="0.2">
      <c r="A717" s="9"/>
      <c r="B717" s="9"/>
      <c r="C717" s="25"/>
      <c r="D717" s="9"/>
      <c r="E717" s="25"/>
      <c r="F717" s="9"/>
    </row>
    <row r="718" spans="1:6" x14ac:dyDescent="0.2">
      <c r="A718" s="9"/>
      <c r="B718" s="9"/>
      <c r="C718" s="25"/>
      <c r="D718" s="9"/>
      <c r="E718" s="25"/>
      <c r="F718" s="9"/>
    </row>
    <row r="719" spans="1:6" x14ac:dyDescent="0.2">
      <c r="A719" s="9"/>
      <c r="B719" s="9"/>
      <c r="C719" s="25"/>
      <c r="D719" s="9"/>
      <c r="E719" s="25"/>
      <c r="F719" s="9"/>
    </row>
    <row r="720" spans="1:6" x14ac:dyDescent="0.2">
      <c r="A720" s="9"/>
      <c r="B720" s="9"/>
      <c r="C720" s="25"/>
      <c r="D720" s="9"/>
      <c r="E720" s="25"/>
      <c r="F720" s="9"/>
    </row>
    <row r="721" spans="1:6" x14ac:dyDescent="0.2">
      <c r="A721" s="9"/>
      <c r="B721" s="9"/>
      <c r="C721" s="25"/>
      <c r="D721" s="9"/>
      <c r="E721" s="25"/>
      <c r="F721" s="9"/>
    </row>
    <row r="722" spans="1:6" x14ac:dyDescent="0.2">
      <c r="A722" s="9"/>
      <c r="B722" s="9"/>
      <c r="C722" s="25"/>
      <c r="D722" s="9"/>
      <c r="E722" s="25"/>
      <c r="F722" s="9"/>
    </row>
    <row r="723" spans="1:6" x14ac:dyDescent="0.2">
      <c r="A723" s="9"/>
      <c r="B723" s="9"/>
      <c r="C723" s="25"/>
      <c r="D723" s="9"/>
      <c r="E723" s="25"/>
      <c r="F723" s="9"/>
    </row>
    <row r="724" spans="1:6" x14ac:dyDescent="0.2">
      <c r="A724" s="9"/>
      <c r="B724" s="9"/>
      <c r="C724" s="25"/>
      <c r="D724" s="9"/>
      <c r="E724" s="25"/>
      <c r="F724" s="9"/>
    </row>
    <row r="725" spans="1:6" x14ac:dyDescent="0.2">
      <c r="A725" s="9"/>
      <c r="B725" s="9"/>
      <c r="C725" s="25"/>
      <c r="D725" s="9"/>
      <c r="E725" s="25"/>
      <c r="F725" s="9"/>
    </row>
    <row r="726" spans="1:6" x14ac:dyDescent="0.2">
      <c r="A726" s="9"/>
      <c r="B726" s="9"/>
      <c r="C726" s="25"/>
      <c r="D726" s="9"/>
      <c r="E726" s="25"/>
      <c r="F726" s="9"/>
    </row>
    <row r="727" spans="1:6" x14ac:dyDescent="0.2">
      <c r="A727" s="9"/>
      <c r="B727" s="9"/>
      <c r="C727" s="25"/>
      <c r="D727" s="9"/>
      <c r="E727" s="25"/>
      <c r="F727" s="9"/>
    </row>
    <row r="728" spans="1:6" x14ac:dyDescent="0.2">
      <c r="A728" s="9"/>
      <c r="B728" s="9"/>
      <c r="C728" s="25"/>
      <c r="D728" s="9"/>
      <c r="E728" s="25"/>
      <c r="F728" s="9"/>
    </row>
    <row r="729" spans="1:6" x14ac:dyDescent="0.2">
      <c r="A729" s="9"/>
      <c r="B729" s="9"/>
      <c r="C729" s="25"/>
      <c r="D729" s="9"/>
      <c r="E729" s="25"/>
      <c r="F729" s="9"/>
    </row>
    <row r="730" spans="1:6" x14ac:dyDescent="0.2">
      <c r="A730" s="9"/>
      <c r="B730" s="9"/>
      <c r="C730" s="25"/>
      <c r="D730" s="9"/>
      <c r="E730" s="25"/>
      <c r="F730" s="9"/>
    </row>
    <row r="731" spans="1:6" x14ac:dyDescent="0.2">
      <c r="A731" s="9"/>
      <c r="B731" s="9"/>
      <c r="C731" s="25"/>
      <c r="D731" s="9"/>
      <c r="E731" s="25"/>
      <c r="F731" s="9"/>
    </row>
    <row r="732" spans="1:6" x14ac:dyDescent="0.2">
      <c r="A732" s="9"/>
      <c r="B732" s="9"/>
      <c r="C732" s="25"/>
      <c r="D732" s="9"/>
      <c r="E732" s="25"/>
      <c r="F732" s="9"/>
    </row>
    <row r="733" spans="1:6" x14ac:dyDescent="0.2">
      <c r="A733" s="9"/>
      <c r="B733" s="9"/>
      <c r="C733" s="25"/>
      <c r="D733" s="9"/>
      <c r="E733" s="25"/>
      <c r="F733" s="9"/>
    </row>
    <row r="734" spans="1:6" x14ac:dyDescent="0.2">
      <c r="A734" s="9"/>
      <c r="B734" s="9"/>
      <c r="C734" s="25"/>
      <c r="D734" s="9"/>
      <c r="E734" s="25"/>
      <c r="F734" s="9"/>
    </row>
    <row r="735" spans="1:6" x14ac:dyDescent="0.2">
      <c r="A735" s="9"/>
      <c r="B735" s="9"/>
      <c r="C735" s="25"/>
      <c r="D735" s="9"/>
      <c r="E735" s="25"/>
      <c r="F735" s="9"/>
    </row>
    <row r="736" spans="1:6" x14ac:dyDescent="0.2">
      <c r="A736" s="9"/>
      <c r="B736" s="9"/>
      <c r="C736" s="25"/>
      <c r="D736" s="9"/>
      <c r="E736" s="25"/>
      <c r="F736" s="9"/>
    </row>
    <row r="737" spans="1:6" x14ac:dyDescent="0.2">
      <c r="A737" s="9"/>
      <c r="B737" s="9"/>
      <c r="C737" s="25"/>
      <c r="D737" s="9"/>
      <c r="E737" s="25"/>
      <c r="F737" s="9"/>
    </row>
    <row r="738" spans="1:6" x14ac:dyDescent="0.2">
      <c r="A738" s="9"/>
      <c r="B738" s="9"/>
      <c r="C738" s="25"/>
      <c r="D738" s="9"/>
      <c r="E738" s="25"/>
      <c r="F738" s="9"/>
    </row>
    <row r="739" spans="1:6" x14ac:dyDescent="0.2">
      <c r="A739" s="9"/>
      <c r="B739" s="9"/>
      <c r="C739" s="25"/>
      <c r="D739" s="9"/>
      <c r="E739" s="25"/>
      <c r="F739" s="9"/>
    </row>
    <row r="740" spans="1:6" x14ac:dyDescent="0.2">
      <c r="A740" s="9"/>
      <c r="B740" s="9"/>
      <c r="C740" s="25"/>
      <c r="D740" s="9"/>
      <c r="E740" s="25"/>
      <c r="F740" s="9"/>
    </row>
    <row r="741" spans="1:6" x14ac:dyDescent="0.2">
      <c r="A741" s="9"/>
      <c r="B741" s="9"/>
      <c r="C741" s="25"/>
      <c r="D741" s="9"/>
      <c r="E741" s="25"/>
      <c r="F741" s="9"/>
    </row>
    <row r="742" spans="1:6" x14ac:dyDescent="0.2">
      <c r="A742" s="9"/>
      <c r="B742" s="9"/>
      <c r="C742" s="25"/>
      <c r="D742" s="9"/>
      <c r="E742" s="25"/>
      <c r="F742" s="9"/>
    </row>
    <row r="743" spans="1:6" x14ac:dyDescent="0.2">
      <c r="A743" s="9"/>
      <c r="B743" s="9"/>
      <c r="C743" s="25"/>
      <c r="D743" s="9"/>
      <c r="E743" s="25"/>
      <c r="F743" s="9"/>
    </row>
    <row r="744" spans="1:6" x14ac:dyDescent="0.2">
      <c r="A744" s="9"/>
      <c r="B744" s="9"/>
      <c r="C744" s="25"/>
      <c r="D744" s="9"/>
      <c r="E744" s="25"/>
      <c r="F744" s="9"/>
    </row>
    <row r="745" spans="1:6" x14ac:dyDescent="0.2">
      <c r="A745" s="9"/>
      <c r="B745" s="9"/>
      <c r="C745" s="25"/>
      <c r="D745" s="9"/>
      <c r="E745" s="25"/>
      <c r="F745" s="9"/>
    </row>
    <row r="746" spans="1:6" x14ac:dyDescent="0.2">
      <c r="A746" s="9"/>
      <c r="B746" s="9"/>
      <c r="C746" s="25"/>
      <c r="D746" s="9"/>
      <c r="E746" s="25"/>
      <c r="F746" s="9"/>
    </row>
    <row r="747" spans="1:6" x14ac:dyDescent="0.2">
      <c r="A747" s="9"/>
      <c r="B747" s="9"/>
      <c r="C747" s="25"/>
      <c r="D747" s="9"/>
      <c r="E747" s="25"/>
      <c r="F747" s="9"/>
    </row>
    <row r="748" spans="1:6" x14ac:dyDescent="0.2">
      <c r="A748" s="9"/>
      <c r="B748" s="9"/>
      <c r="C748" s="25"/>
      <c r="D748" s="9"/>
      <c r="E748" s="25"/>
      <c r="F748" s="9"/>
    </row>
    <row r="749" spans="1:6" x14ac:dyDescent="0.2">
      <c r="A749" s="9"/>
      <c r="B749" s="9"/>
      <c r="C749" s="25"/>
      <c r="D749" s="9"/>
      <c r="E749" s="25"/>
      <c r="F749" s="9"/>
    </row>
    <row r="750" spans="1:6" x14ac:dyDescent="0.2">
      <c r="A750" s="9"/>
      <c r="B750" s="9"/>
      <c r="C750" s="25"/>
      <c r="D750" s="9"/>
      <c r="E750" s="25"/>
      <c r="F750" s="9"/>
    </row>
    <row r="751" spans="1:6" x14ac:dyDescent="0.2">
      <c r="A751" s="9"/>
      <c r="B751" s="9"/>
      <c r="C751" s="25"/>
      <c r="D751" s="9"/>
      <c r="E751" s="25"/>
      <c r="F751" s="9"/>
    </row>
    <row r="752" spans="1:6" x14ac:dyDescent="0.2">
      <c r="A752" s="9"/>
      <c r="B752" s="9"/>
      <c r="C752" s="25"/>
      <c r="D752" s="9"/>
      <c r="E752" s="25"/>
      <c r="F752" s="9"/>
    </row>
    <row r="753" spans="1:6" x14ac:dyDescent="0.2">
      <c r="A753" s="9"/>
      <c r="B753" s="9"/>
      <c r="C753" s="25"/>
      <c r="D753" s="9"/>
      <c r="E753" s="25"/>
      <c r="F753" s="9"/>
    </row>
    <row r="754" spans="1:6" x14ac:dyDescent="0.2">
      <c r="A754" s="9"/>
      <c r="B754" s="9"/>
      <c r="C754" s="25"/>
      <c r="D754" s="9"/>
      <c r="E754" s="25"/>
      <c r="F754" s="9"/>
    </row>
    <row r="755" spans="1:6" x14ac:dyDescent="0.2">
      <c r="A755" s="9"/>
      <c r="B755" s="9"/>
      <c r="C755" s="25"/>
      <c r="D755" s="9"/>
      <c r="E755" s="25"/>
      <c r="F755" s="9"/>
    </row>
    <row r="756" spans="1:6" x14ac:dyDescent="0.2">
      <c r="A756" s="9"/>
      <c r="B756" s="9"/>
      <c r="C756" s="25"/>
      <c r="D756" s="9"/>
      <c r="E756" s="25"/>
      <c r="F756" s="9"/>
    </row>
    <row r="757" spans="1:6" x14ac:dyDescent="0.2">
      <c r="A757" s="9"/>
      <c r="B757" s="9"/>
      <c r="C757" s="25"/>
      <c r="D757" s="9"/>
      <c r="E757" s="25"/>
      <c r="F757" s="9"/>
    </row>
    <row r="758" spans="1:6" x14ac:dyDescent="0.2">
      <c r="A758" s="9"/>
      <c r="B758" s="9"/>
      <c r="C758" s="25"/>
      <c r="D758" s="9"/>
      <c r="E758" s="25"/>
      <c r="F758" s="9"/>
    </row>
    <row r="759" spans="1:6" x14ac:dyDescent="0.2">
      <c r="A759" s="9"/>
      <c r="B759" s="9"/>
      <c r="C759" s="25"/>
      <c r="D759" s="9"/>
      <c r="E759" s="25"/>
      <c r="F759" s="9"/>
    </row>
    <row r="760" spans="1:6" x14ac:dyDescent="0.2">
      <c r="A760" s="9"/>
      <c r="B760" s="9"/>
      <c r="C760" s="25"/>
      <c r="D760" s="9"/>
      <c r="E760" s="25"/>
      <c r="F760" s="9"/>
    </row>
    <row r="761" spans="1:6" x14ac:dyDescent="0.2">
      <c r="A761" s="9"/>
      <c r="B761" s="9"/>
      <c r="C761" s="25"/>
      <c r="D761" s="9"/>
      <c r="E761" s="25"/>
      <c r="F761" s="9"/>
    </row>
    <row r="762" spans="1:6" x14ac:dyDescent="0.2">
      <c r="A762" s="9"/>
      <c r="B762" s="9"/>
      <c r="C762" s="25"/>
      <c r="D762" s="9"/>
      <c r="E762" s="25"/>
      <c r="F762" s="9"/>
    </row>
    <row r="763" spans="1:6" x14ac:dyDescent="0.2">
      <c r="A763" s="9"/>
      <c r="B763" s="9"/>
      <c r="C763" s="25"/>
      <c r="D763" s="9"/>
      <c r="E763" s="25"/>
      <c r="F763" s="9"/>
    </row>
    <row r="764" spans="1:6" x14ac:dyDescent="0.2">
      <c r="A764" s="9"/>
      <c r="B764" s="9"/>
      <c r="C764" s="25"/>
      <c r="D764" s="9"/>
      <c r="E764" s="25"/>
      <c r="F764" s="9"/>
    </row>
    <row r="765" spans="1:6" x14ac:dyDescent="0.2">
      <c r="A765" s="9"/>
      <c r="B765" s="9"/>
      <c r="C765" s="25"/>
      <c r="D765" s="9"/>
      <c r="E765" s="25"/>
      <c r="F765" s="9"/>
    </row>
    <row r="766" spans="1:6" x14ac:dyDescent="0.2">
      <c r="A766" s="9"/>
      <c r="B766" s="9"/>
      <c r="C766" s="25"/>
      <c r="D766" s="9"/>
      <c r="E766" s="25"/>
      <c r="F766" s="9"/>
    </row>
    <row r="767" spans="1:6" x14ac:dyDescent="0.2">
      <c r="A767" s="9"/>
      <c r="B767" s="9"/>
      <c r="C767" s="25"/>
      <c r="D767" s="9"/>
      <c r="E767" s="25"/>
      <c r="F767" s="9"/>
    </row>
    <row r="768" spans="1:6" x14ac:dyDescent="0.2">
      <c r="A768" s="9"/>
      <c r="B768" s="9"/>
      <c r="C768" s="25"/>
      <c r="D768" s="9"/>
      <c r="E768" s="25"/>
      <c r="F768" s="9"/>
    </row>
    <row r="769" spans="1:6" x14ac:dyDescent="0.2">
      <c r="A769" s="9"/>
      <c r="B769" s="9"/>
      <c r="C769" s="25"/>
      <c r="D769" s="9"/>
      <c r="E769" s="25"/>
      <c r="F769" s="9"/>
    </row>
    <row r="770" spans="1:6" x14ac:dyDescent="0.2">
      <c r="A770" s="9"/>
      <c r="B770" s="9"/>
      <c r="C770" s="25"/>
      <c r="D770" s="9"/>
      <c r="E770" s="25"/>
      <c r="F770" s="9"/>
    </row>
    <row r="771" spans="1:6" x14ac:dyDescent="0.2">
      <c r="A771" s="9"/>
      <c r="B771" s="9"/>
      <c r="C771" s="25"/>
      <c r="D771" s="9"/>
      <c r="E771" s="25"/>
      <c r="F771" s="9"/>
    </row>
    <row r="772" spans="1:6" x14ac:dyDescent="0.2">
      <c r="A772" s="9"/>
      <c r="B772" s="9"/>
      <c r="C772" s="25"/>
      <c r="D772" s="9"/>
      <c r="E772" s="25"/>
      <c r="F772" s="9"/>
    </row>
    <row r="773" spans="1:6" x14ac:dyDescent="0.2">
      <c r="A773" s="9"/>
      <c r="B773" s="9"/>
      <c r="C773" s="25"/>
      <c r="D773" s="9"/>
      <c r="E773" s="25"/>
      <c r="F773" s="9"/>
    </row>
    <row r="774" spans="1:6" x14ac:dyDescent="0.2">
      <c r="A774" s="9"/>
      <c r="B774" s="9"/>
      <c r="C774" s="25"/>
      <c r="D774" s="9"/>
      <c r="E774" s="25"/>
      <c r="F774" s="9"/>
    </row>
    <row r="775" spans="1:6" x14ac:dyDescent="0.2">
      <c r="A775" s="9"/>
      <c r="B775" s="9"/>
      <c r="C775" s="25"/>
      <c r="D775" s="9"/>
      <c r="E775" s="25"/>
      <c r="F775" s="9"/>
    </row>
    <row r="776" spans="1:6" x14ac:dyDescent="0.2">
      <c r="A776" s="9"/>
      <c r="B776" s="9"/>
      <c r="C776" s="25"/>
      <c r="D776" s="9"/>
      <c r="E776" s="25"/>
      <c r="F776" s="9"/>
    </row>
    <row r="777" spans="1:6" x14ac:dyDescent="0.2">
      <c r="A777" s="9"/>
      <c r="B777" s="9"/>
      <c r="C777" s="25"/>
      <c r="D777" s="9"/>
      <c r="E777" s="25"/>
      <c r="F777" s="9"/>
    </row>
    <row r="778" spans="1:6" x14ac:dyDescent="0.2">
      <c r="A778" s="9"/>
      <c r="B778" s="9"/>
      <c r="C778" s="25"/>
      <c r="D778" s="9"/>
      <c r="E778" s="25"/>
      <c r="F778" s="9"/>
    </row>
    <row r="779" spans="1:6" x14ac:dyDescent="0.2">
      <c r="A779" s="9"/>
      <c r="B779" s="9"/>
      <c r="C779" s="25"/>
      <c r="D779" s="9"/>
      <c r="E779" s="25"/>
      <c r="F779" s="9"/>
    </row>
    <row r="780" spans="1:6" x14ac:dyDescent="0.2">
      <c r="A780" s="9"/>
      <c r="B780" s="9"/>
      <c r="C780" s="25"/>
      <c r="D780" s="9"/>
      <c r="E780" s="25"/>
      <c r="F780" s="9"/>
    </row>
    <row r="781" spans="1:6" x14ac:dyDescent="0.2">
      <c r="A781" s="9"/>
      <c r="B781" s="9"/>
      <c r="C781" s="25"/>
      <c r="D781" s="9"/>
      <c r="E781" s="25"/>
      <c r="F781" s="9"/>
    </row>
    <row r="782" spans="1:6" x14ac:dyDescent="0.2">
      <c r="A782" s="9"/>
      <c r="B782" s="9"/>
      <c r="C782" s="25"/>
      <c r="D782" s="9"/>
      <c r="E782" s="25"/>
      <c r="F782" s="9"/>
    </row>
    <row r="783" spans="1:6" x14ac:dyDescent="0.2">
      <c r="A783" s="9"/>
      <c r="B783" s="9"/>
      <c r="C783" s="25"/>
      <c r="D783" s="9"/>
      <c r="E783" s="25"/>
      <c r="F783" s="9"/>
    </row>
    <row r="784" spans="1:6" x14ac:dyDescent="0.2">
      <c r="A784" s="9"/>
      <c r="B784" s="9"/>
      <c r="C784" s="25"/>
      <c r="D784" s="9"/>
      <c r="E784" s="25"/>
      <c r="F784" s="9"/>
    </row>
    <row r="785" spans="1:6" x14ac:dyDescent="0.2">
      <c r="A785" s="9"/>
      <c r="B785" s="9"/>
      <c r="C785" s="25"/>
      <c r="D785" s="9"/>
      <c r="E785" s="25"/>
      <c r="F785" s="9"/>
    </row>
    <row r="786" spans="1:6" x14ac:dyDescent="0.2">
      <c r="A786" s="9"/>
      <c r="B786" s="9"/>
      <c r="C786" s="25"/>
      <c r="D786" s="9"/>
      <c r="E786" s="25"/>
      <c r="F786" s="9"/>
    </row>
    <row r="787" spans="1:6" x14ac:dyDescent="0.2">
      <c r="A787" s="9"/>
      <c r="B787" s="9"/>
      <c r="C787" s="25"/>
      <c r="D787" s="9"/>
      <c r="E787" s="25"/>
      <c r="F787" s="9"/>
    </row>
    <row r="788" spans="1:6" x14ac:dyDescent="0.2">
      <c r="A788" s="9"/>
      <c r="B788" s="9"/>
      <c r="C788" s="25"/>
      <c r="D788" s="9"/>
      <c r="E788" s="25"/>
      <c r="F788" s="9"/>
    </row>
    <row r="789" spans="1:6" x14ac:dyDescent="0.2">
      <c r="A789" s="9"/>
      <c r="B789" s="9"/>
      <c r="C789" s="25"/>
      <c r="D789" s="9"/>
      <c r="E789" s="25"/>
      <c r="F789" s="9"/>
    </row>
    <row r="790" spans="1:6" x14ac:dyDescent="0.2">
      <c r="A790" s="9"/>
      <c r="B790" s="9"/>
      <c r="C790" s="25"/>
      <c r="D790" s="9"/>
      <c r="E790" s="25"/>
      <c r="F790" s="9"/>
    </row>
    <row r="791" spans="1:6" x14ac:dyDescent="0.2">
      <c r="A791" s="9"/>
      <c r="B791" s="9"/>
      <c r="C791" s="25"/>
      <c r="D791" s="9"/>
      <c r="E791" s="25"/>
      <c r="F791" s="9"/>
    </row>
    <row r="792" spans="1:6" x14ac:dyDescent="0.2">
      <c r="A792" s="9"/>
      <c r="B792" s="9"/>
      <c r="C792" s="25"/>
      <c r="D792" s="9"/>
      <c r="E792" s="25"/>
      <c r="F792" s="9"/>
    </row>
    <row r="793" spans="1:6" x14ac:dyDescent="0.2">
      <c r="A793" s="9"/>
      <c r="B793" s="9"/>
      <c r="C793" s="25"/>
      <c r="D793" s="9"/>
      <c r="E793" s="25"/>
      <c r="F793" s="9"/>
    </row>
    <row r="794" spans="1:6" x14ac:dyDescent="0.2">
      <c r="A794" s="9"/>
      <c r="B794" s="9"/>
      <c r="C794" s="25"/>
      <c r="D794" s="9"/>
      <c r="E794" s="25"/>
      <c r="F794" s="9"/>
    </row>
    <row r="795" spans="1:6" x14ac:dyDescent="0.2">
      <c r="A795" s="9"/>
      <c r="B795" s="9"/>
      <c r="C795" s="25"/>
      <c r="D795" s="9"/>
      <c r="E795" s="25"/>
      <c r="F795" s="9"/>
    </row>
    <row r="796" spans="1:6" x14ac:dyDescent="0.2">
      <c r="A796" s="9"/>
      <c r="B796" s="9"/>
      <c r="C796" s="25"/>
      <c r="D796" s="9"/>
      <c r="E796" s="25"/>
      <c r="F796" s="9"/>
    </row>
    <row r="797" spans="1:6" x14ac:dyDescent="0.2">
      <c r="A797" s="9"/>
      <c r="B797" s="9"/>
      <c r="C797" s="25"/>
      <c r="D797" s="9"/>
      <c r="E797" s="25"/>
      <c r="F797" s="9"/>
    </row>
    <row r="798" spans="1:6" x14ac:dyDescent="0.2">
      <c r="A798" s="9"/>
      <c r="B798" s="9"/>
      <c r="C798" s="25"/>
      <c r="D798" s="9"/>
      <c r="E798" s="25"/>
      <c r="F798" s="9"/>
    </row>
    <row r="799" spans="1:6" x14ac:dyDescent="0.2">
      <c r="A799" s="9"/>
      <c r="B799" s="9"/>
      <c r="C799" s="25"/>
      <c r="D799" s="9"/>
      <c r="E799" s="25"/>
      <c r="F799" s="9"/>
    </row>
    <row r="800" spans="1:6" x14ac:dyDescent="0.2">
      <c r="A800" s="9"/>
      <c r="B800" s="9"/>
      <c r="C800" s="25"/>
      <c r="D800" s="9"/>
      <c r="E800" s="25"/>
      <c r="F800" s="9"/>
    </row>
    <row r="801" spans="1:6" x14ac:dyDescent="0.2">
      <c r="A801" s="9"/>
      <c r="B801" s="9"/>
      <c r="C801" s="25"/>
      <c r="D801" s="9"/>
      <c r="E801" s="25"/>
      <c r="F801" s="9"/>
    </row>
    <row r="802" spans="1:6" x14ac:dyDescent="0.2">
      <c r="A802" s="9"/>
      <c r="B802" s="9"/>
      <c r="C802" s="25"/>
      <c r="D802" s="9"/>
      <c r="E802" s="25"/>
      <c r="F802" s="9"/>
    </row>
    <row r="803" spans="1:6" x14ac:dyDescent="0.2">
      <c r="A803" s="9"/>
      <c r="B803" s="9"/>
      <c r="C803" s="25"/>
      <c r="D803" s="9"/>
      <c r="E803" s="25"/>
      <c r="F803" s="9"/>
    </row>
    <row r="804" spans="1:6" x14ac:dyDescent="0.2">
      <c r="A804" s="9"/>
      <c r="B804" s="9"/>
      <c r="C804" s="25"/>
      <c r="D804" s="9"/>
      <c r="E804" s="25"/>
      <c r="F804" s="9"/>
    </row>
    <row r="805" spans="1:6" x14ac:dyDescent="0.2">
      <c r="A805" s="9"/>
      <c r="B805" s="9"/>
      <c r="C805" s="25"/>
      <c r="D805" s="9"/>
      <c r="E805" s="25"/>
      <c r="F805" s="9"/>
    </row>
    <row r="806" spans="1:6" x14ac:dyDescent="0.2">
      <c r="A806" s="9"/>
      <c r="B806" s="9"/>
      <c r="C806" s="25"/>
      <c r="D806" s="9"/>
      <c r="E806" s="25"/>
      <c r="F806" s="9"/>
    </row>
    <row r="807" spans="1:6" x14ac:dyDescent="0.2">
      <c r="A807" s="9"/>
      <c r="B807" s="9"/>
      <c r="C807" s="25"/>
      <c r="D807" s="9"/>
      <c r="E807" s="25"/>
      <c r="F807" s="9"/>
    </row>
    <row r="808" spans="1:6" x14ac:dyDescent="0.2">
      <c r="A808" s="9"/>
      <c r="B808" s="9"/>
      <c r="C808" s="25"/>
      <c r="D808" s="9"/>
      <c r="E808" s="25"/>
      <c r="F808" s="9"/>
    </row>
    <row r="809" spans="1:6" x14ac:dyDescent="0.2">
      <c r="A809" s="9"/>
      <c r="B809" s="9"/>
      <c r="C809" s="25"/>
      <c r="D809" s="9"/>
      <c r="E809" s="25"/>
      <c r="F809" s="9"/>
    </row>
    <row r="810" spans="1:6" x14ac:dyDescent="0.2">
      <c r="A810" s="9"/>
      <c r="B810" s="9"/>
      <c r="C810" s="25"/>
      <c r="D810" s="9"/>
      <c r="E810" s="25"/>
      <c r="F810" s="9"/>
    </row>
    <row r="811" spans="1:6" x14ac:dyDescent="0.2">
      <c r="A811" s="9"/>
      <c r="B811" s="9"/>
      <c r="C811" s="25"/>
      <c r="D811" s="9"/>
      <c r="E811" s="25"/>
      <c r="F811" s="9"/>
    </row>
    <row r="812" spans="1:6" x14ac:dyDescent="0.2">
      <c r="A812" s="9"/>
      <c r="B812" s="9"/>
      <c r="C812" s="25"/>
      <c r="D812" s="9"/>
      <c r="E812" s="25"/>
      <c r="F812" s="9"/>
    </row>
    <row r="813" spans="1:6" x14ac:dyDescent="0.2">
      <c r="A813" s="9"/>
      <c r="B813" s="9"/>
      <c r="C813" s="25"/>
      <c r="D813" s="9"/>
      <c r="E813" s="25"/>
      <c r="F813" s="9"/>
    </row>
    <row r="814" spans="1:6" x14ac:dyDescent="0.2">
      <c r="A814" s="9"/>
      <c r="B814" s="9"/>
      <c r="C814" s="25"/>
      <c r="D814" s="9"/>
      <c r="E814" s="25"/>
      <c r="F814" s="9"/>
    </row>
    <row r="815" spans="1:6" x14ac:dyDescent="0.2">
      <c r="A815" s="9"/>
      <c r="B815" s="9"/>
      <c r="C815" s="25"/>
      <c r="D815" s="9"/>
      <c r="E815" s="25"/>
      <c r="F815" s="9"/>
    </row>
    <row r="816" spans="1:6" x14ac:dyDescent="0.2">
      <c r="A816" s="9"/>
      <c r="B816" s="9"/>
      <c r="C816" s="25"/>
      <c r="D816" s="9"/>
      <c r="E816" s="25"/>
      <c r="F816" s="9"/>
    </row>
    <row r="817" spans="1:6" x14ac:dyDescent="0.2">
      <c r="A817" s="9"/>
      <c r="B817" s="9"/>
      <c r="C817" s="25"/>
      <c r="D817" s="9"/>
      <c r="E817" s="25"/>
      <c r="F817" s="9"/>
    </row>
    <row r="818" spans="1:6" x14ac:dyDescent="0.2">
      <c r="A818" s="9"/>
      <c r="B818" s="9"/>
      <c r="C818" s="25"/>
      <c r="D818" s="9"/>
      <c r="E818" s="25"/>
      <c r="F818" s="9"/>
    </row>
    <row r="819" spans="1:6" x14ac:dyDescent="0.2">
      <c r="A819" s="9"/>
      <c r="B819" s="9"/>
      <c r="C819" s="25"/>
      <c r="D819" s="9"/>
      <c r="E819" s="25"/>
      <c r="F819" s="9"/>
    </row>
    <row r="820" spans="1:6" x14ac:dyDescent="0.2">
      <c r="A820" s="9"/>
      <c r="B820" s="9"/>
      <c r="C820" s="25"/>
      <c r="D820" s="9"/>
      <c r="E820" s="25"/>
      <c r="F820" s="9"/>
    </row>
    <row r="821" spans="1:6" x14ac:dyDescent="0.2">
      <c r="A821" s="9"/>
      <c r="B821" s="9"/>
      <c r="C821" s="25"/>
      <c r="D821" s="9"/>
      <c r="E821" s="25"/>
      <c r="F821" s="9"/>
    </row>
    <row r="822" spans="1:6" x14ac:dyDescent="0.2">
      <c r="A822" s="9"/>
      <c r="B822" s="9"/>
      <c r="C822" s="25"/>
      <c r="D822" s="9"/>
      <c r="E822" s="25"/>
      <c r="F822" s="9"/>
    </row>
    <row r="823" spans="1:6" x14ac:dyDescent="0.2">
      <c r="A823" s="9"/>
      <c r="B823" s="9"/>
      <c r="C823" s="25"/>
      <c r="D823" s="9"/>
      <c r="E823" s="25"/>
      <c r="F823" s="9"/>
    </row>
    <row r="824" spans="1:6" x14ac:dyDescent="0.2">
      <c r="A824" s="9"/>
      <c r="B824" s="9"/>
      <c r="C824" s="25"/>
      <c r="D824" s="9"/>
      <c r="E824" s="25"/>
      <c r="F824" s="9"/>
    </row>
    <row r="825" spans="1:6" x14ac:dyDescent="0.2">
      <c r="A825" s="9"/>
      <c r="B825" s="9"/>
      <c r="C825" s="25"/>
      <c r="D825" s="9"/>
      <c r="E825" s="25"/>
      <c r="F825" s="9"/>
    </row>
    <row r="826" spans="1:6" x14ac:dyDescent="0.2">
      <c r="A826" s="9"/>
      <c r="B826" s="9"/>
      <c r="C826" s="25"/>
      <c r="D826" s="9"/>
      <c r="E826" s="25"/>
      <c r="F826" s="9"/>
    </row>
    <row r="827" spans="1:6" x14ac:dyDescent="0.2">
      <c r="A827" s="9"/>
      <c r="B827" s="9"/>
      <c r="C827" s="25"/>
      <c r="D827" s="9"/>
      <c r="E827" s="25"/>
      <c r="F827" s="9"/>
    </row>
    <row r="828" spans="1:6" x14ac:dyDescent="0.2">
      <c r="A828" s="9"/>
      <c r="B828" s="9"/>
      <c r="C828" s="25"/>
      <c r="D828" s="9"/>
      <c r="E828" s="25"/>
      <c r="F828" s="9"/>
    </row>
    <row r="829" spans="1:6" x14ac:dyDescent="0.2">
      <c r="A829" s="9"/>
      <c r="B829" s="9"/>
      <c r="C829" s="25"/>
      <c r="D829" s="9"/>
      <c r="E829" s="25"/>
      <c r="F829" s="9"/>
    </row>
    <row r="830" spans="1:6" x14ac:dyDescent="0.2">
      <c r="A830" s="9"/>
      <c r="B830" s="9"/>
      <c r="C830" s="25"/>
      <c r="D830" s="9"/>
      <c r="E830" s="25"/>
      <c r="F830" s="9"/>
    </row>
    <row r="831" spans="1:6" x14ac:dyDescent="0.2">
      <c r="A831" s="9"/>
      <c r="B831" s="9"/>
      <c r="C831" s="25"/>
      <c r="D831" s="9"/>
      <c r="E831" s="25"/>
      <c r="F831" s="9"/>
    </row>
    <row r="832" spans="1:6" x14ac:dyDescent="0.2">
      <c r="A832" s="9"/>
      <c r="B832" s="9"/>
      <c r="C832" s="25"/>
      <c r="D832" s="9"/>
      <c r="E832" s="25"/>
      <c r="F832" s="9"/>
    </row>
    <row r="833" spans="1:6" x14ac:dyDescent="0.2">
      <c r="A833" s="9"/>
      <c r="B833" s="9"/>
      <c r="C833" s="25"/>
      <c r="D833" s="9"/>
      <c r="E833" s="25"/>
      <c r="F833" s="9"/>
    </row>
    <row r="834" spans="1:6" x14ac:dyDescent="0.2">
      <c r="A834" s="9"/>
      <c r="B834" s="9"/>
      <c r="C834" s="25"/>
      <c r="D834" s="9"/>
      <c r="E834" s="25"/>
      <c r="F834" s="9"/>
    </row>
    <row r="835" spans="1:6" x14ac:dyDescent="0.2">
      <c r="A835" s="9"/>
      <c r="B835" s="9"/>
      <c r="C835" s="25"/>
      <c r="D835" s="9"/>
      <c r="E835" s="25"/>
      <c r="F835" s="9"/>
    </row>
    <row r="836" spans="1:6" x14ac:dyDescent="0.2">
      <c r="A836" s="9"/>
      <c r="B836" s="9"/>
      <c r="C836" s="25"/>
      <c r="D836" s="9"/>
      <c r="E836" s="25"/>
      <c r="F836" s="9"/>
    </row>
    <row r="837" spans="1:6" x14ac:dyDescent="0.2">
      <c r="A837" s="9"/>
      <c r="B837" s="9"/>
      <c r="C837" s="25"/>
      <c r="D837" s="9"/>
      <c r="E837" s="25"/>
      <c r="F837" s="9"/>
    </row>
    <row r="838" spans="1:6" x14ac:dyDescent="0.2">
      <c r="A838" s="9"/>
      <c r="B838" s="9"/>
      <c r="C838" s="25"/>
      <c r="D838" s="9"/>
      <c r="E838" s="25"/>
      <c r="F838" s="9"/>
    </row>
    <row r="839" spans="1:6" x14ac:dyDescent="0.2">
      <c r="A839" s="9"/>
      <c r="B839" s="9"/>
      <c r="C839" s="25"/>
      <c r="D839" s="9"/>
      <c r="E839" s="25"/>
      <c r="F839" s="9"/>
    </row>
    <row r="840" spans="1:6" x14ac:dyDescent="0.2">
      <c r="A840" s="9"/>
      <c r="B840" s="9"/>
      <c r="C840" s="25"/>
      <c r="D840" s="9"/>
      <c r="E840" s="25"/>
      <c r="F840" s="9"/>
    </row>
    <row r="841" spans="1:6" x14ac:dyDescent="0.2">
      <c r="A841" s="9"/>
      <c r="B841" s="9"/>
      <c r="C841" s="25"/>
      <c r="D841" s="9"/>
      <c r="E841" s="25"/>
      <c r="F841" s="9"/>
    </row>
    <row r="842" spans="1:6" x14ac:dyDescent="0.2">
      <c r="A842" s="9"/>
      <c r="B842" s="9"/>
      <c r="C842" s="25"/>
      <c r="D842" s="9"/>
      <c r="E842" s="25"/>
      <c r="F842" s="9"/>
    </row>
    <row r="843" spans="1:6" x14ac:dyDescent="0.2">
      <c r="A843" s="9"/>
      <c r="B843" s="9"/>
      <c r="C843" s="25"/>
      <c r="D843" s="9"/>
      <c r="E843" s="25"/>
      <c r="F843" s="9"/>
    </row>
    <row r="844" spans="1:6" x14ac:dyDescent="0.2">
      <c r="A844" s="9"/>
      <c r="B844" s="9"/>
      <c r="C844" s="25"/>
      <c r="D844" s="9"/>
      <c r="E844" s="25"/>
      <c r="F844" s="9"/>
    </row>
    <row r="845" spans="1:6" x14ac:dyDescent="0.2">
      <c r="A845" s="9"/>
      <c r="B845" s="9"/>
      <c r="C845" s="25"/>
      <c r="D845" s="9"/>
      <c r="E845" s="25"/>
      <c r="F845" s="9"/>
    </row>
    <row r="846" spans="1:6" x14ac:dyDescent="0.2">
      <c r="A846" s="9"/>
      <c r="B846" s="9"/>
      <c r="C846" s="25"/>
      <c r="D846" s="9"/>
      <c r="E846" s="25"/>
      <c r="F846" s="9"/>
    </row>
    <row r="847" spans="1:6" x14ac:dyDescent="0.2">
      <c r="A847" s="9"/>
      <c r="B847" s="9"/>
      <c r="C847" s="25"/>
      <c r="D847" s="9"/>
      <c r="E847" s="25"/>
      <c r="F847" s="9"/>
    </row>
    <row r="848" spans="1:6" x14ac:dyDescent="0.2">
      <c r="A848" s="9"/>
      <c r="B848" s="9"/>
      <c r="C848" s="25"/>
      <c r="D848" s="9"/>
      <c r="E848" s="25"/>
      <c r="F848" s="9"/>
    </row>
    <row r="849" spans="1:6" x14ac:dyDescent="0.2">
      <c r="A849" s="9"/>
      <c r="B849" s="9"/>
      <c r="C849" s="25"/>
      <c r="D849" s="9"/>
      <c r="E849" s="25"/>
      <c r="F849" s="9"/>
    </row>
    <row r="850" spans="1:6" x14ac:dyDescent="0.2">
      <c r="A850" s="9"/>
      <c r="B850" s="9"/>
      <c r="C850" s="25"/>
      <c r="D850" s="9"/>
      <c r="E850" s="25"/>
      <c r="F850" s="9"/>
    </row>
    <row r="851" spans="1:6" x14ac:dyDescent="0.2">
      <c r="A851" s="9"/>
      <c r="B851" s="9"/>
      <c r="C851" s="25"/>
      <c r="D851" s="9"/>
      <c r="E851" s="25"/>
      <c r="F851" s="9"/>
    </row>
    <row r="852" spans="1:6" x14ac:dyDescent="0.2">
      <c r="A852" s="9"/>
      <c r="B852" s="9"/>
      <c r="C852" s="25"/>
      <c r="D852" s="9"/>
      <c r="E852" s="25"/>
      <c r="F852" s="9"/>
    </row>
    <row r="853" spans="1:6" x14ac:dyDescent="0.2">
      <c r="A853" s="9"/>
      <c r="B853" s="9"/>
      <c r="C853" s="25"/>
      <c r="D853" s="9"/>
      <c r="E853" s="25"/>
      <c r="F853" s="9"/>
    </row>
    <row r="854" spans="1:6" x14ac:dyDescent="0.2">
      <c r="A854" s="9"/>
      <c r="B854" s="9"/>
      <c r="C854" s="25"/>
      <c r="D854" s="9"/>
      <c r="E854" s="25"/>
      <c r="F854" s="9"/>
    </row>
    <row r="855" spans="1:6" x14ac:dyDescent="0.2">
      <c r="A855" s="9"/>
      <c r="B855" s="9"/>
      <c r="C855" s="25"/>
      <c r="D855" s="9"/>
      <c r="E855" s="25"/>
      <c r="F855" s="9"/>
    </row>
    <row r="856" spans="1:6" x14ac:dyDescent="0.2">
      <c r="A856" s="9"/>
      <c r="B856" s="9"/>
      <c r="C856" s="25"/>
      <c r="D856" s="9"/>
      <c r="E856" s="25"/>
      <c r="F856" s="9"/>
    </row>
    <row r="857" spans="1:6" x14ac:dyDescent="0.2">
      <c r="A857" s="9"/>
      <c r="B857" s="9"/>
      <c r="C857" s="25"/>
      <c r="D857" s="9"/>
      <c r="E857" s="25"/>
      <c r="F857" s="9"/>
    </row>
    <row r="858" spans="1:6" x14ac:dyDescent="0.2">
      <c r="A858" s="9"/>
      <c r="B858" s="9"/>
      <c r="C858" s="25"/>
      <c r="D858" s="9"/>
      <c r="E858" s="25"/>
      <c r="F858" s="9"/>
    </row>
    <row r="859" spans="1:6" x14ac:dyDescent="0.2">
      <c r="A859" s="9"/>
      <c r="B859" s="9"/>
      <c r="C859" s="25"/>
      <c r="D859" s="9"/>
      <c r="E859" s="25"/>
      <c r="F859" s="9"/>
    </row>
    <row r="860" spans="1:6" x14ac:dyDescent="0.2">
      <c r="A860" s="9"/>
      <c r="B860" s="9"/>
      <c r="C860" s="25"/>
      <c r="D860" s="9"/>
      <c r="E860" s="25"/>
      <c r="F860" s="9"/>
    </row>
    <row r="861" spans="1:6" x14ac:dyDescent="0.2">
      <c r="A861" s="9"/>
      <c r="B861" s="9"/>
      <c r="C861" s="25"/>
      <c r="D861" s="9"/>
      <c r="E861" s="25"/>
      <c r="F861" s="9"/>
    </row>
    <row r="862" spans="1:6" x14ac:dyDescent="0.2">
      <c r="A862" s="9"/>
      <c r="B862" s="9"/>
      <c r="C862" s="25"/>
      <c r="D862" s="9"/>
      <c r="E862" s="25"/>
      <c r="F862" s="9"/>
    </row>
    <row r="863" spans="1:6" x14ac:dyDescent="0.2">
      <c r="A863" s="9"/>
      <c r="B863" s="9"/>
      <c r="C863" s="25"/>
      <c r="D863" s="9"/>
      <c r="E863" s="25"/>
      <c r="F863" s="9"/>
    </row>
    <row r="864" spans="1:6" x14ac:dyDescent="0.2">
      <c r="A864" s="9"/>
      <c r="B864" s="9"/>
      <c r="C864" s="25"/>
      <c r="D864" s="9"/>
      <c r="E864" s="25"/>
      <c r="F864" s="9"/>
    </row>
    <row r="865" spans="1:6" x14ac:dyDescent="0.2">
      <c r="A865" s="9"/>
      <c r="B865" s="9"/>
      <c r="C865" s="25"/>
      <c r="D865" s="9"/>
      <c r="E865" s="25"/>
      <c r="F865" s="9"/>
    </row>
    <row r="866" spans="1:6" x14ac:dyDescent="0.2">
      <c r="A866" s="9"/>
      <c r="B866" s="9"/>
      <c r="C866" s="25"/>
      <c r="D866" s="9"/>
      <c r="E866" s="25"/>
      <c r="F866" s="9"/>
    </row>
    <row r="867" spans="1:6" x14ac:dyDescent="0.2">
      <c r="A867" s="9"/>
      <c r="B867" s="9"/>
      <c r="C867" s="25"/>
      <c r="D867" s="9"/>
      <c r="E867" s="25"/>
      <c r="F867" s="9"/>
    </row>
    <row r="868" spans="1:6" x14ac:dyDescent="0.2">
      <c r="A868" s="9"/>
      <c r="B868" s="9"/>
      <c r="C868" s="25"/>
      <c r="D868" s="9"/>
      <c r="E868" s="25"/>
      <c r="F868" s="9"/>
    </row>
    <row r="869" spans="1:6" x14ac:dyDescent="0.2">
      <c r="A869" s="9"/>
      <c r="B869" s="9"/>
      <c r="C869" s="25"/>
      <c r="D869" s="9"/>
      <c r="E869" s="25"/>
      <c r="F869" s="9"/>
    </row>
    <row r="870" spans="1:6" x14ac:dyDescent="0.2">
      <c r="A870" s="9"/>
      <c r="B870" s="9"/>
      <c r="C870" s="25"/>
      <c r="D870" s="9"/>
      <c r="E870" s="25"/>
      <c r="F870" s="9"/>
    </row>
    <row r="871" spans="1:6" x14ac:dyDescent="0.2">
      <c r="A871" s="9"/>
      <c r="B871" s="9"/>
      <c r="C871" s="25"/>
      <c r="D871" s="9"/>
      <c r="E871" s="25"/>
      <c r="F871" s="9"/>
    </row>
    <row r="872" spans="1:6" x14ac:dyDescent="0.2">
      <c r="A872" s="9"/>
      <c r="B872" s="9"/>
      <c r="C872" s="25"/>
      <c r="D872" s="9"/>
      <c r="E872" s="25"/>
      <c r="F872" s="9"/>
    </row>
    <row r="873" spans="1:6" x14ac:dyDescent="0.2">
      <c r="A873" s="9"/>
      <c r="B873" s="9"/>
      <c r="C873" s="25"/>
      <c r="D873" s="9"/>
      <c r="E873" s="25"/>
      <c r="F873" s="9"/>
    </row>
    <row r="874" spans="1:6" x14ac:dyDescent="0.2">
      <c r="A874" s="9"/>
      <c r="B874" s="9"/>
      <c r="C874" s="25"/>
      <c r="D874" s="9"/>
      <c r="E874" s="25"/>
      <c r="F874" s="9"/>
    </row>
    <row r="875" spans="1:6" x14ac:dyDescent="0.2">
      <c r="A875" s="9"/>
      <c r="B875" s="9"/>
      <c r="C875" s="25"/>
      <c r="D875" s="9"/>
      <c r="E875" s="25"/>
      <c r="F875" s="9"/>
    </row>
    <row r="876" spans="1:6" x14ac:dyDescent="0.2">
      <c r="A876" s="9"/>
      <c r="B876" s="9"/>
      <c r="C876" s="25"/>
      <c r="D876" s="9"/>
      <c r="E876" s="25"/>
      <c r="F876" s="9"/>
    </row>
    <row r="877" spans="1:6" x14ac:dyDescent="0.2">
      <c r="A877" s="9"/>
      <c r="B877" s="9"/>
      <c r="C877" s="25"/>
      <c r="D877" s="9"/>
      <c r="E877" s="25"/>
      <c r="F877" s="9"/>
    </row>
    <row r="878" spans="1:6" x14ac:dyDescent="0.2">
      <c r="A878" s="9"/>
      <c r="B878" s="9"/>
      <c r="C878" s="25"/>
      <c r="D878" s="9"/>
      <c r="E878" s="25"/>
      <c r="F878" s="9"/>
    </row>
    <row r="879" spans="1:6" x14ac:dyDescent="0.2">
      <c r="A879" s="9"/>
      <c r="B879" s="9"/>
      <c r="C879" s="25"/>
      <c r="D879" s="9"/>
      <c r="E879" s="25"/>
      <c r="F879" s="9"/>
    </row>
    <row r="880" spans="1:6" x14ac:dyDescent="0.2">
      <c r="A880" s="9"/>
      <c r="B880" s="9"/>
      <c r="C880" s="25"/>
      <c r="D880" s="9"/>
      <c r="E880" s="25"/>
      <c r="F880" s="9"/>
    </row>
    <row r="881" spans="1:6" x14ac:dyDescent="0.2">
      <c r="A881" s="9"/>
      <c r="B881" s="9"/>
      <c r="C881" s="25"/>
      <c r="D881" s="9"/>
      <c r="E881" s="25"/>
      <c r="F881" s="9"/>
    </row>
    <row r="882" spans="1:6" x14ac:dyDescent="0.2">
      <c r="A882" s="9"/>
      <c r="B882" s="9"/>
      <c r="C882" s="25"/>
      <c r="D882" s="9"/>
      <c r="E882" s="25"/>
      <c r="F882" s="9"/>
    </row>
    <row r="883" spans="1:6" x14ac:dyDescent="0.2">
      <c r="A883" s="9"/>
      <c r="B883" s="9"/>
      <c r="C883" s="25"/>
      <c r="D883" s="9"/>
      <c r="E883" s="25"/>
      <c r="F883" s="9"/>
    </row>
    <row r="884" spans="1:6" x14ac:dyDescent="0.2">
      <c r="A884" s="9"/>
      <c r="B884" s="9"/>
      <c r="C884" s="25"/>
      <c r="D884" s="9"/>
      <c r="E884" s="25"/>
      <c r="F884" s="9"/>
    </row>
    <row r="885" spans="1:6" x14ac:dyDescent="0.2">
      <c r="A885" s="9"/>
      <c r="B885" s="9"/>
      <c r="C885" s="25"/>
      <c r="D885" s="9"/>
      <c r="E885" s="25"/>
      <c r="F885" s="9"/>
    </row>
    <row r="886" spans="1:6" x14ac:dyDescent="0.2">
      <c r="A886" s="9"/>
      <c r="B886" s="9"/>
      <c r="C886" s="25"/>
      <c r="D886" s="9"/>
      <c r="E886" s="25"/>
      <c r="F886" s="9"/>
    </row>
    <row r="887" spans="1:6" x14ac:dyDescent="0.2">
      <c r="A887" s="9"/>
      <c r="B887" s="9"/>
      <c r="C887" s="25"/>
      <c r="D887" s="9"/>
      <c r="E887" s="25"/>
      <c r="F887" s="9"/>
    </row>
    <row r="888" spans="1:6" x14ac:dyDescent="0.2">
      <c r="A888" s="9"/>
      <c r="B888" s="9"/>
      <c r="C888" s="25"/>
      <c r="D888" s="9"/>
      <c r="E888" s="25"/>
      <c r="F888" s="9"/>
    </row>
    <row r="889" spans="1:6" x14ac:dyDescent="0.2">
      <c r="A889" s="9"/>
      <c r="B889" s="9"/>
      <c r="C889" s="25"/>
      <c r="D889" s="9"/>
      <c r="E889" s="25"/>
      <c r="F889" s="9"/>
    </row>
    <row r="890" spans="1:6" x14ac:dyDescent="0.2">
      <c r="A890" s="9"/>
      <c r="B890" s="9"/>
      <c r="C890" s="25"/>
      <c r="D890" s="9"/>
      <c r="E890" s="25"/>
      <c r="F890" s="9"/>
    </row>
    <row r="891" spans="1:6" x14ac:dyDescent="0.2">
      <c r="A891" s="9"/>
      <c r="B891" s="9"/>
      <c r="C891" s="25"/>
      <c r="D891" s="9"/>
      <c r="E891" s="25"/>
      <c r="F891" s="9"/>
    </row>
    <row r="892" spans="1:6" x14ac:dyDescent="0.2">
      <c r="A892" s="9"/>
      <c r="B892" s="9"/>
      <c r="C892" s="25"/>
      <c r="D892" s="9"/>
      <c r="E892" s="25"/>
      <c r="F892" s="9"/>
    </row>
    <row r="893" spans="1:6" x14ac:dyDescent="0.2">
      <c r="A893" s="9"/>
      <c r="B893" s="9"/>
      <c r="C893" s="25"/>
      <c r="D893" s="9"/>
      <c r="E893" s="25"/>
      <c r="F893" s="9"/>
    </row>
    <row r="894" spans="1:6" x14ac:dyDescent="0.2">
      <c r="A894" s="9"/>
      <c r="B894" s="9"/>
      <c r="C894" s="25"/>
      <c r="D894" s="9"/>
      <c r="E894" s="25"/>
      <c r="F894" s="9"/>
    </row>
    <row r="895" spans="1:6" x14ac:dyDescent="0.2">
      <c r="A895" s="9"/>
      <c r="B895" s="9"/>
      <c r="C895" s="25"/>
      <c r="D895" s="9"/>
      <c r="E895" s="25"/>
      <c r="F895" s="9"/>
    </row>
    <row r="896" spans="1:6" x14ac:dyDescent="0.2">
      <c r="A896" s="9"/>
      <c r="B896" s="9"/>
      <c r="C896" s="25"/>
      <c r="D896" s="9"/>
      <c r="E896" s="25"/>
      <c r="F896" s="9"/>
    </row>
    <row r="897" spans="1:6" x14ac:dyDescent="0.2">
      <c r="A897" s="9"/>
      <c r="B897" s="9"/>
      <c r="C897" s="25"/>
      <c r="D897" s="9"/>
      <c r="E897" s="25"/>
      <c r="F897" s="9"/>
    </row>
    <row r="898" spans="1:6" x14ac:dyDescent="0.2">
      <c r="A898" s="9"/>
      <c r="B898" s="9"/>
      <c r="C898" s="25"/>
      <c r="D898" s="9"/>
      <c r="E898" s="25"/>
      <c r="F898" s="9"/>
    </row>
    <row r="899" spans="1:6" x14ac:dyDescent="0.2">
      <c r="A899" s="9"/>
      <c r="B899" s="9"/>
      <c r="C899" s="25"/>
      <c r="D899" s="9"/>
      <c r="E899" s="25"/>
      <c r="F899" s="9"/>
    </row>
    <row r="900" spans="1:6" x14ac:dyDescent="0.2">
      <c r="A900" s="9"/>
      <c r="B900" s="9"/>
      <c r="C900" s="25"/>
      <c r="D900" s="9"/>
      <c r="E900" s="25"/>
      <c r="F900" s="9"/>
    </row>
    <row r="901" spans="1:6" x14ac:dyDescent="0.2">
      <c r="A901" s="9"/>
      <c r="B901" s="9"/>
      <c r="C901" s="25"/>
      <c r="D901" s="9"/>
      <c r="E901" s="25"/>
      <c r="F901" s="9"/>
    </row>
    <row r="902" spans="1:6" x14ac:dyDescent="0.2">
      <c r="A902" s="9"/>
      <c r="B902" s="9"/>
      <c r="C902" s="25"/>
      <c r="D902" s="9"/>
      <c r="E902" s="25"/>
      <c r="F902" s="9"/>
    </row>
    <row r="903" spans="1:6" x14ac:dyDescent="0.2">
      <c r="A903" s="9"/>
      <c r="B903" s="9"/>
      <c r="C903" s="25"/>
      <c r="D903" s="9"/>
      <c r="E903" s="25"/>
      <c r="F903" s="9"/>
    </row>
    <row r="904" spans="1:6" x14ac:dyDescent="0.2">
      <c r="A904" s="9"/>
      <c r="B904" s="9"/>
      <c r="C904" s="25"/>
      <c r="D904" s="9"/>
      <c r="E904" s="25"/>
      <c r="F904" s="9"/>
    </row>
    <row r="905" spans="1:6" x14ac:dyDescent="0.2">
      <c r="A905" s="9"/>
      <c r="B905" s="9"/>
      <c r="C905" s="25"/>
      <c r="D905" s="9"/>
      <c r="E905" s="25"/>
      <c r="F905" s="9"/>
    </row>
    <row r="906" spans="1:6" x14ac:dyDescent="0.2">
      <c r="A906" s="9"/>
      <c r="B906" s="9"/>
      <c r="C906" s="25"/>
      <c r="D906" s="9"/>
      <c r="E906" s="25"/>
      <c r="F906" s="9"/>
    </row>
    <row r="907" spans="1:6" x14ac:dyDescent="0.2">
      <c r="A907" s="9"/>
      <c r="B907" s="9"/>
      <c r="C907" s="25"/>
      <c r="D907" s="9"/>
      <c r="E907" s="25"/>
      <c r="F907" s="9"/>
    </row>
    <row r="908" spans="1:6" x14ac:dyDescent="0.2">
      <c r="A908" s="9"/>
      <c r="B908" s="9"/>
      <c r="C908" s="25"/>
      <c r="D908" s="9"/>
      <c r="E908" s="25"/>
      <c r="F908" s="9"/>
    </row>
    <row r="909" spans="1:6" x14ac:dyDescent="0.2">
      <c r="A909" s="9"/>
      <c r="B909" s="9"/>
      <c r="C909" s="25"/>
      <c r="D909" s="9"/>
      <c r="E909" s="25"/>
      <c r="F909" s="9"/>
    </row>
    <row r="910" spans="1:6" x14ac:dyDescent="0.2">
      <c r="A910" s="9"/>
      <c r="B910" s="9"/>
      <c r="C910" s="25"/>
      <c r="D910" s="9"/>
      <c r="E910" s="25"/>
      <c r="F910" s="9"/>
    </row>
    <row r="911" spans="1:6" x14ac:dyDescent="0.2">
      <c r="A911" s="9"/>
      <c r="B911" s="9"/>
      <c r="C911" s="25"/>
      <c r="D911" s="9"/>
      <c r="E911" s="25"/>
      <c r="F911" s="9"/>
    </row>
    <row r="912" spans="1:6" x14ac:dyDescent="0.2">
      <c r="A912" s="9"/>
      <c r="B912" s="9"/>
      <c r="C912" s="25"/>
      <c r="D912" s="9"/>
      <c r="E912" s="25"/>
      <c r="F912" s="9"/>
    </row>
    <row r="913" spans="1:6" x14ac:dyDescent="0.2">
      <c r="A913" s="9"/>
      <c r="B913" s="9"/>
      <c r="C913" s="25"/>
      <c r="D913" s="9"/>
      <c r="E913" s="25"/>
      <c r="F913" s="9"/>
    </row>
    <row r="914" spans="1:6" x14ac:dyDescent="0.2">
      <c r="A914" s="9"/>
      <c r="B914" s="9"/>
      <c r="C914" s="25"/>
      <c r="D914" s="9"/>
      <c r="E914" s="25"/>
      <c r="F914" s="9"/>
    </row>
    <row r="915" spans="1:6" x14ac:dyDescent="0.2">
      <c r="A915" s="9"/>
      <c r="B915" s="9"/>
      <c r="C915" s="25"/>
      <c r="D915" s="9"/>
      <c r="E915" s="25"/>
      <c r="F915" s="9"/>
    </row>
    <row r="916" spans="1:6" x14ac:dyDescent="0.2">
      <c r="A916" s="9"/>
      <c r="B916" s="9"/>
      <c r="C916" s="25"/>
      <c r="D916" s="9"/>
      <c r="E916" s="25"/>
      <c r="F916" s="9"/>
    </row>
    <row r="917" spans="1:6" x14ac:dyDescent="0.2">
      <c r="A917" s="9"/>
      <c r="B917" s="9"/>
      <c r="C917" s="25"/>
      <c r="D917" s="9"/>
      <c r="E917" s="25"/>
      <c r="F917" s="9"/>
    </row>
    <row r="918" spans="1:6" x14ac:dyDescent="0.2">
      <c r="A918" s="9"/>
      <c r="B918" s="9"/>
      <c r="C918" s="25"/>
      <c r="D918" s="9"/>
      <c r="E918" s="25"/>
      <c r="F918" s="9"/>
    </row>
    <row r="919" spans="1:6" x14ac:dyDescent="0.2">
      <c r="A919" s="9"/>
      <c r="B919" s="9"/>
      <c r="C919" s="25"/>
      <c r="D919" s="9"/>
      <c r="E919" s="25"/>
      <c r="F919" s="9"/>
    </row>
    <row r="920" spans="1:6" x14ac:dyDescent="0.2">
      <c r="A920" s="9"/>
      <c r="B920" s="9"/>
      <c r="C920" s="25"/>
      <c r="D920" s="9"/>
      <c r="E920" s="25"/>
      <c r="F920" s="9"/>
    </row>
    <row r="921" spans="1:6" x14ac:dyDescent="0.2">
      <c r="A921" s="9"/>
      <c r="B921" s="9"/>
      <c r="C921" s="25"/>
      <c r="D921" s="9"/>
      <c r="E921" s="25"/>
      <c r="F921" s="9"/>
    </row>
    <row r="922" spans="1:6" x14ac:dyDescent="0.2">
      <c r="A922" s="9"/>
      <c r="B922" s="9"/>
      <c r="C922" s="25"/>
      <c r="D922" s="9"/>
      <c r="E922" s="25"/>
      <c r="F922" s="9"/>
    </row>
    <row r="923" spans="1:6" x14ac:dyDescent="0.2">
      <c r="A923" s="9"/>
      <c r="B923" s="9"/>
      <c r="C923" s="25"/>
      <c r="D923" s="9"/>
      <c r="E923" s="25"/>
      <c r="F923" s="9"/>
    </row>
    <row r="924" spans="1:6" x14ac:dyDescent="0.2">
      <c r="A924" s="9"/>
      <c r="B924" s="9"/>
      <c r="C924" s="25"/>
      <c r="D924" s="9"/>
      <c r="E924" s="25"/>
      <c r="F924" s="9"/>
    </row>
    <row r="925" spans="1:6" x14ac:dyDescent="0.2">
      <c r="A925" s="9"/>
      <c r="B925" s="9"/>
      <c r="C925" s="25"/>
      <c r="D925" s="9"/>
      <c r="E925" s="25"/>
      <c r="F925" s="9"/>
    </row>
    <row r="926" spans="1:6" x14ac:dyDescent="0.2">
      <c r="A926" s="9"/>
      <c r="B926" s="9"/>
      <c r="C926" s="25"/>
      <c r="D926" s="9"/>
      <c r="E926" s="25"/>
      <c r="F926" s="9"/>
    </row>
    <row r="927" spans="1:6" x14ac:dyDescent="0.2">
      <c r="A927" s="9"/>
      <c r="B927" s="9"/>
      <c r="C927" s="25"/>
      <c r="D927" s="9"/>
      <c r="E927" s="25"/>
      <c r="F927" s="9"/>
    </row>
    <row r="928" spans="1:6" x14ac:dyDescent="0.2">
      <c r="A928" s="9"/>
      <c r="B928" s="9"/>
      <c r="C928" s="25"/>
      <c r="D928" s="9"/>
      <c r="E928" s="25"/>
      <c r="F928" s="9"/>
    </row>
    <row r="929" spans="1:6" x14ac:dyDescent="0.2">
      <c r="A929" s="9"/>
      <c r="B929" s="9"/>
      <c r="C929" s="25"/>
      <c r="D929" s="9"/>
      <c r="E929" s="25"/>
      <c r="F929" s="9"/>
    </row>
    <row r="930" spans="1:6" x14ac:dyDescent="0.2">
      <c r="A930" s="9"/>
      <c r="B930" s="9"/>
      <c r="C930" s="25"/>
      <c r="D930" s="9"/>
      <c r="E930" s="25"/>
      <c r="F930" s="9"/>
    </row>
    <row r="931" spans="1:6" x14ac:dyDescent="0.2">
      <c r="A931" s="9"/>
      <c r="B931" s="9"/>
      <c r="C931" s="25"/>
      <c r="D931" s="9"/>
      <c r="E931" s="25"/>
      <c r="F931" s="9"/>
    </row>
    <row r="932" spans="1:6" x14ac:dyDescent="0.2">
      <c r="A932" s="9"/>
      <c r="B932" s="9"/>
      <c r="C932" s="25"/>
      <c r="D932" s="9"/>
      <c r="E932" s="25"/>
      <c r="F932" s="9"/>
    </row>
    <row r="933" spans="1:6" x14ac:dyDescent="0.2">
      <c r="A933" s="9"/>
      <c r="B933" s="9"/>
      <c r="C933" s="25"/>
      <c r="D933" s="9"/>
      <c r="E933" s="25"/>
      <c r="F933" s="9"/>
    </row>
    <row r="934" spans="1:6" x14ac:dyDescent="0.2">
      <c r="A934" s="9"/>
      <c r="B934" s="9"/>
      <c r="C934" s="25"/>
      <c r="D934" s="9"/>
      <c r="E934" s="25"/>
      <c r="F934" s="9"/>
    </row>
    <row r="935" spans="1:6" x14ac:dyDescent="0.2">
      <c r="A935" s="9"/>
      <c r="B935" s="9"/>
      <c r="C935" s="25"/>
      <c r="D935" s="9"/>
      <c r="E935" s="25"/>
      <c r="F935" s="9"/>
    </row>
    <row r="936" spans="1:6" x14ac:dyDescent="0.2">
      <c r="A936" s="9"/>
      <c r="B936" s="9"/>
      <c r="C936" s="25"/>
      <c r="D936" s="9"/>
      <c r="E936" s="25"/>
      <c r="F936" s="9"/>
    </row>
    <row r="937" spans="1:6" x14ac:dyDescent="0.2">
      <c r="A937" s="9"/>
      <c r="B937" s="9"/>
      <c r="C937" s="25"/>
      <c r="D937" s="9"/>
      <c r="E937" s="25"/>
      <c r="F937" s="9"/>
    </row>
    <row r="938" spans="1:6" x14ac:dyDescent="0.2">
      <c r="A938" s="9"/>
      <c r="B938" s="9"/>
      <c r="C938" s="25"/>
      <c r="D938" s="9"/>
      <c r="E938" s="25"/>
      <c r="F938" s="9"/>
    </row>
    <row r="939" spans="1:6" x14ac:dyDescent="0.2">
      <c r="A939" s="9"/>
      <c r="B939" s="9"/>
      <c r="C939" s="25"/>
      <c r="D939" s="9"/>
      <c r="E939" s="25"/>
      <c r="F939" s="9"/>
    </row>
    <row r="940" spans="1:6" x14ac:dyDescent="0.2">
      <c r="A940" s="9"/>
      <c r="B940" s="9"/>
      <c r="C940" s="25"/>
      <c r="D940" s="9"/>
      <c r="E940" s="25"/>
      <c r="F940" s="9"/>
    </row>
    <row r="941" spans="1:6" x14ac:dyDescent="0.2">
      <c r="A941" s="9"/>
      <c r="B941" s="9"/>
      <c r="C941" s="25"/>
      <c r="D941" s="9"/>
      <c r="E941" s="25"/>
      <c r="F941" s="9"/>
    </row>
    <row r="942" spans="1:6" x14ac:dyDescent="0.2">
      <c r="A942" s="9"/>
      <c r="B942" s="9"/>
      <c r="C942" s="25"/>
      <c r="D942" s="9"/>
      <c r="E942" s="25"/>
      <c r="F942" s="9"/>
    </row>
    <row r="943" spans="1:6" x14ac:dyDescent="0.2">
      <c r="A943" s="9"/>
      <c r="B943" s="9"/>
      <c r="C943" s="25"/>
      <c r="D943" s="9"/>
      <c r="E943" s="25"/>
      <c r="F943" s="9"/>
    </row>
    <row r="944" spans="1:6" x14ac:dyDescent="0.2">
      <c r="A944" s="9"/>
      <c r="B944" s="9"/>
      <c r="C944" s="25"/>
      <c r="D944" s="9"/>
      <c r="E944" s="25"/>
      <c r="F944" s="9"/>
    </row>
    <row r="945" spans="1:6" x14ac:dyDescent="0.2">
      <c r="A945" s="9"/>
      <c r="B945" s="9"/>
      <c r="C945" s="25"/>
      <c r="D945" s="9"/>
      <c r="E945" s="25"/>
      <c r="F945" s="9"/>
    </row>
    <row r="946" spans="1:6" x14ac:dyDescent="0.2">
      <c r="A946" s="9"/>
      <c r="B946" s="9"/>
      <c r="C946" s="25"/>
      <c r="D946" s="9"/>
      <c r="E946" s="25"/>
      <c r="F946" s="9"/>
    </row>
    <row r="947" spans="1:6" x14ac:dyDescent="0.2">
      <c r="A947" s="9"/>
      <c r="B947" s="9"/>
      <c r="C947" s="25"/>
      <c r="D947" s="9"/>
      <c r="E947" s="25"/>
      <c r="F947" s="9"/>
    </row>
    <row r="948" spans="1:6" x14ac:dyDescent="0.2">
      <c r="A948" s="9"/>
      <c r="B948" s="9"/>
      <c r="C948" s="25"/>
      <c r="D948" s="9"/>
      <c r="E948" s="25"/>
      <c r="F948" s="9"/>
    </row>
    <row r="949" spans="1:6" x14ac:dyDescent="0.2">
      <c r="A949" s="9"/>
      <c r="B949" s="9"/>
      <c r="C949" s="25"/>
      <c r="D949" s="9"/>
      <c r="E949" s="25"/>
      <c r="F949" s="9"/>
    </row>
    <row r="950" spans="1:6" x14ac:dyDescent="0.2">
      <c r="A950" s="9"/>
      <c r="B950" s="9"/>
      <c r="C950" s="25"/>
      <c r="D950" s="9"/>
      <c r="E950" s="25"/>
      <c r="F950" s="9"/>
    </row>
    <row r="951" spans="1:6" x14ac:dyDescent="0.2">
      <c r="A951" s="9"/>
      <c r="B951" s="9"/>
      <c r="C951" s="25"/>
      <c r="D951" s="9"/>
      <c r="E951" s="25"/>
      <c r="F951" s="9"/>
    </row>
    <row r="952" spans="1:6" x14ac:dyDescent="0.2">
      <c r="A952" s="9"/>
      <c r="B952" s="9"/>
      <c r="C952" s="25"/>
      <c r="D952" s="9"/>
      <c r="E952" s="25"/>
      <c r="F952" s="9"/>
    </row>
    <row r="953" spans="1:6" x14ac:dyDescent="0.2">
      <c r="A953" s="9"/>
      <c r="B953" s="9"/>
      <c r="C953" s="25"/>
      <c r="D953" s="9"/>
      <c r="E953" s="25"/>
      <c r="F953" s="9"/>
    </row>
    <row r="954" spans="1:6" x14ac:dyDescent="0.2">
      <c r="A954" s="9"/>
      <c r="B954" s="9"/>
      <c r="C954" s="25"/>
      <c r="D954" s="9"/>
      <c r="E954" s="25"/>
      <c r="F954" s="9"/>
    </row>
    <row r="955" spans="1:6" x14ac:dyDescent="0.2">
      <c r="A955" s="9"/>
      <c r="B955" s="9"/>
      <c r="C955" s="25"/>
      <c r="D955" s="9"/>
      <c r="E955" s="25"/>
      <c r="F955" s="9"/>
    </row>
    <row r="956" spans="1:6" x14ac:dyDescent="0.2">
      <c r="A956" s="9"/>
      <c r="B956" s="9"/>
      <c r="C956" s="25"/>
      <c r="D956" s="9"/>
      <c r="E956" s="25"/>
      <c r="F956" s="9"/>
    </row>
    <row r="957" spans="1:6" x14ac:dyDescent="0.2">
      <c r="A957" s="9"/>
      <c r="B957" s="9"/>
      <c r="C957" s="25"/>
      <c r="D957" s="9"/>
      <c r="E957" s="25"/>
      <c r="F957" s="9"/>
    </row>
    <row r="958" spans="1:6" x14ac:dyDescent="0.2">
      <c r="A958" s="9"/>
      <c r="B958" s="9"/>
      <c r="C958" s="25"/>
      <c r="D958" s="9"/>
      <c r="E958" s="25"/>
      <c r="F958" s="9"/>
    </row>
    <row r="959" spans="1:6" x14ac:dyDescent="0.2">
      <c r="A959" s="9"/>
      <c r="B959" s="9"/>
      <c r="C959" s="25"/>
      <c r="D959" s="9"/>
      <c r="E959" s="25"/>
      <c r="F959" s="9"/>
    </row>
    <row r="960" spans="1:6" x14ac:dyDescent="0.2">
      <c r="A960" s="9"/>
      <c r="B960" s="9"/>
      <c r="C960" s="25"/>
      <c r="D960" s="9"/>
      <c r="E960" s="25"/>
      <c r="F960" s="9"/>
    </row>
    <row r="961" spans="1:6" x14ac:dyDescent="0.2">
      <c r="A961" s="9"/>
      <c r="B961" s="9"/>
      <c r="C961" s="25"/>
      <c r="D961" s="9"/>
      <c r="E961" s="25"/>
      <c r="F961" s="9"/>
    </row>
    <row r="962" spans="1:6" x14ac:dyDescent="0.2">
      <c r="A962" s="9"/>
      <c r="B962" s="9"/>
      <c r="C962" s="25"/>
      <c r="D962" s="9"/>
      <c r="E962" s="25"/>
      <c r="F962" s="9"/>
    </row>
    <row r="963" spans="1:6" x14ac:dyDescent="0.2">
      <c r="A963" s="9"/>
      <c r="B963" s="9"/>
      <c r="C963" s="25"/>
      <c r="D963" s="9"/>
      <c r="E963" s="25"/>
      <c r="F963" s="9"/>
    </row>
    <row r="964" spans="1:6" x14ac:dyDescent="0.2">
      <c r="A964" s="9"/>
      <c r="B964" s="9"/>
      <c r="C964" s="25"/>
      <c r="D964" s="9"/>
      <c r="E964" s="25"/>
      <c r="F964" s="9"/>
    </row>
    <row r="965" spans="1:6" x14ac:dyDescent="0.2">
      <c r="A965" s="9"/>
      <c r="B965" s="9"/>
      <c r="C965" s="25"/>
      <c r="D965" s="9"/>
      <c r="E965" s="25"/>
      <c r="F965" s="9"/>
    </row>
    <row r="966" spans="1:6" x14ac:dyDescent="0.2">
      <c r="A966" s="9"/>
      <c r="B966" s="9"/>
      <c r="C966" s="25"/>
      <c r="D966" s="9"/>
      <c r="E966" s="25"/>
      <c r="F966" s="9"/>
    </row>
    <row r="967" spans="1:6" x14ac:dyDescent="0.2">
      <c r="A967" s="9"/>
      <c r="B967" s="9"/>
      <c r="C967" s="25"/>
      <c r="D967" s="9"/>
      <c r="E967" s="25"/>
      <c r="F967" s="9"/>
    </row>
    <row r="968" spans="1:6" x14ac:dyDescent="0.2">
      <c r="A968" s="9"/>
      <c r="B968" s="9"/>
      <c r="C968" s="25"/>
      <c r="D968" s="9"/>
      <c r="E968" s="25"/>
      <c r="F968" s="9"/>
    </row>
    <row r="969" spans="1:6" x14ac:dyDescent="0.2">
      <c r="A969" s="9"/>
      <c r="B969" s="9"/>
      <c r="C969" s="25"/>
      <c r="D969" s="9"/>
      <c r="E969" s="25"/>
      <c r="F969" s="9"/>
    </row>
    <row r="970" spans="1:6" x14ac:dyDescent="0.2">
      <c r="A970" s="9"/>
      <c r="B970" s="9"/>
      <c r="C970" s="25"/>
      <c r="D970" s="9"/>
      <c r="E970" s="25"/>
      <c r="F970" s="9"/>
    </row>
    <row r="971" spans="1:6" x14ac:dyDescent="0.2">
      <c r="A971" s="9"/>
      <c r="B971" s="9"/>
      <c r="C971" s="25"/>
      <c r="D971" s="9"/>
      <c r="E971" s="25"/>
      <c r="F971" s="9"/>
    </row>
    <row r="972" spans="1:6" x14ac:dyDescent="0.2">
      <c r="A972" s="9"/>
      <c r="B972" s="9"/>
      <c r="C972" s="25"/>
      <c r="D972" s="9"/>
      <c r="E972" s="25"/>
      <c r="F972" s="9"/>
    </row>
    <row r="973" spans="1:6" x14ac:dyDescent="0.2">
      <c r="A973" s="9"/>
      <c r="B973" s="9"/>
      <c r="C973" s="25"/>
      <c r="D973" s="9"/>
      <c r="E973" s="25"/>
      <c r="F973" s="9"/>
    </row>
    <row r="974" spans="1:6" x14ac:dyDescent="0.2">
      <c r="A974" s="9"/>
      <c r="B974" s="9"/>
      <c r="C974" s="25"/>
      <c r="D974" s="9"/>
      <c r="E974" s="25"/>
      <c r="F974" s="9"/>
    </row>
    <row r="975" spans="1:6" x14ac:dyDescent="0.2">
      <c r="A975" s="9"/>
      <c r="B975" s="9"/>
      <c r="C975" s="25"/>
      <c r="D975" s="9"/>
      <c r="E975" s="25"/>
      <c r="F975" s="9"/>
    </row>
    <row r="976" spans="1:6" x14ac:dyDescent="0.2">
      <c r="A976" s="9"/>
      <c r="B976" s="9"/>
      <c r="C976" s="25"/>
      <c r="D976" s="9"/>
      <c r="E976" s="25"/>
      <c r="F976" s="9"/>
    </row>
    <row r="977" spans="1:6" x14ac:dyDescent="0.2">
      <c r="A977" s="9"/>
      <c r="B977" s="9"/>
      <c r="C977" s="25"/>
      <c r="D977" s="9"/>
      <c r="E977" s="25"/>
      <c r="F977" s="9"/>
    </row>
    <row r="978" spans="1:6" x14ac:dyDescent="0.2">
      <c r="A978" s="9"/>
      <c r="B978" s="9"/>
      <c r="C978" s="25"/>
      <c r="D978" s="9"/>
      <c r="E978" s="25"/>
      <c r="F978" s="9"/>
    </row>
    <row r="979" spans="1:6" x14ac:dyDescent="0.2">
      <c r="A979" s="9"/>
      <c r="B979" s="9"/>
      <c r="C979" s="25"/>
      <c r="D979" s="9"/>
      <c r="E979" s="25"/>
      <c r="F979" s="9"/>
    </row>
    <row r="980" spans="1:6" x14ac:dyDescent="0.2">
      <c r="A980" s="9"/>
      <c r="B980" s="9"/>
      <c r="C980" s="25"/>
      <c r="D980" s="9"/>
      <c r="E980" s="25"/>
      <c r="F980" s="9"/>
    </row>
    <row r="981" spans="1:6" x14ac:dyDescent="0.2">
      <c r="A981" s="9"/>
      <c r="B981" s="9"/>
      <c r="C981" s="25"/>
      <c r="D981" s="9"/>
      <c r="E981" s="25"/>
      <c r="F981" s="9"/>
    </row>
    <row r="982" spans="1:6" x14ac:dyDescent="0.2">
      <c r="A982" s="9"/>
      <c r="B982" s="9"/>
      <c r="C982" s="25"/>
      <c r="D982" s="9"/>
      <c r="E982" s="25"/>
      <c r="F982" s="9"/>
    </row>
    <row r="983" spans="1:6" x14ac:dyDescent="0.2">
      <c r="A983" s="9"/>
      <c r="B983" s="9"/>
      <c r="C983" s="25"/>
      <c r="D983" s="9"/>
      <c r="E983" s="25"/>
      <c r="F983" s="9"/>
    </row>
    <row r="984" spans="1:6" x14ac:dyDescent="0.2">
      <c r="A984" s="9"/>
      <c r="B984" s="9"/>
      <c r="C984" s="25"/>
      <c r="D984" s="9"/>
      <c r="E984" s="25"/>
      <c r="F984" s="9"/>
    </row>
    <row r="985" spans="1:6" x14ac:dyDescent="0.2">
      <c r="A985" s="9"/>
      <c r="B985" s="9"/>
      <c r="C985" s="25"/>
      <c r="D985" s="9"/>
      <c r="E985" s="25"/>
      <c r="F985" s="9"/>
    </row>
    <row r="986" spans="1:6" x14ac:dyDescent="0.2">
      <c r="A986" s="9"/>
      <c r="B986" s="9"/>
      <c r="C986" s="25"/>
      <c r="D986" s="9"/>
      <c r="E986" s="25"/>
      <c r="F986" s="9"/>
    </row>
    <row r="987" spans="1:6" x14ac:dyDescent="0.2">
      <c r="A987" s="9"/>
      <c r="B987" s="9"/>
      <c r="C987" s="25"/>
      <c r="D987" s="9"/>
      <c r="E987" s="25"/>
      <c r="F987" s="9"/>
    </row>
    <row r="988" spans="1:6" x14ac:dyDescent="0.2">
      <c r="A988" s="9"/>
      <c r="B988" s="9"/>
      <c r="C988" s="25"/>
      <c r="D988" s="9"/>
      <c r="E988" s="25"/>
      <c r="F988" s="9"/>
    </row>
    <row r="989" spans="1:6" x14ac:dyDescent="0.2">
      <c r="A989" s="9"/>
      <c r="B989" s="9"/>
      <c r="C989" s="25"/>
      <c r="D989" s="9"/>
      <c r="E989" s="25"/>
      <c r="F989" s="9"/>
    </row>
    <row r="990" spans="1:6" x14ac:dyDescent="0.2">
      <c r="A990" s="9"/>
      <c r="B990" s="9"/>
      <c r="C990" s="25"/>
      <c r="D990" s="9"/>
      <c r="E990" s="25"/>
      <c r="F990" s="9"/>
    </row>
    <row r="991" spans="1:6" x14ac:dyDescent="0.2">
      <c r="A991" s="9"/>
      <c r="B991" s="9"/>
      <c r="C991" s="25"/>
      <c r="D991" s="9"/>
      <c r="E991" s="25"/>
      <c r="F991" s="9"/>
    </row>
    <row r="992" spans="1:6" x14ac:dyDescent="0.2">
      <c r="A992" s="9"/>
      <c r="B992" s="9"/>
      <c r="C992" s="25"/>
      <c r="D992" s="9"/>
      <c r="E992" s="25"/>
      <c r="F992" s="9"/>
    </row>
    <row r="993" spans="1:6" x14ac:dyDescent="0.2">
      <c r="A993" s="9"/>
      <c r="B993" s="9"/>
      <c r="C993" s="25"/>
      <c r="D993" s="9"/>
      <c r="E993" s="25"/>
      <c r="F993" s="9"/>
    </row>
    <row r="994" spans="1:6" x14ac:dyDescent="0.2">
      <c r="A994" s="9"/>
      <c r="B994" s="9"/>
      <c r="C994" s="25"/>
      <c r="D994" s="9"/>
      <c r="E994" s="25"/>
      <c r="F994" s="9"/>
    </row>
    <row r="995" spans="1:6" x14ac:dyDescent="0.2">
      <c r="A995" s="9"/>
      <c r="B995" s="9"/>
      <c r="C995" s="25"/>
      <c r="D995" s="9"/>
      <c r="E995" s="25"/>
      <c r="F995" s="9"/>
    </row>
    <row r="996" spans="1:6" x14ac:dyDescent="0.2">
      <c r="A996" s="9"/>
      <c r="B996" s="9"/>
      <c r="C996" s="25"/>
      <c r="D996" s="9"/>
      <c r="E996" s="25"/>
      <c r="F996" s="9"/>
    </row>
    <row r="997" spans="1:6" x14ac:dyDescent="0.2">
      <c r="A997" s="9"/>
      <c r="B997" s="9"/>
      <c r="C997" s="25"/>
      <c r="D997" s="9"/>
      <c r="E997" s="25"/>
      <c r="F997" s="9"/>
    </row>
    <row r="998" spans="1:6" x14ac:dyDescent="0.2">
      <c r="A998" s="9"/>
      <c r="B998" s="9"/>
      <c r="C998" s="25"/>
      <c r="D998" s="9"/>
      <c r="E998" s="25"/>
      <c r="F998" s="9"/>
    </row>
    <row r="999" spans="1:6" x14ac:dyDescent="0.2">
      <c r="A999" s="9"/>
      <c r="B999" s="9"/>
      <c r="C999" s="25"/>
      <c r="D999" s="9"/>
      <c r="E999" s="25"/>
      <c r="F999" s="9"/>
    </row>
    <row r="1000" spans="1:6" x14ac:dyDescent="0.2">
      <c r="A1000" s="9"/>
      <c r="B1000" s="9"/>
      <c r="C1000" s="25"/>
      <c r="D1000" s="9"/>
      <c r="E1000" s="25"/>
      <c r="F1000" s="9"/>
    </row>
    <row r="1001" spans="1:6" x14ac:dyDescent="0.2">
      <c r="A1001" s="9"/>
      <c r="B1001" s="9"/>
      <c r="C1001" s="25"/>
      <c r="D1001" s="9"/>
      <c r="E1001" s="25"/>
      <c r="F1001" s="9"/>
    </row>
    <row r="1002" spans="1:6" x14ac:dyDescent="0.2">
      <c r="A1002" s="9"/>
      <c r="B1002" s="9"/>
      <c r="C1002" s="25"/>
      <c r="D1002" s="9"/>
      <c r="E1002" s="25"/>
      <c r="F1002" s="9"/>
    </row>
    <row r="1003" spans="1:6" x14ac:dyDescent="0.2">
      <c r="A1003" s="9"/>
      <c r="B1003" s="9"/>
      <c r="C1003" s="25"/>
      <c r="D1003" s="9"/>
      <c r="E1003" s="25"/>
      <c r="F1003" s="9"/>
    </row>
    <row r="1004" spans="1:6" x14ac:dyDescent="0.2">
      <c r="A1004" s="9"/>
      <c r="B1004" s="9"/>
      <c r="C1004" s="25"/>
      <c r="D1004" s="9"/>
      <c r="E1004" s="25"/>
      <c r="F1004" s="9"/>
    </row>
    <row r="1005" spans="1:6" x14ac:dyDescent="0.2">
      <c r="A1005" s="9"/>
      <c r="B1005" s="9"/>
      <c r="C1005" s="25"/>
      <c r="D1005" s="9"/>
      <c r="E1005" s="25"/>
      <c r="F1005" s="9"/>
    </row>
    <row r="1006" spans="1:6" x14ac:dyDescent="0.2">
      <c r="A1006" s="9"/>
      <c r="B1006" s="9"/>
      <c r="C1006" s="25"/>
      <c r="D1006" s="9"/>
      <c r="E1006" s="25"/>
      <c r="F1006" s="9"/>
    </row>
    <row r="1007" spans="1:6" x14ac:dyDescent="0.2">
      <c r="A1007" s="9"/>
      <c r="B1007" s="9"/>
      <c r="C1007" s="25"/>
      <c r="D1007" s="9"/>
      <c r="E1007" s="25"/>
      <c r="F1007" s="9"/>
    </row>
    <row r="1008" spans="1:6" x14ac:dyDescent="0.2">
      <c r="A1008" s="9"/>
      <c r="B1008" s="9"/>
      <c r="C1008" s="25"/>
      <c r="D1008" s="9"/>
      <c r="E1008" s="25"/>
      <c r="F1008" s="9"/>
    </row>
    <row r="1009" spans="1:6" x14ac:dyDescent="0.2">
      <c r="A1009" s="9"/>
      <c r="B1009" s="9"/>
      <c r="C1009" s="25"/>
      <c r="D1009" s="9"/>
      <c r="E1009" s="25"/>
      <c r="F1009" s="9"/>
    </row>
    <row r="1010" spans="1:6" x14ac:dyDescent="0.2">
      <c r="A1010" s="9"/>
      <c r="B1010" s="9"/>
      <c r="C1010" s="25"/>
      <c r="D1010" s="9"/>
      <c r="E1010" s="25"/>
      <c r="F1010" s="9"/>
    </row>
    <row r="1011" spans="1:6" x14ac:dyDescent="0.2">
      <c r="A1011" s="9"/>
      <c r="B1011" s="9"/>
      <c r="C1011" s="25"/>
      <c r="D1011" s="9"/>
      <c r="E1011" s="25"/>
      <c r="F1011" s="9"/>
    </row>
    <row r="1012" spans="1:6" x14ac:dyDescent="0.2">
      <c r="A1012" s="9"/>
      <c r="B1012" s="9"/>
      <c r="C1012" s="25"/>
      <c r="D1012" s="9"/>
      <c r="E1012" s="25"/>
      <c r="F1012" s="9"/>
    </row>
    <row r="1013" spans="1:6" x14ac:dyDescent="0.2">
      <c r="A1013" s="9"/>
      <c r="B1013" s="9"/>
      <c r="C1013" s="25"/>
      <c r="D1013" s="9"/>
      <c r="E1013" s="25"/>
      <c r="F1013" s="9"/>
    </row>
  </sheetData>
  <mergeCells count="20">
    <mergeCell ref="A67:A69"/>
    <mergeCell ref="A3:A5"/>
    <mergeCell ref="A1:O1"/>
    <mergeCell ref="N3:O4"/>
    <mergeCell ref="A65:O65"/>
    <mergeCell ref="N67:O68"/>
    <mergeCell ref="B67:C68"/>
    <mergeCell ref="D67:I67"/>
    <mergeCell ref="J67:K68"/>
    <mergeCell ref="L67:M68"/>
    <mergeCell ref="D68:E68"/>
    <mergeCell ref="B3:C4"/>
    <mergeCell ref="D3:I3"/>
    <mergeCell ref="J3:K4"/>
    <mergeCell ref="L3:M4"/>
    <mergeCell ref="D4:E4"/>
    <mergeCell ref="F4:G4"/>
    <mergeCell ref="H4:I4"/>
    <mergeCell ref="F68:G68"/>
    <mergeCell ref="H68:I68"/>
  </mergeCells>
  <phoneticPr fontId="0" type="noConversion"/>
  <printOptions horizontalCentered="1"/>
  <pageMargins left="0.54" right="0" top="0" bottom="0" header="0" footer="0"/>
  <pageSetup paperSize="9" scale="86" firstPageNumber="60" orientation="landscape" useFirstPageNumber="1" r:id="rId1"/>
  <headerFooter alignWithMargins="0">
    <oddFooter>&amp;L&amp;Z&amp;F+&amp;F+&amp;A&amp;C&amp;P&amp;R&amp;D+&amp;T</oddFooter>
  </headerFooter>
  <ignoredErrors>
    <ignoredError sqref="G8:P8 H75:P76 K7 N9:P9 N10:P10 N13:P16 N20:P21 N19:P19 N24:P27 N31:P32 N30:P30 N35:P38 N11:P12 N17:P18 N22:P23 N28:P29 N33:P34 M7:P7 I72 K72 M72:P72 N73:P73 N74:P74 H81:P82 I77 K77 M77:P77 N78:P78 N79:P79 N80:P80 H86:P87 I83 K83 M83:P83 I84 K84 M84:P84 N85:P85 H92:P93 I88 K88 M88:P88 N89:P89 N90:P90 N91:P91 H97:P98 I94 K94 M94:P94 I95 K95 M95:P95 N96:P96 I99 K99 M99:P99 N100:P100 N101:P101 N102:P102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/>
  <dimension ref="A1:H123"/>
  <sheetViews>
    <sheetView zoomScaleNormal="100" workbookViewId="0">
      <selection activeCell="B31" sqref="B31"/>
    </sheetView>
  </sheetViews>
  <sheetFormatPr baseColWidth="10" defaultRowHeight="11.25" x14ac:dyDescent="0.2"/>
  <cols>
    <col min="1" max="1" width="21.6640625" style="1" customWidth="1"/>
    <col min="2" max="2" width="16.1640625" style="23" customWidth="1"/>
    <col min="3" max="3" width="19.1640625" style="27" customWidth="1"/>
    <col min="4" max="4" width="14.6640625" style="27" customWidth="1"/>
    <col min="5" max="5" width="17.6640625" style="27" customWidth="1"/>
    <col min="6" max="6" width="21.1640625" style="27" customWidth="1"/>
    <col min="7" max="7" width="12.33203125" hidden="1" customWidth="1"/>
    <col min="8" max="8" width="12.1640625" bestFit="1" customWidth="1"/>
  </cols>
  <sheetData>
    <row r="1" spans="1:8" ht="21" customHeight="1" x14ac:dyDescent="0.2">
      <c r="A1" s="179" t="s">
        <v>75</v>
      </c>
      <c r="B1" s="179"/>
      <c r="C1" s="179"/>
      <c r="D1" s="179"/>
      <c r="E1" s="179"/>
      <c r="F1" s="179"/>
      <c r="G1" s="179"/>
      <c r="H1" s="1"/>
    </row>
    <row r="2" spans="1:8" x14ac:dyDescent="0.2">
      <c r="A2" s="7"/>
      <c r="B2" s="30"/>
      <c r="C2" s="30"/>
      <c r="D2" s="30"/>
      <c r="E2" s="30"/>
      <c r="F2" s="30"/>
      <c r="G2" s="1"/>
      <c r="H2" s="1"/>
    </row>
    <row r="3" spans="1:8" x14ac:dyDescent="0.2">
      <c r="A3" s="192" t="s">
        <v>11</v>
      </c>
      <c r="B3" s="180" t="s">
        <v>13</v>
      </c>
      <c r="C3" s="180"/>
      <c r="D3" s="180"/>
      <c r="E3" s="180"/>
      <c r="F3" s="180"/>
      <c r="G3" s="180"/>
      <c r="H3" s="1"/>
    </row>
    <row r="4" spans="1:8" x14ac:dyDescent="0.2">
      <c r="A4" s="193"/>
      <c r="B4" s="181" t="s">
        <v>0</v>
      </c>
      <c r="C4" s="189"/>
      <c r="D4" s="189"/>
      <c r="E4" s="181" t="s">
        <v>6</v>
      </c>
      <c r="F4" s="181" t="s">
        <v>10</v>
      </c>
      <c r="G4" s="181"/>
    </row>
    <row r="5" spans="1:8" x14ac:dyDescent="0.2">
      <c r="A5" s="194"/>
      <c r="B5" s="188"/>
      <c r="C5" s="24" t="s">
        <v>4</v>
      </c>
      <c r="D5" s="24" t="s">
        <v>5</v>
      </c>
      <c r="E5" s="182"/>
      <c r="F5" s="182"/>
      <c r="G5" s="182"/>
    </row>
    <row r="6" spans="1:8" x14ac:dyDescent="0.2">
      <c r="A6" s="6"/>
      <c r="B6" s="31"/>
      <c r="C6" s="31"/>
      <c r="D6" s="31"/>
      <c r="E6" s="31"/>
      <c r="F6" s="31"/>
      <c r="G6" s="1"/>
      <c r="H6" s="1"/>
    </row>
    <row r="7" spans="1:8" s="5" customFormat="1" x14ac:dyDescent="0.2">
      <c r="A7" s="89" t="s">
        <v>81</v>
      </c>
      <c r="B7" s="136">
        <v>8.6877134219032168</v>
      </c>
      <c r="C7" s="136">
        <v>12.072261790377773</v>
      </c>
      <c r="D7" s="136">
        <v>8.4729913067706768</v>
      </c>
      <c r="E7" s="136">
        <v>9.3489764173747893</v>
      </c>
      <c r="F7" s="136">
        <v>7.6927949200068602</v>
      </c>
      <c r="G7" s="63"/>
      <c r="H7" s="63"/>
    </row>
    <row r="8" spans="1:8" x14ac:dyDescent="0.2">
      <c r="A8" s="92" t="s">
        <v>7</v>
      </c>
      <c r="G8" s="64"/>
      <c r="H8" s="1"/>
    </row>
    <row r="9" spans="1:8" x14ac:dyDescent="0.2">
      <c r="A9" s="21" t="s">
        <v>94</v>
      </c>
      <c r="B9" s="161">
        <v>8.351644807970839</v>
      </c>
      <c r="C9" s="161">
        <v>11.687673406673159</v>
      </c>
      <c r="D9" s="161">
        <v>7.8218697046784937</v>
      </c>
      <c r="E9" s="161">
        <v>9.112384877860654</v>
      </c>
      <c r="F9" s="161">
        <v>7.5645679885104338</v>
      </c>
      <c r="G9" s="1"/>
      <c r="H9" s="1"/>
    </row>
    <row r="10" spans="1:8" x14ac:dyDescent="0.2">
      <c r="A10" s="21" t="s">
        <v>95</v>
      </c>
      <c r="B10" s="161">
        <v>9.0051466053038514</v>
      </c>
      <c r="C10" s="161">
        <v>12.481808669846908</v>
      </c>
      <c r="D10" s="161">
        <v>9.8072026594376158</v>
      </c>
      <c r="E10" s="161">
        <v>9.5529326223606912</v>
      </c>
      <c r="F10" s="161">
        <v>7.7408978405081266</v>
      </c>
      <c r="G10" s="1"/>
      <c r="H10" s="1"/>
    </row>
    <row r="11" spans="1:8" x14ac:dyDescent="0.2">
      <c r="A11" s="90"/>
      <c r="B11" s="137"/>
      <c r="C11" s="137"/>
      <c r="D11" s="137"/>
      <c r="E11" s="137"/>
      <c r="F11" s="137"/>
      <c r="G11" s="1"/>
      <c r="H11" s="1"/>
    </row>
    <row r="12" spans="1:8" x14ac:dyDescent="0.2">
      <c r="A12" s="95" t="s">
        <v>8</v>
      </c>
      <c r="B12" s="136"/>
      <c r="C12" s="136"/>
      <c r="D12" s="136"/>
      <c r="E12" s="136"/>
      <c r="F12" s="136"/>
      <c r="G12" s="64"/>
    </row>
    <row r="13" spans="1:8" x14ac:dyDescent="0.2">
      <c r="A13" s="93" t="s">
        <v>84</v>
      </c>
      <c r="B13" s="137">
        <v>6.6921651310470063</v>
      </c>
      <c r="C13" s="137">
        <v>6.9819247077566251</v>
      </c>
      <c r="D13" s="137">
        <v>5.4582650942840063</v>
      </c>
      <c r="E13" s="137">
        <v>7.0291281086865744</v>
      </c>
      <c r="F13" s="137">
        <v>5.469207265280648</v>
      </c>
      <c r="G13" s="1"/>
      <c r="H13" s="1"/>
    </row>
    <row r="14" spans="1:8" x14ac:dyDescent="0.2">
      <c r="A14" s="93" t="s">
        <v>85</v>
      </c>
      <c r="B14" s="137">
        <v>8.7073783586562215</v>
      </c>
      <c r="C14" s="137">
        <v>10.260740746196285</v>
      </c>
      <c r="D14" s="137">
        <v>6.9298710470921794</v>
      </c>
      <c r="E14" s="137">
        <v>10.350188735120167</v>
      </c>
      <c r="F14" s="137">
        <v>7.2177682092924096</v>
      </c>
      <c r="G14" s="1"/>
      <c r="H14" s="1"/>
    </row>
    <row r="15" spans="1:8" x14ac:dyDescent="0.2">
      <c r="A15" s="93" t="s">
        <v>86</v>
      </c>
      <c r="B15" s="137">
        <v>9.5003102126384924</v>
      </c>
      <c r="C15" s="137">
        <v>13.348262754702002</v>
      </c>
      <c r="D15" s="137">
        <v>8.6351688585735431</v>
      </c>
      <c r="E15" s="137">
        <v>13.734847047066308</v>
      </c>
      <c r="F15" s="137">
        <v>8.3403509564832206</v>
      </c>
      <c r="G15" s="1"/>
      <c r="H15" s="1"/>
    </row>
    <row r="16" spans="1:8" x14ac:dyDescent="0.2">
      <c r="A16" s="93" t="s">
        <v>87</v>
      </c>
      <c r="B16" s="137">
        <v>9.2510401470368162</v>
      </c>
      <c r="C16" s="137">
        <v>14.430233995632205</v>
      </c>
      <c r="D16" s="137">
        <v>9.1331075707698197</v>
      </c>
      <c r="E16" s="137">
        <v>14.448907216127175</v>
      </c>
      <c r="F16" s="137">
        <v>8.2012821434142147</v>
      </c>
      <c r="G16" s="1"/>
      <c r="H16" s="1"/>
    </row>
    <row r="17" spans="1:8" x14ac:dyDescent="0.2">
      <c r="A17" s="89"/>
      <c r="G17" s="1"/>
      <c r="H17" s="1"/>
    </row>
    <row r="18" spans="1:8" x14ac:dyDescent="0.2">
      <c r="A18" s="89" t="s">
        <v>19</v>
      </c>
      <c r="B18" s="136">
        <v>9.6877135165790378</v>
      </c>
      <c r="C18" s="136">
        <v>12.683005169542579</v>
      </c>
      <c r="D18" s="136">
        <v>9.5868724803408014</v>
      </c>
      <c r="E18" s="136">
        <v>9.8694592032045367</v>
      </c>
      <c r="F18" s="136">
        <v>8.7254849069297382</v>
      </c>
      <c r="G18" s="63"/>
      <c r="H18" s="1"/>
    </row>
    <row r="19" spans="1:8" x14ac:dyDescent="0.2">
      <c r="A19" s="92" t="s">
        <v>7</v>
      </c>
      <c r="G19" s="64"/>
      <c r="H19" s="1"/>
    </row>
    <row r="20" spans="1:8" x14ac:dyDescent="0.2">
      <c r="A20" s="21" t="s">
        <v>94</v>
      </c>
      <c r="B20" s="161">
        <v>9.3716426308308254</v>
      </c>
      <c r="C20" s="161">
        <v>12.386715548528921</v>
      </c>
      <c r="D20" s="161">
        <v>8.969366598575272</v>
      </c>
      <c r="E20" s="161">
        <v>9.6750354347092014</v>
      </c>
      <c r="F20" s="161">
        <v>8.4950619173624276</v>
      </c>
      <c r="G20" s="1"/>
      <c r="H20" s="1"/>
    </row>
    <row r="21" spans="1:8" x14ac:dyDescent="0.2">
      <c r="A21" s="21" t="s">
        <v>95</v>
      </c>
      <c r="B21" s="161">
        <v>9.9801734907780908</v>
      </c>
      <c r="C21" s="161">
        <v>12.965403483823485</v>
      </c>
      <c r="D21" s="161">
        <v>10.541070729963844</v>
      </c>
      <c r="E21" s="161">
        <v>10.043182575342881</v>
      </c>
      <c r="F21" s="161">
        <v>8.8243929216816941</v>
      </c>
      <c r="G21" s="1"/>
      <c r="H21" s="1"/>
    </row>
    <row r="22" spans="1:8" x14ac:dyDescent="0.2">
      <c r="A22" s="91"/>
      <c r="B22" s="137"/>
      <c r="C22" s="137"/>
      <c r="D22" s="137"/>
      <c r="E22" s="137"/>
      <c r="F22" s="137"/>
      <c r="G22" s="1"/>
      <c r="H22" s="1"/>
    </row>
    <row r="23" spans="1:8" x14ac:dyDescent="0.2">
      <c r="A23" s="92" t="s">
        <v>8</v>
      </c>
      <c r="G23" s="64"/>
      <c r="H23" s="1"/>
    </row>
    <row r="24" spans="1:8" x14ac:dyDescent="0.2">
      <c r="A24" s="93" t="s">
        <v>84</v>
      </c>
      <c r="B24" s="137">
        <v>6.883646082234316</v>
      </c>
      <c r="C24" s="137">
        <v>6.8426130483279985</v>
      </c>
      <c r="D24" s="137">
        <v>5.2589470579509365</v>
      </c>
      <c r="E24" s="137">
        <v>7.0410309754471596</v>
      </c>
      <c r="F24" s="137">
        <v>5.5696172622660445</v>
      </c>
      <c r="G24" s="1"/>
      <c r="H24" s="1"/>
    </row>
    <row r="25" spans="1:8" x14ac:dyDescent="0.2">
      <c r="A25" s="93" t="s">
        <v>85</v>
      </c>
      <c r="B25" s="137">
        <v>9.479375185831822</v>
      </c>
      <c r="C25" s="137">
        <v>10.543297656992792</v>
      </c>
      <c r="D25" s="137">
        <v>7.3937069066184664</v>
      </c>
      <c r="E25" s="137">
        <v>10.582532036811223</v>
      </c>
      <c r="F25" s="137">
        <v>7.8994929544426631</v>
      </c>
      <c r="G25" s="1"/>
      <c r="H25" s="1"/>
    </row>
    <row r="26" spans="1:8" x14ac:dyDescent="0.2">
      <c r="A26" s="93" t="s">
        <v>86</v>
      </c>
      <c r="B26" s="137">
        <v>10.636922244211569</v>
      </c>
      <c r="C26" s="137">
        <v>13.630989020321399</v>
      </c>
      <c r="D26" s="137">
        <v>9.3783110995783598</v>
      </c>
      <c r="E26" s="137">
        <v>14.001340093284563</v>
      </c>
      <c r="F26" s="137">
        <v>9.2873526711018854</v>
      </c>
      <c r="G26" s="1"/>
      <c r="H26" s="1"/>
    </row>
    <row r="27" spans="1:8" x14ac:dyDescent="0.2">
      <c r="A27" s="93" t="s">
        <v>87</v>
      </c>
      <c r="B27" s="137">
        <v>10.561859057612438</v>
      </c>
      <c r="C27" s="137">
        <v>14.537178240878392</v>
      </c>
      <c r="D27" s="137">
        <v>10.337471152038924</v>
      </c>
      <c r="E27" s="137">
        <v>14.507323893424807</v>
      </c>
      <c r="F27" s="137">
        <v>9.3005688063540717</v>
      </c>
      <c r="G27" s="1"/>
      <c r="H27" s="1"/>
    </row>
    <row r="28" spans="1:8" x14ac:dyDescent="0.2">
      <c r="A28" s="94"/>
      <c r="G28" s="1"/>
      <c r="H28" s="1"/>
    </row>
    <row r="29" spans="1:8" x14ac:dyDescent="0.2">
      <c r="A29" s="89" t="s">
        <v>20</v>
      </c>
      <c r="B29" s="136">
        <v>7.4302524021685832</v>
      </c>
      <c r="C29" s="136">
        <v>10.234476780666403</v>
      </c>
      <c r="D29" s="136">
        <v>7.1761284341296321</v>
      </c>
      <c r="E29" s="136">
        <v>8.3553717452457281</v>
      </c>
      <c r="F29" s="136">
        <v>6.8738536241966139</v>
      </c>
      <c r="G29" s="63"/>
      <c r="H29" s="1"/>
    </row>
    <row r="30" spans="1:8" x14ac:dyDescent="0.2">
      <c r="A30" s="92" t="s">
        <v>7</v>
      </c>
      <c r="G30" s="64"/>
      <c r="H30" s="1"/>
    </row>
    <row r="31" spans="1:8" x14ac:dyDescent="0.2">
      <c r="A31" s="21" t="s">
        <v>94</v>
      </c>
      <c r="B31" s="161">
        <v>7.099284314031431</v>
      </c>
      <c r="C31" s="161">
        <v>9.9743246453173171</v>
      </c>
      <c r="D31" s="161">
        <v>6.7369638953799402</v>
      </c>
      <c r="E31" s="161">
        <v>7.9757428987644587</v>
      </c>
      <c r="F31" s="161">
        <v>6.6815405314074248</v>
      </c>
      <c r="G31" s="1"/>
      <c r="H31" s="1"/>
    </row>
    <row r="32" spans="1:8" x14ac:dyDescent="0.2">
      <c r="A32" s="21" t="s">
        <v>95</v>
      </c>
      <c r="B32" s="161">
        <v>7.7510624960505154</v>
      </c>
      <c r="C32" s="161">
        <v>10.623271424652675</v>
      </c>
      <c r="D32" s="161">
        <v>8.4770752098732327</v>
      </c>
      <c r="E32" s="161">
        <v>8.6608973578916348</v>
      </c>
      <c r="F32" s="161">
        <v>6.9382898921021567</v>
      </c>
      <c r="G32" s="1"/>
      <c r="H32" s="1"/>
    </row>
    <row r="33" spans="1:8" x14ac:dyDescent="0.2">
      <c r="A33" s="90"/>
      <c r="B33" s="137"/>
      <c r="C33" s="137"/>
      <c r="D33" s="137"/>
      <c r="E33" s="137"/>
      <c r="F33" s="137"/>
      <c r="G33" s="1"/>
      <c r="H33" s="1"/>
    </row>
    <row r="34" spans="1:8" x14ac:dyDescent="0.2">
      <c r="A34" s="92" t="s">
        <v>8</v>
      </c>
      <c r="G34" s="64"/>
      <c r="H34" s="1"/>
    </row>
    <row r="35" spans="1:8" x14ac:dyDescent="0.2">
      <c r="A35" s="93" t="s">
        <v>84</v>
      </c>
      <c r="B35" s="137">
        <v>6.5081601610411024</v>
      </c>
      <c r="C35" s="137">
        <v>7.1408977556109745</v>
      </c>
      <c r="D35" s="137">
        <v>5.4917942806959763</v>
      </c>
      <c r="E35" s="137">
        <v>7.0138112800946564</v>
      </c>
      <c r="F35" s="137">
        <v>5.434815743124239</v>
      </c>
      <c r="G35" s="1"/>
      <c r="H35" s="1"/>
    </row>
    <row r="36" spans="1:8" x14ac:dyDescent="0.2">
      <c r="A36" s="93" t="s">
        <v>85</v>
      </c>
      <c r="B36" s="137">
        <v>7.7907866786513642</v>
      </c>
      <c r="C36" s="137">
        <v>9.8122335191866235</v>
      </c>
      <c r="D36" s="137">
        <v>6.608921602266121</v>
      </c>
      <c r="E36" s="137">
        <v>9.8439809252287755</v>
      </c>
      <c r="F36" s="137">
        <v>6.748352059188127</v>
      </c>
      <c r="G36" s="1"/>
      <c r="H36" s="1"/>
    </row>
    <row r="37" spans="1:8" x14ac:dyDescent="0.2">
      <c r="A37" s="93" t="s">
        <v>86</v>
      </c>
      <c r="B37" s="137">
        <v>7.9653826884764278</v>
      </c>
      <c r="C37" s="137">
        <v>12.069002543091267</v>
      </c>
      <c r="D37" s="137">
        <v>7.7494833385093731</v>
      </c>
      <c r="E37" s="137">
        <v>12.179309858886151</v>
      </c>
      <c r="F37" s="137">
        <v>7.5199397976991387</v>
      </c>
      <c r="G37" s="1"/>
      <c r="H37" s="1"/>
    </row>
    <row r="38" spans="1:8" x14ac:dyDescent="0.2">
      <c r="A38" s="93" t="s">
        <v>87</v>
      </c>
      <c r="B38" s="137">
        <v>7.2978075367673148</v>
      </c>
      <c r="C38" s="137">
        <v>13.457937387045998</v>
      </c>
      <c r="D38" s="137">
        <v>7.2801336446957183</v>
      </c>
      <c r="E38" s="137">
        <v>13.613317757009348</v>
      </c>
      <c r="F38" s="137">
        <v>7.0661354656144599</v>
      </c>
      <c r="G38" s="1"/>
      <c r="H38" s="1"/>
    </row>
    <row r="39" spans="1:8" x14ac:dyDescent="0.2">
      <c r="A39" s="87"/>
      <c r="B39" s="86"/>
      <c r="C39" s="88"/>
      <c r="D39" s="88"/>
      <c r="E39" s="88"/>
      <c r="F39" s="88"/>
      <c r="G39" s="1"/>
      <c r="H39" s="1"/>
    </row>
    <row r="40" spans="1:8" x14ac:dyDescent="0.2">
      <c r="A40" s="57" t="str">
        <f>'C01'!A40</f>
        <v>Fuente: Instituto Nacional de Estadística (INE). LXXXIV Encuesta Permanente de Hogares de Propósitos Múltiples, Junio 2026.</v>
      </c>
      <c r="B40" s="25"/>
      <c r="G40" s="1"/>
      <c r="H40" s="1"/>
    </row>
    <row r="41" spans="1:8" x14ac:dyDescent="0.2">
      <c r="A41" s="57"/>
      <c r="B41" s="25"/>
      <c r="G41" s="1"/>
      <c r="H41" s="1"/>
    </row>
    <row r="42" spans="1:8" x14ac:dyDescent="0.2">
      <c r="A42" s="57"/>
      <c r="B42" s="25"/>
      <c r="G42" s="1"/>
      <c r="H42" s="1"/>
    </row>
    <row r="43" spans="1:8" x14ac:dyDescent="0.2">
      <c r="A43" s="57"/>
      <c r="B43" s="25"/>
      <c r="G43" s="1"/>
      <c r="H43" s="1"/>
    </row>
    <row r="44" spans="1:8" x14ac:dyDescent="0.2">
      <c r="A44" s="57"/>
      <c r="B44" s="25"/>
      <c r="G44" s="1"/>
      <c r="H44" s="1"/>
    </row>
    <row r="45" spans="1:8" x14ac:dyDescent="0.2">
      <c r="A45" s="57"/>
      <c r="B45" s="25"/>
      <c r="G45" s="1"/>
      <c r="H45" s="1"/>
    </row>
    <row r="46" spans="1:8" x14ac:dyDescent="0.2">
      <c r="A46" s="57"/>
      <c r="B46" s="25"/>
      <c r="G46" s="1"/>
      <c r="H46" s="1"/>
    </row>
    <row r="47" spans="1:8" x14ac:dyDescent="0.2">
      <c r="A47" s="57"/>
      <c r="B47" s="25"/>
      <c r="G47" s="1"/>
      <c r="H47" s="1"/>
    </row>
    <row r="48" spans="1:8" x14ac:dyDescent="0.2">
      <c r="A48" s="57"/>
      <c r="B48" s="25"/>
      <c r="G48" s="1"/>
      <c r="H48" s="1"/>
    </row>
    <row r="49" spans="1:8" x14ac:dyDescent="0.2">
      <c r="A49" s="57"/>
      <c r="B49" s="25"/>
      <c r="G49" s="1"/>
      <c r="H49" s="1"/>
    </row>
    <row r="50" spans="1:8" x14ac:dyDescent="0.2">
      <c r="A50" s="57"/>
      <c r="B50" s="25"/>
      <c r="G50" s="1"/>
      <c r="H50" s="1"/>
    </row>
    <row r="51" spans="1:8" x14ac:dyDescent="0.2">
      <c r="A51" s="57"/>
      <c r="B51" s="25"/>
      <c r="G51" s="1"/>
      <c r="H51" s="1"/>
    </row>
    <row r="52" spans="1:8" x14ac:dyDescent="0.2">
      <c r="A52" s="57"/>
      <c r="B52" s="25"/>
      <c r="G52" s="1"/>
      <c r="H52" s="1"/>
    </row>
    <row r="53" spans="1:8" x14ac:dyDescent="0.2">
      <c r="A53" s="57"/>
      <c r="B53" s="25"/>
      <c r="G53" s="1"/>
      <c r="H53" s="1"/>
    </row>
    <row r="54" spans="1:8" x14ac:dyDescent="0.2">
      <c r="A54" s="57"/>
      <c r="B54" s="25"/>
      <c r="G54" s="1"/>
      <c r="H54" s="1"/>
    </row>
    <row r="55" spans="1:8" x14ac:dyDescent="0.2">
      <c r="A55" s="57"/>
      <c r="B55" s="25"/>
      <c r="G55" s="1"/>
      <c r="H55" s="1"/>
    </row>
    <row r="56" spans="1:8" x14ac:dyDescent="0.2">
      <c r="A56" s="57"/>
      <c r="B56" s="25"/>
      <c r="G56" s="1"/>
      <c r="H56" s="1"/>
    </row>
    <row r="57" spans="1:8" x14ac:dyDescent="0.2">
      <c r="A57" s="57"/>
      <c r="B57" s="25"/>
      <c r="G57" s="1"/>
      <c r="H57" s="1"/>
    </row>
    <row r="58" spans="1:8" x14ac:dyDescent="0.2">
      <c r="A58" s="57"/>
      <c r="B58" s="25"/>
      <c r="G58" s="1"/>
      <c r="H58" s="1"/>
    </row>
    <row r="59" spans="1:8" x14ac:dyDescent="0.2">
      <c r="A59" s="57"/>
      <c r="B59" s="25"/>
      <c r="G59" s="1"/>
      <c r="H59" s="1"/>
    </row>
    <row r="60" spans="1:8" x14ac:dyDescent="0.2">
      <c r="A60" s="57"/>
      <c r="B60" s="25"/>
      <c r="G60" s="1"/>
      <c r="H60" s="1"/>
    </row>
    <row r="61" spans="1:8" x14ac:dyDescent="0.2">
      <c r="A61" s="57"/>
      <c r="B61" s="25"/>
      <c r="G61" s="1"/>
      <c r="H61" s="1"/>
    </row>
    <row r="62" spans="1:8" x14ac:dyDescent="0.2">
      <c r="A62" s="40"/>
      <c r="B62" s="138"/>
      <c r="G62" s="137"/>
      <c r="H62" s="1"/>
    </row>
    <row r="63" spans="1:8" ht="23.25" customHeight="1" x14ac:dyDescent="0.2">
      <c r="A63" s="183" t="s">
        <v>75</v>
      </c>
      <c r="B63" s="183"/>
      <c r="C63" s="183"/>
      <c r="D63" s="183"/>
      <c r="E63" s="183"/>
      <c r="F63" s="183"/>
      <c r="G63" s="183"/>
      <c r="H63" s="1"/>
    </row>
    <row r="64" spans="1:8" x14ac:dyDescent="0.2">
      <c r="A64" s="134" t="s">
        <v>79</v>
      </c>
      <c r="B64" s="139" t="s">
        <v>79</v>
      </c>
      <c r="C64" s="139"/>
      <c r="D64" s="139"/>
      <c r="E64" s="139"/>
      <c r="F64" s="139"/>
      <c r="G64" s="137"/>
      <c r="H64" s="1"/>
    </row>
    <row r="65" spans="1:8" x14ac:dyDescent="0.2">
      <c r="A65" s="185" t="s">
        <v>11</v>
      </c>
      <c r="B65" s="190" t="s">
        <v>13</v>
      </c>
      <c r="C65" s="190"/>
      <c r="D65" s="190"/>
      <c r="E65" s="190"/>
      <c r="F65" s="190"/>
      <c r="G65" s="190"/>
      <c r="H65" s="1"/>
    </row>
    <row r="66" spans="1:8" x14ac:dyDescent="0.2">
      <c r="A66" s="186"/>
      <c r="B66" s="184" t="s">
        <v>0</v>
      </c>
      <c r="C66" s="191"/>
      <c r="D66" s="191"/>
      <c r="E66" s="184" t="s">
        <v>6</v>
      </c>
      <c r="F66" s="184" t="s">
        <v>10</v>
      </c>
      <c r="G66" s="184"/>
      <c r="H66" s="1"/>
    </row>
    <row r="67" spans="1:8" x14ac:dyDescent="0.2">
      <c r="A67" s="187"/>
      <c r="B67" s="188"/>
      <c r="C67" s="140" t="s">
        <v>4</v>
      </c>
      <c r="D67" s="140" t="s">
        <v>5</v>
      </c>
      <c r="E67" s="182"/>
      <c r="F67" s="182"/>
      <c r="G67" s="182"/>
      <c r="H67" s="1"/>
    </row>
    <row r="68" spans="1:8" x14ac:dyDescent="0.2">
      <c r="A68" s="141"/>
      <c r="B68" s="142"/>
      <c r="C68" s="139"/>
      <c r="D68" s="139"/>
      <c r="E68" s="143"/>
      <c r="F68" s="143"/>
      <c r="G68" s="137"/>
      <c r="H68" s="1"/>
    </row>
    <row r="69" spans="1:8" x14ac:dyDescent="0.2">
      <c r="A69" s="144" t="s">
        <v>1</v>
      </c>
      <c r="B69" s="136">
        <v>10.684679808154337</v>
      </c>
      <c r="C69" s="136">
        <v>13.945882349489263</v>
      </c>
      <c r="D69" s="136">
        <v>10.48346802862612</v>
      </c>
      <c r="E69" s="136">
        <v>10.700966031962977</v>
      </c>
      <c r="F69" s="136">
        <v>9.4891748626636137</v>
      </c>
      <c r="G69" s="136"/>
      <c r="H69" s="1"/>
    </row>
    <row r="70" spans="1:8" x14ac:dyDescent="0.2">
      <c r="A70" s="145" t="s">
        <v>7</v>
      </c>
      <c r="G70" s="136"/>
      <c r="H70" s="1"/>
    </row>
    <row r="71" spans="1:8" x14ac:dyDescent="0.2">
      <c r="A71" s="146" t="s">
        <v>82</v>
      </c>
      <c r="B71" s="161">
        <v>10.224018248904748</v>
      </c>
      <c r="C71" s="161">
        <v>13.657946709682736</v>
      </c>
      <c r="D71" s="161">
        <v>9.3977356956175591</v>
      </c>
      <c r="E71" s="161">
        <v>10.535644398634444</v>
      </c>
      <c r="F71" s="161">
        <v>9.193133521597133</v>
      </c>
      <c r="G71" s="137"/>
      <c r="H71" s="1"/>
    </row>
    <row r="72" spans="1:8" x14ac:dyDescent="0.2">
      <c r="A72" s="146" t="s">
        <v>83</v>
      </c>
      <c r="B72" s="161">
        <v>11.145781889960322</v>
      </c>
      <c r="C72" s="161">
        <v>14.216701294325745</v>
      </c>
      <c r="D72" s="161">
        <v>11.885685809520989</v>
      </c>
      <c r="E72" s="161">
        <v>10.876582082273215</v>
      </c>
      <c r="F72" s="161">
        <v>9.6599480567497924</v>
      </c>
      <c r="G72" s="137"/>
      <c r="H72" s="1"/>
    </row>
    <row r="73" spans="1:8" x14ac:dyDescent="0.2">
      <c r="A73" s="144"/>
      <c r="B73" s="137"/>
      <c r="C73" s="137"/>
      <c r="D73" s="137"/>
      <c r="E73" s="137"/>
      <c r="F73" s="137"/>
      <c r="G73" s="137"/>
      <c r="H73" s="1"/>
    </row>
    <row r="74" spans="1:8" x14ac:dyDescent="0.2">
      <c r="A74" s="145" t="s">
        <v>8</v>
      </c>
      <c r="G74" s="136"/>
      <c r="H74" s="1"/>
    </row>
    <row r="75" spans="1:8" x14ac:dyDescent="0.2">
      <c r="A75" s="147" t="s">
        <v>84</v>
      </c>
      <c r="B75" s="137">
        <v>6.9936470730548788</v>
      </c>
      <c r="C75" s="137">
        <v>5.1520467836257309</v>
      </c>
      <c r="D75" s="137">
        <v>0</v>
      </c>
      <c r="E75" s="137">
        <v>7.059624482177103</v>
      </c>
      <c r="F75" s="137">
        <v>5.0222841225626738</v>
      </c>
      <c r="G75" s="137"/>
      <c r="H75" s="1"/>
    </row>
    <row r="76" spans="1:8" x14ac:dyDescent="0.2">
      <c r="A76" s="147" t="s">
        <v>85</v>
      </c>
      <c r="B76" s="137">
        <v>10.005208151598243</v>
      </c>
      <c r="C76" s="137">
        <v>10.759444583437579</v>
      </c>
      <c r="D76" s="137">
        <v>7.1432647664118161</v>
      </c>
      <c r="E76" s="137">
        <v>10.878386965672089</v>
      </c>
      <c r="F76" s="137">
        <v>8.0256804237061807</v>
      </c>
      <c r="G76" s="137"/>
      <c r="H76" s="1"/>
    </row>
    <row r="77" spans="1:8" x14ac:dyDescent="0.2">
      <c r="A77" s="147" t="s">
        <v>86</v>
      </c>
      <c r="B77" s="137">
        <v>11.511533152899496</v>
      </c>
      <c r="C77" s="137">
        <v>14.085056512773123</v>
      </c>
      <c r="D77" s="137">
        <v>9.3101825508892091</v>
      </c>
      <c r="E77" s="137">
        <v>14.205719398720042</v>
      </c>
      <c r="F77" s="137">
        <v>9.7725845070826871</v>
      </c>
      <c r="G77" s="137"/>
      <c r="H77" s="1"/>
    </row>
    <row r="78" spans="1:8" x14ac:dyDescent="0.2">
      <c r="A78" s="147" t="s">
        <v>87</v>
      </c>
      <c r="B78" s="137">
        <v>12.110937758816407</v>
      </c>
      <c r="C78" s="137">
        <v>15.033027063073892</v>
      </c>
      <c r="D78" s="137">
        <v>11.609844621558352</v>
      </c>
      <c r="E78" s="137">
        <v>15.198376168076715</v>
      </c>
      <c r="F78" s="137">
        <v>10.249406486736095</v>
      </c>
      <c r="G78" s="137"/>
      <c r="H78" s="1"/>
    </row>
    <row r="79" spans="1:8" x14ac:dyDescent="0.2">
      <c r="A79" s="148"/>
      <c r="G79" s="137"/>
      <c r="H79" s="1"/>
    </row>
    <row r="80" spans="1:8" x14ac:dyDescent="0.2">
      <c r="A80" s="144" t="s">
        <v>2</v>
      </c>
      <c r="B80" s="136">
        <v>10.371293473029635</v>
      </c>
      <c r="C80" s="136">
        <v>13.714941280963194</v>
      </c>
      <c r="D80" s="136">
        <v>10.686264274249723</v>
      </c>
      <c r="E80" s="136">
        <v>10.033405193457979</v>
      </c>
      <c r="F80" s="136">
        <v>9.0056310408489395</v>
      </c>
      <c r="G80" s="136"/>
      <c r="H80" s="1"/>
    </row>
    <row r="81" spans="1:8" x14ac:dyDescent="0.2">
      <c r="A81" s="145" t="s">
        <v>7</v>
      </c>
      <c r="G81" s="136"/>
      <c r="H81" s="1"/>
    </row>
    <row r="82" spans="1:8" x14ac:dyDescent="0.2">
      <c r="A82" s="147" t="s">
        <v>82</v>
      </c>
      <c r="B82" s="161">
        <v>10.205882312841998</v>
      </c>
      <c r="C82" s="161">
        <v>13.666378057453851</v>
      </c>
      <c r="D82" s="161">
        <v>10.320450125048909</v>
      </c>
      <c r="E82" s="161">
        <v>9.7465515971420711</v>
      </c>
      <c r="F82" s="161">
        <v>8.6532406065874614</v>
      </c>
      <c r="G82" s="137"/>
      <c r="H82" s="1"/>
    </row>
    <row r="83" spans="1:8" x14ac:dyDescent="0.2">
      <c r="A83" s="147" t="s">
        <v>83</v>
      </c>
      <c r="B83" s="161">
        <v>10.55198151097766</v>
      </c>
      <c r="C83" s="161">
        <v>13.770125443620648</v>
      </c>
      <c r="D83" s="161">
        <v>11.300350219208106</v>
      </c>
      <c r="E83" s="161">
        <v>10.369134194500383</v>
      </c>
      <c r="F83" s="161">
        <v>9.144506455182265</v>
      </c>
      <c r="G83" s="137"/>
      <c r="H83" s="1"/>
    </row>
    <row r="84" spans="1:8" x14ac:dyDescent="0.2">
      <c r="A84" s="148"/>
      <c r="B84" s="137"/>
      <c r="C84" s="137"/>
      <c r="D84" s="137"/>
      <c r="E84" s="137"/>
      <c r="F84" s="137"/>
      <c r="G84" s="137"/>
      <c r="H84" s="1"/>
    </row>
    <row r="85" spans="1:8" x14ac:dyDescent="0.2">
      <c r="A85" s="145" t="s">
        <v>8</v>
      </c>
      <c r="G85" s="136"/>
      <c r="H85" s="1"/>
    </row>
    <row r="86" spans="1:8" x14ac:dyDescent="0.2">
      <c r="A86" s="147" t="s">
        <v>84</v>
      </c>
      <c r="B86" s="137">
        <v>6.9856512995686524</v>
      </c>
      <c r="C86" s="137">
        <v>7.0666666666666664</v>
      </c>
      <c r="D86" s="137">
        <v>4.6149253731343283</v>
      </c>
      <c r="E86" s="137">
        <v>7.1086172229871352</v>
      </c>
      <c r="F86" s="137">
        <v>5.6658453957499226</v>
      </c>
      <c r="G86" s="137"/>
      <c r="H86" s="1"/>
    </row>
    <row r="87" spans="1:8" x14ac:dyDescent="0.2">
      <c r="A87" s="147" t="s">
        <v>85</v>
      </c>
      <c r="B87" s="137">
        <v>9.7630159974659225</v>
      </c>
      <c r="C87" s="137">
        <v>10.992149265905381</v>
      </c>
      <c r="D87" s="137">
        <v>8.2233117483811267</v>
      </c>
      <c r="E87" s="137">
        <v>10.601637844438393</v>
      </c>
      <c r="F87" s="137">
        <v>8.0898571875325729</v>
      </c>
      <c r="G87" s="137"/>
      <c r="H87" s="1"/>
    </row>
    <row r="88" spans="1:8" x14ac:dyDescent="0.2">
      <c r="A88" s="147" t="s">
        <v>86</v>
      </c>
      <c r="B88" s="137">
        <v>11.148584904588898</v>
      </c>
      <c r="C88" s="137">
        <v>13.913531252384947</v>
      </c>
      <c r="D88" s="137">
        <v>10.159444765760547</v>
      </c>
      <c r="E88" s="137">
        <v>14.165678363315621</v>
      </c>
      <c r="F88" s="137">
        <v>9.3918667009676859</v>
      </c>
      <c r="G88" s="137"/>
      <c r="H88" s="1"/>
    </row>
    <row r="89" spans="1:8" x14ac:dyDescent="0.2">
      <c r="A89" s="147" t="s">
        <v>87</v>
      </c>
      <c r="B89" s="137">
        <v>11.717604940051418</v>
      </c>
      <c r="C89" s="137">
        <v>14.792898917416739</v>
      </c>
      <c r="D89" s="137">
        <v>11.582096824769572</v>
      </c>
      <c r="E89" s="137">
        <v>15.042243841897154</v>
      </c>
      <c r="F89" s="137">
        <v>9.7074925436971142</v>
      </c>
      <c r="G89" s="137"/>
      <c r="H89" s="1"/>
    </row>
    <row r="90" spans="1:8" x14ac:dyDescent="0.2">
      <c r="A90" s="148"/>
      <c r="G90" s="137"/>
      <c r="H90" s="1"/>
    </row>
    <row r="91" spans="1:8" x14ac:dyDescent="0.2">
      <c r="A91" s="144" t="s">
        <v>88</v>
      </c>
      <c r="G91" s="136"/>
      <c r="H91" s="1"/>
    </row>
    <row r="92" spans="1:8" x14ac:dyDescent="0.2">
      <c r="A92" s="145" t="s">
        <v>7</v>
      </c>
      <c r="B92" s="136">
        <v>9.2498567098560383</v>
      </c>
      <c r="C92" s="136">
        <v>11.789023689650891</v>
      </c>
      <c r="D92" s="136">
        <v>9.1356913180449624</v>
      </c>
      <c r="E92" s="136">
        <v>9.5077967932638838</v>
      </c>
      <c r="F92" s="136">
        <v>8.5137562503441409</v>
      </c>
      <c r="G92" s="136"/>
      <c r="H92" s="1"/>
    </row>
    <row r="93" spans="1:8" x14ac:dyDescent="0.2">
      <c r="A93" s="146" t="s">
        <v>82</v>
      </c>
      <c r="B93" s="161">
        <v>8.912474932424109</v>
      </c>
      <c r="C93" s="161">
        <v>11.368473043031518</v>
      </c>
      <c r="D93" s="161">
        <v>8.5948998692800433</v>
      </c>
      <c r="E93" s="161">
        <v>9.2601237230537556</v>
      </c>
      <c r="F93" s="161">
        <v>8.2740309126890921</v>
      </c>
      <c r="G93" s="137"/>
      <c r="H93" s="1"/>
    </row>
    <row r="94" spans="1:8" x14ac:dyDescent="0.2">
      <c r="A94" s="146" t="s">
        <v>83</v>
      </c>
      <c r="B94" s="161">
        <v>9.5450926784214456</v>
      </c>
      <c r="C94" s="161">
        <v>12.172961819304618</v>
      </c>
      <c r="D94" s="161">
        <v>9.9981496347568086</v>
      </c>
      <c r="E94" s="161">
        <v>9.7035692614556623</v>
      </c>
      <c r="F94" s="161">
        <v>8.6108236747062818</v>
      </c>
      <c r="G94" s="137"/>
      <c r="H94" s="1"/>
    </row>
    <row r="95" spans="1:8" x14ac:dyDescent="0.2">
      <c r="A95" s="148"/>
      <c r="B95" s="137"/>
      <c r="C95" s="137"/>
      <c r="D95" s="137"/>
      <c r="E95" s="137"/>
      <c r="F95" s="137"/>
      <c r="G95" s="137"/>
      <c r="H95" s="1"/>
    </row>
    <row r="96" spans="1:8" x14ac:dyDescent="0.2">
      <c r="A96" s="145" t="s">
        <v>8</v>
      </c>
      <c r="G96" s="136"/>
      <c r="H96" s="1"/>
    </row>
    <row r="97" spans="1:8" x14ac:dyDescent="0.2">
      <c r="A97" s="147" t="s">
        <v>84</v>
      </c>
      <c r="B97" s="137">
        <v>6.8397152164431851</v>
      </c>
      <c r="C97" s="137">
        <v>6.9554339134074068</v>
      </c>
      <c r="D97" s="137">
        <v>5.3396106373263894</v>
      </c>
      <c r="E97" s="137">
        <v>7.0238788787798718</v>
      </c>
      <c r="F97" s="137">
        <v>5.5915176052665023</v>
      </c>
      <c r="G97" s="137"/>
      <c r="H97" s="1"/>
    </row>
    <row r="98" spans="1:8" x14ac:dyDescent="0.2">
      <c r="A98" s="147" t="s">
        <v>85</v>
      </c>
      <c r="B98" s="137">
        <v>9.2746706597788915</v>
      </c>
      <c r="C98" s="137">
        <v>10.434643318317418</v>
      </c>
      <c r="D98" s="137">
        <v>7.3162588605210326</v>
      </c>
      <c r="E98" s="137">
        <v>10.464830566496069</v>
      </c>
      <c r="F98" s="137">
        <v>7.8433290168774139</v>
      </c>
      <c r="G98" s="137"/>
      <c r="H98" s="1"/>
    </row>
    <row r="99" spans="1:8" x14ac:dyDescent="0.2">
      <c r="A99" s="147" t="s">
        <v>86</v>
      </c>
      <c r="B99" s="137">
        <v>10.258115045883276</v>
      </c>
      <c r="C99" s="137">
        <v>13.31696964724838</v>
      </c>
      <c r="D99" s="137">
        <v>9.2321630831004544</v>
      </c>
      <c r="E99" s="137">
        <v>13.838315841645258</v>
      </c>
      <c r="F99" s="137">
        <v>9.167338116454637</v>
      </c>
      <c r="G99" s="137"/>
      <c r="H99" s="1"/>
    </row>
    <row r="100" spans="1:8" x14ac:dyDescent="0.2">
      <c r="A100" s="147" t="s">
        <v>87</v>
      </c>
      <c r="B100" s="137">
        <v>9.7762426774495381</v>
      </c>
      <c r="C100" s="137">
        <v>13.881516035347094</v>
      </c>
      <c r="D100" s="137">
        <v>9.6925516186259966</v>
      </c>
      <c r="E100" s="137">
        <v>13.509755554095896</v>
      </c>
      <c r="F100" s="137">
        <v>8.9859996581756558</v>
      </c>
      <c r="G100" s="137"/>
      <c r="H100" s="1"/>
    </row>
    <row r="101" spans="1:8" x14ac:dyDescent="0.2">
      <c r="A101" s="149"/>
      <c r="B101" s="150"/>
      <c r="C101" s="150"/>
      <c r="D101" s="150"/>
      <c r="E101" s="150"/>
      <c r="F101" s="150"/>
      <c r="G101" s="137"/>
      <c r="H101" s="1"/>
    </row>
    <row r="102" spans="1:8" x14ac:dyDescent="0.2">
      <c r="A102" s="57" t="str">
        <f>$A$40</f>
        <v>Fuente: Instituto Nacional de Estadística (INE). LXXXIV Encuesta Permanente de Hogares de Propósitos Múltiples, Junio 2026.</v>
      </c>
      <c r="B102" s="151"/>
      <c r="C102" s="151"/>
      <c r="D102" s="151"/>
      <c r="E102" s="151"/>
      <c r="F102" s="151"/>
      <c r="G102" s="137"/>
      <c r="H102" s="1"/>
    </row>
    <row r="103" spans="1:8" x14ac:dyDescent="0.2">
      <c r="A103" s="40"/>
      <c r="B103" s="151"/>
      <c r="C103" s="152"/>
      <c r="D103" s="151"/>
      <c r="E103" s="151"/>
      <c r="F103" s="151"/>
      <c r="G103" s="137"/>
      <c r="H103" s="1"/>
    </row>
    <row r="104" spans="1:8" x14ac:dyDescent="0.2">
      <c r="A104" s="6"/>
      <c r="B104" s="66"/>
      <c r="C104" s="66"/>
      <c r="D104" s="66"/>
      <c r="E104" s="66"/>
      <c r="F104" s="66"/>
      <c r="G104" s="1"/>
      <c r="H104" s="1"/>
    </row>
    <row r="105" spans="1:8" x14ac:dyDescent="0.2">
      <c r="A105" s="6"/>
      <c r="B105" s="66"/>
      <c r="C105" s="66"/>
      <c r="D105" s="66"/>
      <c r="E105" s="66"/>
      <c r="F105" s="66"/>
      <c r="G105" s="1"/>
      <c r="H105" s="1"/>
    </row>
    <row r="106" spans="1:8" x14ac:dyDescent="0.2">
      <c r="A106" s="6"/>
      <c r="B106" s="66"/>
      <c r="C106" s="66"/>
      <c r="D106" s="66"/>
      <c r="E106" s="66"/>
      <c r="F106" s="66"/>
      <c r="G106" s="1"/>
      <c r="H106" s="1"/>
    </row>
    <row r="107" spans="1:8" x14ac:dyDescent="0.2">
      <c r="A107" s="6"/>
      <c r="B107" s="66"/>
      <c r="C107" s="66"/>
      <c r="D107" s="66"/>
      <c r="E107" s="66"/>
      <c r="F107" s="66"/>
      <c r="G107" s="1"/>
      <c r="H107" s="1"/>
    </row>
    <row r="108" spans="1:8" x14ac:dyDescent="0.2">
      <c r="A108" s="6"/>
      <c r="B108" s="66"/>
      <c r="C108" s="66"/>
      <c r="D108" s="66"/>
      <c r="E108" s="66"/>
      <c r="F108" s="66"/>
      <c r="G108" s="1"/>
      <c r="H108" s="1"/>
    </row>
    <row r="109" spans="1:8" x14ac:dyDescent="0.2">
      <c r="A109" s="6"/>
      <c r="B109" s="66"/>
      <c r="C109" s="66"/>
      <c r="D109" s="66"/>
      <c r="E109" s="66"/>
      <c r="F109" s="66"/>
      <c r="G109" s="1"/>
      <c r="H109" s="1"/>
    </row>
    <row r="110" spans="1:8" x14ac:dyDescent="0.2">
      <c r="A110" s="6"/>
      <c r="B110" s="66"/>
      <c r="C110" s="66"/>
      <c r="D110" s="66"/>
      <c r="E110" s="66"/>
      <c r="F110" s="66"/>
      <c r="G110" s="1"/>
      <c r="H110" s="1"/>
    </row>
    <row r="111" spans="1:8" x14ac:dyDescent="0.2">
      <c r="A111" s="6"/>
      <c r="B111" s="66"/>
      <c r="C111" s="66"/>
      <c r="D111" s="66"/>
      <c r="E111" s="66"/>
      <c r="F111" s="66"/>
      <c r="G111" s="1"/>
      <c r="H111" s="1"/>
    </row>
    <row r="112" spans="1:8" x14ac:dyDescent="0.2">
      <c r="A112" s="65"/>
      <c r="B112" s="66"/>
      <c r="C112" s="66"/>
      <c r="D112" s="66"/>
      <c r="E112" s="66"/>
      <c r="F112" s="66"/>
      <c r="G112" s="1"/>
      <c r="H112" s="1"/>
    </row>
    <row r="113" spans="1:8" x14ac:dyDescent="0.2">
      <c r="A113" s="65"/>
      <c r="B113" s="66"/>
      <c r="C113" s="66"/>
      <c r="D113" s="66"/>
      <c r="E113" s="66"/>
      <c r="F113" s="66"/>
      <c r="G113" s="1"/>
      <c r="H113" s="1"/>
    </row>
    <row r="114" spans="1:8" x14ac:dyDescent="0.2">
      <c r="A114" s="67"/>
      <c r="B114" s="25"/>
      <c r="C114" s="25"/>
      <c r="D114" s="25"/>
      <c r="E114" s="25"/>
      <c r="F114" s="25"/>
      <c r="G114" s="1"/>
      <c r="H114" s="1"/>
    </row>
    <row r="115" spans="1:8" x14ac:dyDescent="0.2">
      <c r="A115" s="6"/>
      <c r="B115" s="25"/>
      <c r="C115" s="25"/>
      <c r="D115" s="25"/>
      <c r="E115" s="25"/>
      <c r="F115" s="25"/>
      <c r="G115" s="1"/>
      <c r="H115" s="1"/>
    </row>
    <row r="116" spans="1:8" x14ac:dyDescent="0.2">
      <c r="A116" s="8"/>
      <c r="B116" s="25"/>
    </row>
    <row r="123" spans="1:8" x14ac:dyDescent="0.2">
      <c r="C123" s="68"/>
    </row>
  </sheetData>
  <mergeCells count="16">
    <mergeCell ref="A1:G1"/>
    <mergeCell ref="B3:G3"/>
    <mergeCell ref="G4:G5"/>
    <mergeCell ref="A63:G63"/>
    <mergeCell ref="E66:E67"/>
    <mergeCell ref="F66:F67"/>
    <mergeCell ref="A65:A67"/>
    <mergeCell ref="B4:B5"/>
    <mergeCell ref="C4:D4"/>
    <mergeCell ref="E4:E5"/>
    <mergeCell ref="F4:F5"/>
    <mergeCell ref="B65:G65"/>
    <mergeCell ref="G66:G67"/>
    <mergeCell ref="B66:B67"/>
    <mergeCell ref="C66:D66"/>
    <mergeCell ref="A3:A5"/>
  </mergeCells>
  <phoneticPr fontId="0" type="noConversion"/>
  <printOptions horizontalCentered="1"/>
  <pageMargins left="0.54" right="0" top="0" bottom="0" header="0" footer="0"/>
  <pageSetup paperSize="9" scale="87" firstPageNumber="64" orientation="landscape" useFirstPageNumber="1" r:id="rId1"/>
  <headerFooter alignWithMargins="0">
    <oddFooter>&amp;L&amp;Z&amp;F+&amp;F+&amp;A&amp;C&amp;P&amp;R&amp;D+&amp;T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/>
  <dimension ref="A1:I84"/>
  <sheetViews>
    <sheetView zoomScaleNormal="100" workbookViewId="0">
      <selection activeCell="A3" sqref="A3:A4"/>
    </sheetView>
  </sheetViews>
  <sheetFormatPr baseColWidth="10" defaultRowHeight="11.25" x14ac:dyDescent="0.2"/>
  <cols>
    <col min="1" max="1" width="29.1640625" customWidth="1"/>
    <col min="2" max="2" width="15.6640625" hidden="1" customWidth="1"/>
    <col min="3" max="3" width="13.33203125" customWidth="1"/>
    <col min="4" max="5" width="14.5" customWidth="1"/>
    <col min="6" max="6" width="9.1640625" hidden="1" customWidth="1"/>
    <col min="7" max="7" width="13" hidden="1" customWidth="1"/>
    <col min="8" max="8" width="12" hidden="1" customWidth="1"/>
    <col min="9" max="9" width="0" hidden="1" customWidth="1"/>
  </cols>
  <sheetData>
    <row r="1" spans="1:8" ht="21.75" customHeight="1" x14ac:dyDescent="0.2">
      <c r="A1" s="198" t="s">
        <v>89</v>
      </c>
      <c r="B1" s="198"/>
      <c r="C1" s="198"/>
      <c r="D1" s="198"/>
      <c r="E1" s="198"/>
      <c r="F1" s="198"/>
      <c r="G1" s="198"/>
      <c r="H1" s="198"/>
    </row>
    <row r="2" spans="1:8" x14ac:dyDescent="0.2">
      <c r="A2" s="1"/>
      <c r="B2" s="1"/>
      <c r="C2" s="8"/>
      <c r="D2" s="8"/>
      <c r="E2" s="8"/>
    </row>
    <row r="3" spans="1:8" x14ac:dyDescent="0.2">
      <c r="A3" s="196" t="s">
        <v>11</v>
      </c>
      <c r="B3" s="196" t="s">
        <v>0</v>
      </c>
      <c r="C3" s="195" t="s">
        <v>15</v>
      </c>
      <c r="D3" s="195"/>
      <c r="E3" s="195"/>
      <c r="F3" s="195" t="s">
        <v>22</v>
      </c>
      <c r="G3" s="195" t="s">
        <v>24</v>
      </c>
      <c r="H3" s="195"/>
    </row>
    <row r="4" spans="1:8" ht="22.5" x14ac:dyDescent="0.2">
      <c r="A4" s="195"/>
      <c r="B4" s="197"/>
      <c r="C4" s="41" t="s">
        <v>0</v>
      </c>
      <c r="D4" s="41" t="s">
        <v>4</v>
      </c>
      <c r="E4" s="41" t="s">
        <v>5</v>
      </c>
      <c r="F4" s="195"/>
      <c r="G4" s="195"/>
      <c r="H4" s="195"/>
    </row>
    <row r="5" spans="1:8" x14ac:dyDescent="0.2">
      <c r="A5" s="15"/>
      <c r="B5" s="15"/>
      <c r="C5" s="20"/>
      <c r="D5" s="19"/>
      <c r="E5" s="19"/>
    </row>
    <row r="6" spans="1:8" x14ac:dyDescent="0.2">
      <c r="A6" s="99" t="s">
        <v>81</v>
      </c>
      <c r="B6" s="69"/>
      <c r="C6" s="136">
        <v>9513.8346937177175</v>
      </c>
      <c r="D6" s="136">
        <v>10709.06212320339</v>
      </c>
      <c r="E6" s="136">
        <v>9381.146012727897</v>
      </c>
      <c r="F6" s="69"/>
      <c r="G6" s="69"/>
      <c r="H6" s="70"/>
    </row>
    <row r="7" spans="1:8" x14ac:dyDescent="0.2">
      <c r="A7" s="101" t="s">
        <v>90</v>
      </c>
      <c r="B7" s="45">
        <v>6444.5907955337088</v>
      </c>
      <c r="C7" s="166"/>
      <c r="D7" s="166"/>
      <c r="E7" s="166"/>
      <c r="F7" s="45">
        <v>0</v>
      </c>
      <c r="G7" s="45">
        <v>0</v>
      </c>
      <c r="H7" s="45"/>
    </row>
    <row r="8" spans="1:8" x14ac:dyDescent="0.2">
      <c r="A8" s="21" t="s">
        <v>94</v>
      </c>
      <c r="B8" s="74">
        <v>6587.8639450396149</v>
      </c>
      <c r="C8" s="161">
        <v>9572.849101776148</v>
      </c>
      <c r="D8" s="161">
        <v>10751.651388059279</v>
      </c>
      <c r="E8" s="161">
        <v>9475.1502318329331</v>
      </c>
      <c r="F8" s="74">
        <v>0</v>
      </c>
      <c r="G8" s="74">
        <v>0</v>
      </c>
      <c r="H8" s="79"/>
    </row>
    <row r="9" spans="1:8" x14ac:dyDescent="0.2">
      <c r="A9" s="21" t="s">
        <v>95</v>
      </c>
      <c r="B9" s="72">
        <v>6182.4618274404484</v>
      </c>
      <c r="C9" s="161">
        <v>9395.3044259890412</v>
      </c>
      <c r="D9" s="161">
        <v>10664.492621508434</v>
      </c>
      <c r="E9" s="161">
        <v>9176.7676358360095</v>
      </c>
      <c r="F9" s="72">
        <v>0</v>
      </c>
      <c r="G9" s="72">
        <v>0</v>
      </c>
      <c r="H9" s="2"/>
    </row>
    <row r="10" spans="1:8" x14ac:dyDescent="0.2">
      <c r="A10" s="98"/>
      <c r="B10" s="2"/>
      <c r="C10" s="166"/>
      <c r="D10" s="137"/>
      <c r="E10" s="137"/>
      <c r="F10" s="2"/>
      <c r="G10" s="2"/>
      <c r="H10" s="2"/>
    </row>
    <row r="11" spans="1:8" x14ac:dyDescent="0.2">
      <c r="A11" s="101" t="s">
        <v>91</v>
      </c>
      <c r="B11" s="45">
        <v>6444.5907955337088</v>
      </c>
      <c r="C11" s="136"/>
      <c r="D11" s="136"/>
      <c r="E11" s="136"/>
      <c r="F11" s="45">
        <v>0</v>
      </c>
      <c r="G11" s="45">
        <v>0</v>
      </c>
      <c r="H11" s="45"/>
    </row>
    <row r="12" spans="1:8" x14ac:dyDescent="0.2">
      <c r="A12" s="102" t="s">
        <v>84</v>
      </c>
      <c r="B12" s="72">
        <v>1634.5552096285701</v>
      </c>
      <c r="C12" s="161">
        <v>3755.2584342796749</v>
      </c>
      <c r="D12" s="161">
        <v>3137.8151799418761</v>
      </c>
      <c r="E12" s="161">
        <v>3907.6585122960928</v>
      </c>
      <c r="F12" s="72">
        <v>0</v>
      </c>
      <c r="G12" s="72">
        <v>0</v>
      </c>
      <c r="H12" s="11"/>
    </row>
    <row r="13" spans="1:8" x14ac:dyDescent="0.2">
      <c r="A13" s="102" t="s">
        <v>85</v>
      </c>
      <c r="B13" s="73">
        <v>4246.0699017676552</v>
      </c>
      <c r="C13" s="161">
        <v>6607.3058477749773</v>
      </c>
      <c r="D13" s="161">
        <v>6223.7112544579622</v>
      </c>
      <c r="E13" s="161">
        <v>6676.5225090255171</v>
      </c>
      <c r="F13" s="73">
        <v>0</v>
      </c>
      <c r="G13" s="73">
        <v>0</v>
      </c>
      <c r="H13" s="2"/>
    </row>
    <row r="14" spans="1:8" x14ac:dyDescent="0.2">
      <c r="A14" s="102" t="s">
        <v>86</v>
      </c>
      <c r="B14" s="74">
        <v>6789.9993984594066</v>
      </c>
      <c r="C14" s="161">
        <v>9787.2882162296792</v>
      </c>
      <c r="D14" s="161">
        <v>11724.629659578963</v>
      </c>
      <c r="E14" s="161">
        <v>9547.9528697820042</v>
      </c>
      <c r="F14" s="71">
        <v>0</v>
      </c>
      <c r="G14" s="71">
        <v>0</v>
      </c>
      <c r="H14" s="2"/>
    </row>
    <row r="15" spans="1:8" x14ac:dyDescent="0.2">
      <c r="A15" s="102" t="s">
        <v>87</v>
      </c>
      <c r="B15" s="74">
        <v>7513.9853559662315</v>
      </c>
      <c r="C15" s="161">
        <v>10862.635286057357</v>
      </c>
      <c r="D15" s="161">
        <v>15188.888529438993</v>
      </c>
      <c r="E15" s="161">
        <v>10558.75906386787</v>
      </c>
      <c r="F15" s="71">
        <v>0</v>
      </c>
      <c r="G15" s="71">
        <v>0</v>
      </c>
      <c r="H15" s="2"/>
    </row>
    <row r="16" spans="1:8" x14ac:dyDescent="0.2">
      <c r="A16" s="100"/>
      <c r="B16" s="2"/>
      <c r="C16" s="166"/>
      <c r="D16" s="166"/>
      <c r="E16" s="166"/>
      <c r="F16" s="2"/>
      <c r="G16" s="2"/>
      <c r="H16" s="2"/>
    </row>
    <row r="17" spans="1:9" x14ac:dyDescent="0.2">
      <c r="A17" s="99" t="s">
        <v>19</v>
      </c>
      <c r="B17" s="69"/>
      <c r="C17" s="136">
        <v>11421.998464483799</v>
      </c>
      <c r="D17" s="136">
        <v>11906.691926437637</v>
      </c>
      <c r="E17" s="136">
        <v>11343.879627135606</v>
      </c>
      <c r="F17" s="69"/>
      <c r="G17" s="69"/>
      <c r="H17" s="69"/>
    </row>
    <row r="18" spans="1:9" x14ac:dyDescent="0.2">
      <c r="A18" s="101" t="s">
        <v>92</v>
      </c>
      <c r="B18" s="45">
        <v>7938.2007952590475</v>
      </c>
      <c r="C18" s="166"/>
      <c r="D18" s="166"/>
      <c r="E18" s="166"/>
      <c r="F18" s="45"/>
      <c r="G18" s="45"/>
      <c r="H18" s="45"/>
    </row>
    <row r="19" spans="1:9" x14ac:dyDescent="0.2">
      <c r="A19" s="21" t="s">
        <v>94</v>
      </c>
      <c r="B19" s="72">
        <v>8608.1026735197447</v>
      </c>
      <c r="C19" s="161">
        <v>11982.883411014396</v>
      </c>
      <c r="D19" s="161">
        <v>12493.090299141508</v>
      </c>
      <c r="E19" s="161">
        <v>11918.439207440728</v>
      </c>
      <c r="F19" s="72">
        <v>0</v>
      </c>
      <c r="G19" s="72">
        <v>0</v>
      </c>
      <c r="H19" s="72"/>
    </row>
    <row r="20" spans="1:9" x14ac:dyDescent="0.2">
      <c r="A20" s="21" t="s">
        <v>95</v>
      </c>
      <c r="B20" s="72">
        <v>7019.9698173307943</v>
      </c>
      <c r="C20" s="161">
        <v>10585.706025956941</v>
      </c>
      <c r="D20" s="161">
        <v>11357.520604974521</v>
      </c>
      <c r="E20" s="161">
        <v>10417.949901649605</v>
      </c>
      <c r="F20" s="72">
        <v>0</v>
      </c>
      <c r="G20" s="72">
        <v>0</v>
      </c>
      <c r="H20" s="72"/>
    </row>
    <row r="21" spans="1:9" x14ac:dyDescent="0.2">
      <c r="A21" s="98"/>
      <c r="B21" s="2"/>
      <c r="C21" s="166"/>
      <c r="D21" s="137"/>
      <c r="E21" s="137"/>
      <c r="F21" s="2"/>
      <c r="G21" s="2"/>
      <c r="H21" s="2"/>
    </row>
    <row r="22" spans="1:9" x14ac:dyDescent="0.2">
      <c r="A22" s="101" t="s">
        <v>91</v>
      </c>
      <c r="B22" s="45">
        <v>7938.2007952590475</v>
      </c>
      <c r="C22" s="136"/>
      <c r="D22" s="136"/>
      <c r="E22" s="136"/>
      <c r="F22" s="45"/>
      <c r="G22" s="45"/>
      <c r="H22" s="45"/>
    </row>
    <row r="23" spans="1:9" x14ac:dyDescent="0.2">
      <c r="A23" s="102" t="s">
        <v>84</v>
      </c>
      <c r="B23" s="72">
        <v>2165.5461806802173</v>
      </c>
      <c r="C23" s="161">
        <v>3816.0762434237845</v>
      </c>
      <c r="D23" s="161">
        <v>2246.6337010035531</v>
      </c>
      <c r="E23" s="161">
        <v>4848.3038670114638</v>
      </c>
      <c r="F23" s="72">
        <v>0</v>
      </c>
      <c r="G23" s="72">
        <v>0</v>
      </c>
      <c r="H23" s="72"/>
    </row>
    <row r="24" spans="1:9" x14ac:dyDescent="0.2">
      <c r="A24" s="102" t="s">
        <v>85</v>
      </c>
      <c r="B24" s="72">
        <v>5546.174155082047</v>
      </c>
      <c r="C24" s="161">
        <v>7977.41682912545</v>
      </c>
      <c r="D24" s="161">
        <v>7320.3032153953773</v>
      </c>
      <c r="E24" s="161">
        <v>8157.0782128518795</v>
      </c>
      <c r="F24" s="72">
        <v>0</v>
      </c>
      <c r="G24" s="72">
        <v>0</v>
      </c>
      <c r="H24" s="72"/>
    </row>
    <row r="25" spans="1:9" x14ac:dyDescent="0.2">
      <c r="A25" s="102" t="s">
        <v>86</v>
      </c>
      <c r="B25" s="75">
        <v>7815.3671411396681</v>
      </c>
      <c r="C25" s="161">
        <v>11300.643092426117</v>
      </c>
      <c r="D25" s="161">
        <v>12508.399310003917</v>
      </c>
      <c r="E25" s="161">
        <v>11076.155351928512</v>
      </c>
      <c r="F25" s="72">
        <v>0</v>
      </c>
      <c r="G25" s="72">
        <v>0</v>
      </c>
      <c r="H25" s="72"/>
    </row>
    <row r="26" spans="1:9" x14ac:dyDescent="0.2">
      <c r="A26" s="102" t="s">
        <v>87</v>
      </c>
      <c r="B26" s="75">
        <v>9023.5927801954858</v>
      </c>
      <c r="C26" s="161">
        <v>12814.969558574412</v>
      </c>
      <c r="D26" s="161">
        <v>15687.289289830696</v>
      </c>
      <c r="E26" s="161">
        <v>12509.185901612207</v>
      </c>
      <c r="F26" s="72">
        <v>0</v>
      </c>
      <c r="G26" s="72">
        <v>0</v>
      </c>
      <c r="H26" s="72"/>
    </row>
    <row r="27" spans="1:9" x14ac:dyDescent="0.2">
      <c r="A27" s="100"/>
      <c r="B27" s="2"/>
      <c r="C27" s="166"/>
      <c r="D27" s="137"/>
      <c r="E27" s="137"/>
      <c r="F27" s="2"/>
      <c r="G27" s="2"/>
      <c r="H27" s="2"/>
    </row>
    <row r="28" spans="1:9" x14ac:dyDescent="0.2">
      <c r="A28" s="99" t="s">
        <v>20</v>
      </c>
      <c r="B28" s="69"/>
      <c r="C28" s="136">
        <v>7027.2261434993161</v>
      </c>
      <c r="D28" s="136">
        <v>6311.3580149897316</v>
      </c>
      <c r="E28" s="136">
        <v>7064.3156539913343</v>
      </c>
      <c r="F28" s="69"/>
      <c r="G28" s="69"/>
      <c r="H28" s="69"/>
    </row>
    <row r="29" spans="1:9" x14ac:dyDescent="0.2">
      <c r="A29" s="101" t="s">
        <v>92</v>
      </c>
      <c r="B29" s="45">
        <v>4439.0135819907682</v>
      </c>
      <c r="C29" s="166"/>
      <c r="D29" s="166"/>
      <c r="E29" s="166"/>
      <c r="F29" s="45">
        <v>0</v>
      </c>
      <c r="G29" s="45">
        <v>0</v>
      </c>
      <c r="H29" s="45"/>
      <c r="I29" s="2"/>
    </row>
    <row r="30" spans="1:9" x14ac:dyDescent="0.2">
      <c r="A30" s="21" t="s">
        <v>94</v>
      </c>
      <c r="B30" s="72">
        <v>4463.8783407795818</v>
      </c>
      <c r="C30" s="161">
        <v>7091.5012846837235</v>
      </c>
      <c r="D30" s="161">
        <v>5708.9989108149675</v>
      </c>
      <c r="E30" s="161">
        <v>7148.9170354140315</v>
      </c>
      <c r="F30" s="72">
        <v>0</v>
      </c>
      <c r="G30" s="72">
        <v>0</v>
      </c>
      <c r="H30" s="72"/>
    </row>
    <row r="31" spans="1:9" x14ac:dyDescent="0.2">
      <c r="A31" s="21" t="s">
        <v>95</v>
      </c>
      <c r="B31" s="72">
        <v>4368.8130594055647</v>
      </c>
      <c r="C31" s="161">
        <v>6826.3512336145623</v>
      </c>
      <c r="D31" s="161">
        <v>7266.5403469558814</v>
      </c>
      <c r="E31" s="161">
        <v>6788.8081805681841</v>
      </c>
      <c r="F31" s="72">
        <v>0</v>
      </c>
      <c r="G31" s="72">
        <v>0</v>
      </c>
      <c r="H31" s="72"/>
    </row>
    <row r="32" spans="1:9" x14ac:dyDescent="0.2">
      <c r="A32" s="98"/>
      <c r="B32" s="2"/>
      <c r="C32" s="166"/>
      <c r="D32" s="137"/>
      <c r="E32" s="137"/>
      <c r="F32" s="2"/>
      <c r="G32" s="2"/>
      <c r="H32" s="2"/>
    </row>
    <row r="33" spans="1:8" x14ac:dyDescent="0.2">
      <c r="A33" s="101" t="s">
        <v>93</v>
      </c>
      <c r="B33" s="45">
        <v>4439.0135819907682</v>
      </c>
      <c r="C33" s="136"/>
      <c r="D33" s="136"/>
      <c r="E33" s="136"/>
      <c r="F33" s="45">
        <v>0</v>
      </c>
      <c r="G33" s="45">
        <v>0</v>
      </c>
      <c r="H33" s="45"/>
    </row>
    <row r="34" spans="1:8" x14ac:dyDescent="0.2">
      <c r="A34" s="102" t="s">
        <v>84</v>
      </c>
      <c r="B34" s="72">
        <v>1492.2482446559525</v>
      </c>
      <c r="C34" s="161">
        <v>3727.5392056280216</v>
      </c>
      <c r="D34" s="161">
        <v>4638.9078498293511</v>
      </c>
      <c r="E34" s="161">
        <v>3617.9295624332981</v>
      </c>
      <c r="F34" s="72">
        <v>0</v>
      </c>
      <c r="G34" s="72">
        <v>0</v>
      </c>
      <c r="H34" s="72"/>
    </row>
    <row r="35" spans="1:8" x14ac:dyDescent="0.2">
      <c r="A35" s="102" t="s">
        <v>85</v>
      </c>
      <c r="B35" s="72">
        <v>3056.7486785199426</v>
      </c>
      <c r="C35" s="161">
        <v>5376.8078616633175</v>
      </c>
      <c r="D35" s="161">
        <v>4050.8262251212564</v>
      </c>
      <c r="E35" s="161">
        <v>5519.7567458197727</v>
      </c>
      <c r="F35" s="72">
        <v>0</v>
      </c>
      <c r="G35" s="72">
        <v>0</v>
      </c>
      <c r="H35" s="72"/>
    </row>
    <row r="36" spans="1:8" x14ac:dyDescent="0.2">
      <c r="A36" s="102" t="s">
        <v>86</v>
      </c>
      <c r="B36" s="72">
        <v>5236.5620983454064</v>
      </c>
      <c r="C36" s="161">
        <v>7804.3548519669093</v>
      </c>
      <c r="D36" s="161">
        <v>8416.2597948652619</v>
      </c>
      <c r="E36" s="161">
        <v>7773.0607308146609</v>
      </c>
      <c r="F36" s="72">
        <v>0</v>
      </c>
      <c r="G36" s="72">
        <v>0</v>
      </c>
      <c r="H36" s="72"/>
    </row>
    <row r="37" spans="1:8" x14ac:dyDescent="0.2">
      <c r="A37" s="102" t="s">
        <v>87</v>
      </c>
      <c r="B37" s="72">
        <v>5054.2354053478221</v>
      </c>
      <c r="C37" s="161">
        <v>7711.053072469088</v>
      </c>
      <c r="D37" s="161">
        <v>10427.214042213678</v>
      </c>
      <c r="E37" s="161">
        <v>7666.1667999334813</v>
      </c>
      <c r="F37" s="72">
        <v>0</v>
      </c>
      <c r="G37" s="72">
        <v>0</v>
      </c>
      <c r="H37" s="72"/>
    </row>
    <row r="38" spans="1:8" x14ac:dyDescent="0.2">
      <c r="A38" s="96"/>
      <c r="B38" s="103"/>
      <c r="C38" s="97"/>
      <c r="D38" s="103"/>
      <c r="E38" s="103"/>
      <c r="F38" s="103"/>
      <c r="G38" s="103"/>
    </row>
    <row r="39" spans="1:8" x14ac:dyDescent="0.2">
      <c r="A39" s="57" t="str">
        <f>'C01'!A40</f>
        <v>Fuente: Instituto Nacional de Estadística (INE). LXXXIV Encuesta Permanente de Hogares de Propósitos Múltiples, Junio 2026.</v>
      </c>
      <c r="B39" s="57"/>
    </row>
    <row r="40" spans="1:8" x14ac:dyDescent="0.2">
      <c r="A40" s="57"/>
      <c r="B40" s="57"/>
    </row>
    <row r="41" spans="1:8" x14ac:dyDescent="0.2">
      <c r="A41" s="57"/>
      <c r="B41" s="57"/>
    </row>
    <row r="42" spans="1:8" x14ac:dyDescent="0.2">
      <c r="A42" s="57"/>
      <c r="B42" s="57"/>
    </row>
    <row r="43" spans="1:8" x14ac:dyDescent="0.2">
      <c r="A43" s="59"/>
      <c r="B43" s="59"/>
    </row>
    <row r="44" spans="1:8" ht="22.5" customHeight="1" x14ac:dyDescent="0.2">
      <c r="A44" s="179" t="str">
        <f>$A$1</f>
        <v>Cuadro No. 3. Ingreso promedio de la población de 12 a 30 años por condición de trabajo, según dominio,  sexo y rango de edad</v>
      </c>
      <c r="B44" s="179"/>
      <c r="C44" s="179"/>
      <c r="D44" s="179"/>
      <c r="E44" s="179"/>
      <c r="F44" s="179"/>
      <c r="G44" s="179"/>
      <c r="H44" s="179"/>
    </row>
    <row r="45" spans="1:8" x14ac:dyDescent="0.2">
      <c r="A45" s="8" t="s">
        <v>80</v>
      </c>
      <c r="B45" s="8"/>
      <c r="C45" s="8"/>
      <c r="D45" s="8"/>
      <c r="E45" s="8"/>
    </row>
    <row r="46" spans="1:8" x14ac:dyDescent="0.2">
      <c r="A46" s="196" t="s">
        <v>11</v>
      </c>
      <c r="B46" s="196" t="s">
        <v>0</v>
      </c>
      <c r="C46" s="195" t="s">
        <v>15</v>
      </c>
      <c r="D46" s="195"/>
      <c r="E46" s="195"/>
      <c r="F46" s="195" t="s">
        <v>22</v>
      </c>
      <c r="G46" s="195" t="s">
        <v>24</v>
      </c>
      <c r="H46" s="195"/>
    </row>
    <row r="47" spans="1:8" ht="22.5" x14ac:dyDescent="0.2">
      <c r="A47" s="195"/>
      <c r="B47" s="197"/>
      <c r="C47" s="41" t="s">
        <v>0</v>
      </c>
      <c r="D47" s="41" t="s">
        <v>4</v>
      </c>
      <c r="E47" s="41" t="s">
        <v>5</v>
      </c>
      <c r="F47" s="195"/>
      <c r="G47" s="195"/>
      <c r="H47" s="195"/>
    </row>
    <row r="48" spans="1:8" x14ac:dyDescent="0.2">
      <c r="A48" s="15"/>
      <c r="B48" s="15"/>
      <c r="C48" s="20"/>
      <c r="D48" s="19"/>
      <c r="E48" s="19"/>
    </row>
    <row r="49" spans="1:8" x14ac:dyDescent="0.2">
      <c r="A49" s="106" t="s">
        <v>1</v>
      </c>
      <c r="B49" s="69"/>
      <c r="C49" s="136">
        <v>13004.557013718606</v>
      </c>
      <c r="D49" s="136">
        <v>13723.507120752753</v>
      </c>
      <c r="E49" s="136">
        <v>12821.134088669949</v>
      </c>
      <c r="F49" s="69"/>
      <c r="G49" s="69"/>
      <c r="H49" s="69"/>
    </row>
    <row r="50" spans="1:8" x14ac:dyDescent="0.2">
      <c r="A50" s="108" t="s">
        <v>7</v>
      </c>
      <c r="B50" s="45">
        <v>7880.8712158867675</v>
      </c>
      <c r="C50" s="166"/>
      <c r="D50" s="166"/>
      <c r="E50" s="166"/>
      <c r="F50" s="45">
        <v>0</v>
      </c>
      <c r="G50" s="45">
        <v>0</v>
      </c>
      <c r="H50" s="45"/>
    </row>
    <row r="51" spans="1:8" x14ac:dyDescent="0.2">
      <c r="A51" s="110" t="s">
        <v>82</v>
      </c>
      <c r="B51" s="76">
        <v>8012.9590116063882</v>
      </c>
      <c r="C51" s="161">
        <v>13303.243508535736</v>
      </c>
      <c r="D51" s="161">
        <v>14643.954305908752</v>
      </c>
      <c r="E51" s="161">
        <v>12984.218623604631</v>
      </c>
      <c r="F51" s="76">
        <v>0</v>
      </c>
      <c r="G51" s="76">
        <v>0</v>
      </c>
      <c r="H51" s="76"/>
    </row>
    <row r="52" spans="1:8" x14ac:dyDescent="0.2">
      <c r="A52" s="110" t="s">
        <v>83</v>
      </c>
      <c r="B52" s="72">
        <v>7701.7998528001435</v>
      </c>
      <c r="C52" s="161">
        <v>12636.177939576579</v>
      </c>
      <c r="D52" s="161">
        <v>12717.489298148816</v>
      </c>
      <c r="E52" s="161">
        <v>12613.656724804789</v>
      </c>
      <c r="F52" s="76">
        <v>0</v>
      </c>
      <c r="G52" s="76">
        <v>0</v>
      </c>
      <c r="H52" s="76"/>
    </row>
    <row r="53" spans="1:8" x14ac:dyDescent="0.2">
      <c r="A53" s="15"/>
      <c r="B53" s="2"/>
      <c r="C53" s="166"/>
      <c r="D53" s="137"/>
      <c r="E53" s="137"/>
      <c r="F53" s="2"/>
      <c r="G53" s="2"/>
      <c r="H53" s="2"/>
    </row>
    <row r="54" spans="1:8" x14ac:dyDescent="0.2">
      <c r="A54" s="108" t="s">
        <v>8</v>
      </c>
      <c r="B54" s="45">
        <v>7880.8712158867675</v>
      </c>
      <c r="C54" s="136"/>
      <c r="D54" s="136"/>
      <c r="E54" s="136"/>
      <c r="F54" s="45"/>
      <c r="G54" s="45"/>
      <c r="H54" s="45"/>
    </row>
    <row r="55" spans="1:8" x14ac:dyDescent="0.2">
      <c r="A55" s="109" t="s">
        <v>84</v>
      </c>
      <c r="B55" s="72">
        <v>2930.7692307692309</v>
      </c>
      <c r="C55" s="161">
        <v>3523.0508474576268</v>
      </c>
      <c r="D55" s="161">
        <v>3947.272727272727</v>
      </c>
      <c r="E55" s="161">
        <v>2984.6153846153843</v>
      </c>
      <c r="F55" s="72">
        <v>0</v>
      </c>
      <c r="G55" s="72">
        <v>0</v>
      </c>
      <c r="H55" s="72"/>
    </row>
    <row r="56" spans="1:8" x14ac:dyDescent="0.2">
      <c r="A56" s="109" t="s">
        <v>85</v>
      </c>
      <c r="B56" s="9">
        <v>5286.5735403810932</v>
      </c>
      <c r="C56" s="161">
        <v>7307.0665362214131</v>
      </c>
      <c r="D56" s="161">
        <v>5003.154647599592</v>
      </c>
      <c r="E56" s="161">
        <v>7971.2859566047064</v>
      </c>
      <c r="F56" s="72">
        <v>0</v>
      </c>
      <c r="G56" s="72">
        <v>0</v>
      </c>
      <c r="H56" s="72"/>
    </row>
    <row r="57" spans="1:8" x14ac:dyDescent="0.2">
      <c r="A57" s="109" t="s">
        <v>86</v>
      </c>
      <c r="B57" s="71">
        <v>7443.667810430622</v>
      </c>
      <c r="C57" s="161">
        <v>12013.314331392061</v>
      </c>
      <c r="D57" s="161">
        <v>13268.682869355544</v>
      </c>
      <c r="E57" s="161">
        <v>11673.541346730892</v>
      </c>
      <c r="F57" s="72">
        <v>0</v>
      </c>
      <c r="G57" s="72">
        <v>0</v>
      </c>
      <c r="H57" s="72"/>
    </row>
    <row r="58" spans="1:8" x14ac:dyDescent="0.2">
      <c r="A58" s="109" t="s">
        <v>87</v>
      </c>
      <c r="B58" s="71">
        <v>9092.3191633196875</v>
      </c>
      <c r="C58" s="161">
        <v>14625.484156886299</v>
      </c>
      <c r="D58" s="161">
        <v>16028.784006094063</v>
      </c>
      <c r="E58" s="161">
        <v>14293.500135933802</v>
      </c>
      <c r="F58" s="72">
        <v>0</v>
      </c>
      <c r="G58" s="72">
        <v>0</v>
      </c>
      <c r="H58" s="72"/>
    </row>
    <row r="59" spans="1:8" x14ac:dyDescent="0.2">
      <c r="A59" s="107"/>
      <c r="B59" s="2"/>
      <c r="C59" s="166"/>
      <c r="D59" s="137"/>
      <c r="E59" s="137"/>
      <c r="F59" s="2"/>
      <c r="G59" s="2"/>
      <c r="H59" s="2"/>
    </row>
    <row r="60" spans="1:8" x14ac:dyDescent="0.2">
      <c r="A60" s="106" t="s">
        <v>2</v>
      </c>
      <c r="B60" s="69"/>
      <c r="C60" s="136">
        <v>14334.629912069306</v>
      </c>
      <c r="D60" s="136">
        <v>15968.536821705427</v>
      </c>
      <c r="E60" s="136">
        <v>14011.938905849542</v>
      </c>
      <c r="F60" s="69"/>
      <c r="G60" s="69"/>
      <c r="H60" s="69"/>
    </row>
    <row r="61" spans="1:8" x14ac:dyDescent="0.2">
      <c r="A61" s="108" t="s">
        <v>7</v>
      </c>
      <c r="B61" s="45">
        <v>10056.645235361657</v>
      </c>
      <c r="C61" s="166"/>
      <c r="D61" s="166"/>
      <c r="E61" s="166"/>
      <c r="F61" s="45">
        <v>0</v>
      </c>
      <c r="G61" s="45">
        <v>0</v>
      </c>
      <c r="H61" s="45"/>
    </row>
    <row r="62" spans="1:8" x14ac:dyDescent="0.2">
      <c r="A62" s="110" t="s">
        <v>82</v>
      </c>
      <c r="B62" s="72">
        <v>10549.111020073738</v>
      </c>
      <c r="C62" s="161">
        <v>14625.875567827141</v>
      </c>
      <c r="D62" s="161">
        <v>16556.233141357432</v>
      </c>
      <c r="E62" s="161">
        <v>14304.81655163369</v>
      </c>
      <c r="F62" s="72">
        <v>0</v>
      </c>
      <c r="G62" s="72">
        <v>0</v>
      </c>
      <c r="H62" s="72"/>
    </row>
    <row r="63" spans="1:8" x14ac:dyDescent="0.2">
      <c r="A63" s="110" t="s">
        <v>83</v>
      </c>
      <c r="B63" s="72">
        <v>9428.5841170323965</v>
      </c>
      <c r="C63" s="161">
        <v>13869.614235174018</v>
      </c>
      <c r="D63" s="161">
        <v>15301.365554911859</v>
      </c>
      <c r="E63" s="161">
        <v>13510.413989865669</v>
      </c>
      <c r="F63" s="72">
        <v>0</v>
      </c>
      <c r="G63" s="72">
        <v>0</v>
      </c>
      <c r="H63" s="72"/>
    </row>
    <row r="64" spans="1:8" x14ac:dyDescent="0.2">
      <c r="A64" s="15"/>
      <c r="B64" s="2"/>
      <c r="C64" s="166"/>
      <c r="D64" s="137"/>
      <c r="E64" s="137"/>
      <c r="F64" s="2"/>
      <c r="G64" s="2"/>
      <c r="H64" s="2"/>
    </row>
    <row r="65" spans="1:8" x14ac:dyDescent="0.2">
      <c r="A65" s="108" t="s">
        <v>8</v>
      </c>
      <c r="B65" s="45">
        <v>10056.645235361657</v>
      </c>
      <c r="C65" s="136"/>
      <c r="D65" s="136"/>
      <c r="E65" s="136"/>
      <c r="F65" s="45">
        <v>0</v>
      </c>
      <c r="G65" s="45">
        <v>0</v>
      </c>
      <c r="H65" s="45"/>
    </row>
    <row r="66" spans="1:8" x14ac:dyDescent="0.2">
      <c r="A66" s="109" t="s">
        <v>84</v>
      </c>
      <c r="B66" s="11">
        <v>1845.7142857142858</v>
      </c>
      <c r="C66" s="161">
        <v>8446.8503937007863</v>
      </c>
      <c r="D66" s="161">
        <v>3999.9999999999995</v>
      </c>
      <c r="E66" s="161">
        <v>9913.6125654450261</v>
      </c>
      <c r="F66" s="11">
        <v>0</v>
      </c>
      <c r="G66" s="11">
        <v>0</v>
      </c>
      <c r="H66" s="11"/>
    </row>
    <row r="67" spans="1:8" x14ac:dyDescent="0.2">
      <c r="A67" s="109" t="s">
        <v>85</v>
      </c>
      <c r="B67" s="72">
        <v>8389.1341256366723</v>
      </c>
      <c r="C67" s="161">
        <v>10950.898158397904</v>
      </c>
      <c r="D67" s="161">
        <v>11766.292267675575</v>
      </c>
      <c r="E67" s="161">
        <v>10730.488974113137</v>
      </c>
      <c r="F67" s="11">
        <v>0</v>
      </c>
      <c r="G67" s="11">
        <v>0</v>
      </c>
      <c r="H67" s="11"/>
    </row>
    <row r="68" spans="1:8" x14ac:dyDescent="0.2">
      <c r="A68" s="109" t="s">
        <v>86</v>
      </c>
      <c r="B68" s="77">
        <v>9881.0290556900709</v>
      </c>
      <c r="C68" s="161">
        <v>13684.252263953527</v>
      </c>
      <c r="D68" s="161">
        <v>14738.710642115606</v>
      </c>
      <c r="E68" s="161">
        <v>13402.049827923305</v>
      </c>
      <c r="F68" s="11">
        <v>0</v>
      </c>
      <c r="G68" s="11">
        <v>0</v>
      </c>
      <c r="H68" s="11"/>
    </row>
    <row r="69" spans="1:8" x14ac:dyDescent="0.2">
      <c r="A69" s="109" t="s">
        <v>87</v>
      </c>
      <c r="B69" s="77">
        <v>10960.288649706454</v>
      </c>
      <c r="C69" s="161">
        <v>15664.449243517709</v>
      </c>
      <c r="D69" s="161">
        <v>19475.190525231712</v>
      </c>
      <c r="E69" s="161">
        <v>15141.686354680945</v>
      </c>
      <c r="F69" s="11">
        <v>0</v>
      </c>
      <c r="G69" s="11">
        <v>0</v>
      </c>
      <c r="H69" s="11"/>
    </row>
    <row r="70" spans="1:8" x14ac:dyDescent="0.2">
      <c r="A70" s="111"/>
      <c r="B70" s="2"/>
      <c r="C70" s="166"/>
      <c r="D70" s="137"/>
      <c r="E70" s="137"/>
      <c r="F70" s="2"/>
      <c r="G70" s="2"/>
      <c r="H70" s="2"/>
    </row>
    <row r="71" spans="1:8" x14ac:dyDescent="0.2">
      <c r="A71" s="106" t="s">
        <v>88</v>
      </c>
      <c r="B71" s="69"/>
      <c r="C71" s="136">
        <v>10377.165617697745</v>
      </c>
      <c r="D71" s="136">
        <v>9817.5402267644531</v>
      </c>
      <c r="E71" s="136">
        <v>10450.400701758026</v>
      </c>
      <c r="F71" s="45">
        <v>0</v>
      </c>
      <c r="G71" s="45">
        <v>0</v>
      </c>
      <c r="H71" s="45"/>
    </row>
    <row r="72" spans="1:8" x14ac:dyDescent="0.2">
      <c r="A72" s="108" t="s">
        <v>7</v>
      </c>
      <c r="B72" s="45">
        <v>7550.899466207261</v>
      </c>
      <c r="C72" s="166"/>
      <c r="D72" s="166"/>
      <c r="E72" s="166"/>
    </row>
    <row r="73" spans="1:8" x14ac:dyDescent="0.2">
      <c r="A73" s="110" t="s">
        <v>82</v>
      </c>
      <c r="B73" s="72">
        <v>8397.8840788061716</v>
      </c>
      <c r="C73" s="161">
        <v>11092.679035360748</v>
      </c>
      <c r="D73" s="161">
        <v>9861.0224463407467</v>
      </c>
      <c r="E73" s="161">
        <v>11208.297331016975</v>
      </c>
      <c r="F73" s="72">
        <v>0</v>
      </c>
      <c r="G73" s="72">
        <v>0</v>
      </c>
      <c r="H73" s="72"/>
    </row>
    <row r="74" spans="1:8" x14ac:dyDescent="0.2">
      <c r="A74" s="110" t="s">
        <v>83</v>
      </c>
      <c r="B74" s="72">
        <v>6370.694440145875</v>
      </c>
      <c r="C74" s="161">
        <v>9268.5457796450537</v>
      </c>
      <c r="D74" s="161">
        <v>9781.8634663640823</v>
      </c>
      <c r="E74" s="161">
        <v>9169.2725752450278</v>
      </c>
      <c r="F74" s="72">
        <v>0</v>
      </c>
      <c r="G74" s="72">
        <v>0</v>
      </c>
      <c r="H74" s="72"/>
    </row>
    <row r="75" spans="1:8" x14ac:dyDescent="0.2">
      <c r="A75" s="15"/>
      <c r="B75" s="2"/>
      <c r="C75" s="166"/>
      <c r="D75" s="137"/>
      <c r="E75" s="137"/>
      <c r="F75" s="2"/>
      <c r="G75" s="2"/>
      <c r="H75" s="2"/>
    </row>
    <row r="76" spans="1:8" x14ac:dyDescent="0.2">
      <c r="A76" s="108" t="s">
        <v>8</v>
      </c>
      <c r="B76" s="45">
        <v>7550.899466207261</v>
      </c>
      <c r="C76" s="136"/>
      <c r="D76" s="136"/>
      <c r="E76" s="136"/>
      <c r="F76" s="45">
        <v>0</v>
      </c>
      <c r="G76" s="45">
        <v>0</v>
      </c>
      <c r="H76" s="45"/>
    </row>
    <row r="77" spans="1:8" x14ac:dyDescent="0.2">
      <c r="A77" s="109" t="s">
        <v>84</v>
      </c>
      <c r="B77" s="72">
        <v>2089.0430784657638</v>
      </c>
      <c r="C77" s="161">
        <v>3621.8476596560795</v>
      </c>
      <c r="D77" s="161">
        <v>2018.0775697284771</v>
      </c>
      <c r="E77" s="161">
        <v>4655.1370057996392</v>
      </c>
      <c r="F77" s="72">
        <v>0</v>
      </c>
      <c r="G77" s="72">
        <v>0</v>
      </c>
      <c r="H77" s="72"/>
    </row>
    <row r="78" spans="1:8" x14ac:dyDescent="0.2">
      <c r="A78" s="109" t="s">
        <v>85</v>
      </c>
      <c r="B78" s="72">
        <v>5149.1015060216705</v>
      </c>
      <c r="C78" s="161">
        <v>7653.9679541792293</v>
      </c>
      <c r="D78" s="161">
        <v>7047.1352563988903</v>
      </c>
      <c r="E78" s="161">
        <v>7818.8471356919817</v>
      </c>
      <c r="F78" s="72">
        <v>0</v>
      </c>
      <c r="G78" s="72">
        <v>0</v>
      </c>
      <c r="H78" s="72"/>
    </row>
    <row r="79" spans="1:8" x14ac:dyDescent="0.2">
      <c r="A79" s="109" t="s">
        <v>86</v>
      </c>
      <c r="B79" s="72">
        <v>7519.0307877552814</v>
      </c>
      <c r="C79" s="161">
        <v>10514.993226860419</v>
      </c>
      <c r="D79" s="161">
        <v>11243.873583414454</v>
      </c>
      <c r="E79" s="161">
        <v>10408.502767979769</v>
      </c>
      <c r="F79" s="72">
        <v>0</v>
      </c>
      <c r="G79" s="72">
        <v>0</v>
      </c>
      <c r="H79" s="72"/>
    </row>
    <row r="80" spans="1:8" x14ac:dyDescent="0.2">
      <c r="A80" s="109" t="s">
        <v>87</v>
      </c>
      <c r="B80" s="72">
        <v>8614.0889138135117</v>
      </c>
      <c r="C80" s="161">
        <v>11598.501782760221</v>
      </c>
      <c r="D80" s="161">
        <v>13649.820664668796</v>
      </c>
      <c r="E80" s="161">
        <v>11467.28971975557</v>
      </c>
      <c r="F80" s="72">
        <v>0</v>
      </c>
      <c r="G80" s="72">
        <v>0</v>
      </c>
      <c r="H80" s="72"/>
    </row>
    <row r="81" spans="1:7" x14ac:dyDescent="0.2">
      <c r="A81" s="96"/>
      <c r="B81" s="85"/>
      <c r="C81" s="85"/>
      <c r="D81" s="85"/>
      <c r="E81" s="85"/>
      <c r="F81" s="103"/>
      <c r="G81" s="103"/>
    </row>
    <row r="82" spans="1:7" x14ac:dyDescent="0.2">
      <c r="A82" s="57" t="str">
        <f>A39</f>
        <v>Fuente: Instituto Nacional de Estadística (INE). LXXXIV Encuesta Permanente de Hogares de Propósitos Múltiples, Junio 2026.</v>
      </c>
      <c r="B82" s="57"/>
      <c r="C82" s="9"/>
      <c r="D82" s="9"/>
      <c r="E82" s="9"/>
    </row>
    <row r="83" spans="1:7" x14ac:dyDescent="0.2">
      <c r="A83" s="78"/>
      <c r="B83" s="78"/>
      <c r="C83" s="9"/>
      <c r="D83" s="9"/>
      <c r="E83" s="9"/>
    </row>
    <row r="84" spans="1:7" x14ac:dyDescent="0.2">
      <c r="C84" s="5"/>
    </row>
  </sheetData>
  <mergeCells count="14">
    <mergeCell ref="A44:H44"/>
    <mergeCell ref="A3:A4"/>
    <mergeCell ref="B3:B4"/>
    <mergeCell ref="C3:E3"/>
    <mergeCell ref="A1:H1"/>
    <mergeCell ref="F3:F4"/>
    <mergeCell ref="G3:G4"/>
    <mergeCell ref="H3:H4"/>
    <mergeCell ref="H46:H47"/>
    <mergeCell ref="C46:E46"/>
    <mergeCell ref="F46:F47"/>
    <mergeCell ref="G46:G47"/>
    <mergeCell ref="A46:A47"/>
    <mergeCell ref="B46:B47"/>
  </mergeCells>
  <phoneticPr fontId="0" type="noConversion"/>
  <printOptions horizontalCentered="1"/>
  <pageMargins left="0.54" right="0" top="0" bottom="0" header="0" footer="0"/>
  <pageSetup paperSize="9" scale="82" firstPageNumber="66" orientation="landscape" useFirstPageNumber="1" r:id="rId1"/>
  <headerFooter alignWithMargins="0">
    <oddFooter>&amp;L&amp;Z&amp;F+&amp;F+&amp;A&amp;C&amp;P&amp;R&amp;D+&amp;T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/>
  <dimension ref="A1:S128"/>
  <sheetViews>
    <sheetView zoomScaleNormal="100" workbookViewId="0">
      <selection activeCell="E28" sqref="E28"/>
    </sheetView>
  </sheetViews>
  <sheetFormatPr baseColWidth="10" defaultRowHeight="11.25" x14ac:dyDescent="0.2"/>
  <cols>
    <col min="1" max="1" width="45.5" customWidth="1"/>
    <col min="2" max="2" width="10.5" style="33" bestFit="1" customWidth="1"/>
    <col min="3" max="3" width="7" style="27" customWidth="1"/>
    <col min="4" max="4" width="10.5" style="33" bestFit="1" customWidth="1"/>
    <col min="5" max="5" width="9.5" style="27" bestFit="1" customWidth="1"/>
    <col min="6" max="6" width="9" style="33" bestFit="1" customWidth="1"/>
    <col min="7" max="7" width="7.1640625" style="27" bestFit="1" customWidth="1"/>
    <col min="8" max="8" width="9" style="33" bestFit="1" customWidth="1"/>
    <col min="9" max="9" width="7" style="27" bestFit="1" customWidth="1"/>
    <col min="10" max="10" width="10" style="27" bestFit="1" customWidth="1"/>
    <col min="11" max="11" width="7.1640625" style="27" bestFit="1" customWidth="1"/>
    <col min="12" max="12" width="10.5" style="33" bestFit="1" customWidth="1"/>
    <col min="13" max="15" width="7.6640625" style="27" customWidth="1"/>
  </cols>
  <sheetData>
    <row r="1" spans="1:19" ht="23.25" customHeight="1" x14ac:dyDescent="0.2">
      <c r="A1" s="199" t="s">
        <v>96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</row>
    <row r="2" spans="1:19" x14ac:dyDescent="0.2">
      <c r="E2" s="80"/>
    </row>
    <row r="3" spans="1:19" ht="10.15" customHeight="1" x14ac:dyDescent="0.2">
      <c r="A3" s="201" t="s">
        <v>11</v>
      </c>
      <c r="B3" s="173" t="s">
        <v>49</v>
      </c>
      <c r="C3" s="173"/>
      <c r="D3" s="203" t="s">
        <v>9</v>
      </c>
      <c r="E3" s="203"/>
      <c r="F3" s="203"/>
      <c r="G3" s="203"/>
      <c r="H3" s="203"/>
      <c r="I3" s="203"/>
      <c r="J3" s="203"/>
      <c r="K3" s="203"/>
      <c r="L3" s="173" t="s">
        <v>53</v>
      </c>
      <c r="M3" s="173"/>
      <c r="N3" s="173" t="s">
        <v>142</v>
      </c>
      <c r="O3" s="173"/>
      <c r="P3" s="173" t="s">
        <v>54</v>
      </c>
      <c r="Q3" s="173"/>
      <c r="R3" s="173" t="s">
        <v>133</v>
      </c>
      <c r="S3" s="173"/>
    </row>
    <row r="4" spans="1:19" ht="10.15" customHeight="1" x14ac:dyDescent="0.2">
      <c r="A4" s="199"/>
      <c r="B4" s="174"/>
      <c r="C4" s="174"/>
      <c r="D4" s="200" t="s">
        <v>12</v>
      </c>
      <c r="E4" s="200"/>
      <c r="F4" s="178" t="s">
        <v>50</v>
      </c>
      <c r="G4" s="178"/>
      <c r="H4" s="178" t="s">
        <v>51</v>
      </c>
      <c r="I4" s="178"/>
      <c r="J4" s="178" t="s">
        <v>52</v>
      </c>
      <c r="K4" s="178"/>
      <c r="L4" s="174"/>
      <c r="M4" s="174"/>
      <c r="N4" s="174"/>
      <c r="O4" s="174"/>
      <c r="P4" s="174"/>
      <c r="Q4" s="174"/>
      <c r="R4" s="174"/>
      <c r="S4" s="174"/>
    </row>
    <row r="5" spans="1:19" x14ac:dyDescent="0.2">
      <c r="A5" s="202"/>
      <c r="B5" s="52" t="s">
        <v>3</v>
      </c>
      <c r="C5" s="53" t="s">
        <v>34</v>
      </c>
      <c r="D5" s="52" t="s">
        <v>3</v>
      </c>
      <c r="E5" s="53" t="s">
        <v>35</v>
      </c>
      <c r="F5" s="52" t="s">
        <v>3</v>
      </c>
      <c r="G5" s="53" t="s">
        <v>35</v>
      </c>
      <c r="H5" s="52" t="s">
        <v>3</v>
      </c>
      <c r="I5" s="53" t="s">
        <v>35</v>
      </c>
      <c r="J5" s="52" t="s">
        <v>3</v>
      </c>
      <c r="K5" s="53" t="s">
        <v>35</v>
      </c>
      <c r="L5" s="52" t="s">
        <v>3</v>
      </c>
      <c r="M5" s="53" t="s">
        <v>35</v>
      </c>
      <c r="N5" s="52" t="s">
        <v>3</v>
      </c>
      <c r="O5" s="53" t="s">
        <v>35</v>
      </c>
      <c r="P5" s="52" t="s">
        <v>3</v>
      </c>
      <c r="Q5" s="53" t="s">
        <v>35</v>
      </c>
      <c r="R5" s="52" t="s">
        <v>3</v>
      </c>
      <c r="S5" s="53" t="s">
        <v>35</v>
      </c>
    </row>
    <row r="6" spans="1:19" x14ac:dyDescent="0.2">
      <c r="A6" s="12"/>
      <c r="B6" s="34"/>
      <c r="C6" s="28"/>
      <c r="D6" s="34"/>
      <c r="E6" s="28"/>
      <c r="F6" s="34"/>
      <c r="G6" s="28"/>
      <c r="H6" s="34"/>
      <c r="I6" s="28"/>
      <c r="J6" s="34"/>
      <c r="K6" s="28"/>
      <c r="L6" s="10"/>
      <c r="M6" s="28"/>
      <c r="N6" s="28"/>
      <c r="O6" s="28"/>
    </row>
    <row r="7" spans="1:19" s="5" customFormat="1" x14ac:dyDescent="0.2">
      <c r="A7" s="128" t="s">
        <v>28</v>
      </c>
      <c r="B7" s="4">
        <v>1274055.9662391276</v>
      </c>
      <c r="C7" s="40">
        <f>+C10+C14</f>
        <v>99.99999999999811</v>
      </c>
      <c r="D7" s="4">
        <f>+F7+H7+J7</f>
        <v>967293.22490155895</v>
      </c>
      <c r="E7" s="40">
        <f>+D7/$B7*100</f>
        <v>75.922349608934496</v>
      </c>
      <c r="F7" s="4">
        <v>51452.606060974198</v>
      </c>
      <c r="G7" s="40">
        <f>+F7/$B7*100</f>
        <v>4.0384886868711591</v>
      </c>
      <c r="H7" s="4">
        <v>870030.03482361604</v>
      </c>
      <c r="I7" s="40">
        <f>+H7/$B7*100</f>
        <v>68.288211654614244</v>
      </c>
      <c r="J7" s="4">
        <v>45810.584016968751</v>
      </c>
      <c r="K7" s="40">
        <f>+J7/$B7*100</f>
        <v>3.5956492674491005</v>
      </c>
      <c r="L7" s="4">
        <v>174499.50211349872</v>
      </c>
      <c r="M7" s="40">
        <f>+L7/$B7*100</f>
        <v>13.696376512297334</v>
      </c>
      <c r="N7" s="4">
        <v>0</v>
      </c>
      <c r="O7" s="40">
        <f>+N7/$B7*100</f>
        <v>0</v>
      </c>
      <c r="P7" s="4">
        <v>77926.546723049221</v>
      </c>
      <c r="Q7" s="40">
        <f>+P7/$B7*100</f>
        <v>6.1164147249417757</v>
      </c>
      <c r="R7" s="4">
        <v>54336.692501001242</v>
      </c>
      <c r="S7" s="40">
        <f>+R7/$B7*100</f>
        <v>4.2648591538248635</v>
      </c>
    </row>
    <row r="8" spans="1:19" s="5" customFormat="1" x14ac:dyDescent="0.2">
      <c r="A8" s="128"/>
      <c r="B8" s="37"/>
      <c r="C8" s="29"/>
      <c r="D8" s="37"/>
      <c r="E8" s="29"/>
      <c r="F8" s="37"/>
      <c r="G8" s="29"/>
      <c r="H8" s="37"/>
      <c r="I8" s="29"/>
      <c r="J8" s="37"/>
      <c r="K8" s="29"/>
      <c r="L8" s="37"/>
      <c r="M8" s="29"/>
      <c r="N8" s="37"/>
      <c r="O8" s="29"/>
      <c r="P8" s="37"/>
      <c r="Q8" s="29"/>
      <c r="R8" s="37"/>
      <c r="S8" s="29"/>
    </row>
    <row r="9" spans="1:19" s="5" customFormat="1" x14ac:dyDescent="0.2">
      <c r="A9" s="130" t="s">
        <v>21</v>
      </c>
      <c r="B9" s="54"/>
    </row>
    <row r="10" spans="1:19" x14ac:dyDescent="0.2">
      <c r="A10" s="22" t="s">
        <v>19</v>
      </c>
      <c r="B10" s="34">
        <f>+B11+B12+B13</f>
        <v>719857.19020775775</v>
      </c>
      <c r="C10" s="153">
        <f t="shared" ref="C10:F10" si="0">+C11+C12+C13</f>
        <v>56.501222025017988</v>
      </c>
      <c r="D10" s="34">
        <f t="shared" si="0"/>
        <v>579217.03946692008</v>
      </c>
      <c r="E10" s="133">
        <f t="shared" ref="E10:G11" si="1">+D10/$B10*100</f>
        <v>80.462770580891529</v>
      </c>
      <c r="F10" s="34">
        <f t="shared" si="0"/>
        <v>32732.196736161743</v>
      </c>
      <c r="G10" s="133">
        <f t="shared" si="1"/>
        <v>4.5470403270841695</v>
      </c>
      <c r="H10" s="34">
        <f t="shared" ref="H10" si="2">+H11+H12+H13</f>
        <v>518305.57904720807</v>
      </c>
      <c r="I10" s="133">
        <f t="shared" ref="I10" si="3">+H10/$B10*100</f>
        <v>72.001167189511577</v>
      </c>
      <c r="J10" s="34">
        <f t="shared" ref="J10" si="4">+J11+J12+J13</f>
        <v>28179.263683550242</v>
      </c>
      <c r="K10" s="133">
        <f t="shared" ref="K10" si="5">+J10/$B10*100</f>
        <v>3.9145630642957716</v>
      </c>
      <c r="L10" s="34">
        <f t="shared" ref="L10:N10" si="6">+L11+L12+L13</f>
        <v>92266.217044054181</v>
      </c>
      <c r="M10" s="133">
        <f t="shared" ref="M10" si="7">+L10/$B10*100</f>
        <v>12.817294638319202</v>
      </c>
      <c r="N10" s="34">
        <f t="shared" si="6"/>
        <v>0</v>
      </c>
      <c r="O10" s="133">
        <f t="shared" ref="O10:O11" si="8">+N10/$B10*100</f>
        <v>0</v>
      </c>
      <c r="P10" s="34">
        <f t="shared" ref="P10" si="9">+P11+P12+P13</f>
        <v>23901.332834862114</v>
      </c>
      <c r="Q10" s="133">
        <f>+P10/$B10*100</f>
        <v>3.320288129366876</v>
      </c>
      <c r="R10" s="34">
        <f t="shared" ref="R10" si="10">+R11+R12+R13</f>
        <v>24472.600861920168</v>
      </c>
      <c r="S10" s="133">
        <f>+R10/$B10*100</f>
        <v>3.399646651422227</v>
      </c>
    </row>
    <row r="11" spans="1:19" x14ac:dyDescent="0.2">
      <c r="A11" s="132" t="s">
        <v>1</v>
      </c>
      <c r="B11" s="159">
        <v>140043.58458864901</v>
      </c>
      <c r="C11" s="28">
        <f>+B11/B$7*100</f>
        <v>10.991949200005884</v>
      </c>
      <c r="D11" s="32">
        <f t="shared" ref="D11:D17" si="11">+F11+H11+J11</f>
        <v>112426.48127077757</v>
      </c>
      <c r="E11" s="133">
        <f t="shared" si="1"/>
        <v>80.279636943747661</v>
      </c>
      <c r="F11" s="159">
        <v>11070.157589578461</v>
      </c>
      <c r="G11" s="133">
        <f t="shared" si="1"/>
        <v>7.904794512433333</v>
      </c>
      <c r="H11" s="159">
        <v>97173.539572231137</v>
      </c>
      <c r="I11" s="133">
        <f t="shared" ref="I11" si="12">+H11/$B11*100</f>
        <v>69.38806933402887</v>
      </c>
      <c r="J11" s="159">
        <v>4182.784108967975</v>
      </c>
      <c r="K11" s="133">
        <f t="shared" ref="K11" si="13">+J11/$B11*100</f>
        <v>2.9867730972854596</v>
      </c>
      <c r="L11" s="159">
        <v>18296.519628294569</v>
      </c>
      <c r="M11" s="133">
        <f t="shared" ref="M11" si="14">+L11/$B11*100</f>
        <v>13.064875254398167</v>
      </c>
      <c r="N11" s="159">
        <v>0</v>
      </c>
      <c r="O11" s="133">
        <f t="shared" si="8"/>
        <v>0</v>
      </c>
      <c r="P11" s="159">
        <v>5145.4875405778921</v>
      </c>
      <c r="Q11" s="133">
        <f>+P11/$B11*100</f>
        <v>3.6742043955042769</v>
      </c>
      <c r="R11" s="159">
        <v>4175.0961489994834</v>
      </c>
      <c r="S11" s="133">
        <f>+R11/$B11*100</f>
        <v>2.9812834063502605</v>
      </c>
    </row>
    <row r="12" spans="1:19" x14ac:dyDescent="0.2">
      <c r="A12" s="132" t="s">
        <v>2</v>
      </c>
      <c r="B12" s="159">
        <v>99769.497737878046</v>
      </c>
      <c r="C12" s="28">
        <f t="shared" ref="C12:C14" si="15">+B12/B$7*100</f>
        <v>7.8308567583876689</v>
      </c>
      <c r="D12" s="32">
        <f t="shared" ref="D12:D14" si="16">+F12+H12+J12</f>
        <v>86526.377068454371</v>
      </c>
      <c r="E12" s="133">
        <f t="shared" ref="E12:E14" si="17">+D12/$B12*100</f>
        <v>86.726283112883863</v>
      </c>
      <c r="F12" s="159">
        <v>2370.0077460690582</v>
      </c>
      <c r="G12" s="133">
        <f t="shared" ref="G12:G14" si="18">+F12/$B12*100</f>
        <v>2.3754832887860391</v>
      </c>
      <c r="H12" s="159">
        <v>81143.444563482029</v>
      </c>
      <c r="I12" s="133">
        <f t="shared" ref="I12:I14" si="19">+H12/$B12*100</f>
        <v>81.330914160426289</v>
      </c>
      <c r="J12" s="159">
        <v>3012.9247589032925</v>
      </c>
      <c r="K12" s="133">
        <f t="shared" ref="K12:K14" si="20">+J12/$B12*100</f>
        <v>3.0198856636715519</v>
      </c>
      <c r="L12" s="159">
        <v>9227.884294238318</v>
      </c>
      <c r="M12" s="133">
        <f t="shared" ref="M12:M14" si="21">+L12/$B12*100</f>
        <v>9.2492039184987309</v>
      </c>
      <c r="N12" s="159">
        <v>0</v>
      </c>
      <c r="O12" s="133">
        <f t="shared" ref="O12:O14" si="22">+N12/$B12*100</f>
        <v>0</v>
      </c>
      <c r="P12" s="159">
        <v>1798.1139524875844</v>
      </c>
      <c r="Q12" s="133">
        <f t="shared" ref="Q12:Q14" si="23">+P12/$B12*100</f>
        <v>1.8022682215076646</v>
      </c>
      <c r="R12" s="159">
        <v>2217.1224226976515</v>
      </c>
      <c r="S12" s="133">
        <f t="shared" ref="S12:S14" si="24">+R12/$B12*100</f>
        <v>2.2222447471096256</v>
      </c>
    </row>
    <row r="13" spans="1:19" x14ac:dyDescent="0.2">
      <c r="A13" s="132" t="s">
        <v>25</v>
      </c>
      <c r="B13" s="159">
        <v>480044.10788123065</v>
      </c>
      <c r="C13" s="28">
        <f t="shared" si="15"/>
        <v>37.678416066624436</v>
      </c>
      <c r="D13" s="32">
        <f t="shared" si="16"/>
        <v>380264.18112768809</v>
      </c>
      <c r="E13" s="133">
        <f t="shared" si="17"/>
        <v>79.21442527563957</v>
      </c>
      <c r="F13" s="159">
        <v>19292.031400514225</v>
      </c>
      <c r="G13" s="133">
        <f t="shared" si="18"/>
        <v>4.0188039148451189</v>
      </c>
      <c r="H13" s="159">
        <v>339988.59491149487</v>
      </c>
      <c r="I13" s="133">
        <f t="shared" si="19"/>
        <v>70.824449114082782</v>
      </c>
      <c r="J13" s="159">
        <v>20983.554815678974</v>
      </c>
      <c r="K13" s="133">
        <f t="shared" si="20"/>
        <v>4.3711722467116676</v>
      </c>
      <c r="L13" s="159">
        <v>64741.8131215213</v>
      </c>
      <c r="M13" s="133">
        <f t="shared" si="21"/>
        <v>13.486638427304538</v>
      </c>
      <c r="N13" s="159">
        <v>0</v>
      </c>
      <c r="O13" s="133">
        <f t="shared" si="22"/>
        <v>0</v>
      </c>
      <c r="P13" s="159">
        <v>16957.73134179664</v>
      </c>
      <c r="Q13" s="133">
        <f t="shared" si="23"/>
        <v>3.5325360864531663</v>
      </c>
      <c r="R13" s="159">
        <v>18080.382290223035</v>
      </c>
      <c r="S13" s="133">
        <f t="shared" si="24"/>
        <v>3.7664002106023902</v>
      </c>
    </row>
    <row r="14" spans="1:19" x14ac:dyDescent="0.2">
      <c r="A14" s="22" t="s">
        <v>20</v>
      </c>
      <c r="B14" s="159">
        <v>554198.77603134583</v>
      </c>
      <c r="C14" s="28">
        <f t="shared" si="15"/>
        <v>43.498777974980122</v>
      </c>
      <c r="D14" s="32">
        <f t="shared" si="16"/>
        <v>388076.18543463654</v>
      </c>
      <c r="E14" s="133">
        <f t="shared" si="17"/>
        <v>70.02472798905761</v>
      </c>
      <c r="F14" s="159">
        <v>18720.409324812485</v>
      </c>
      <c r="G14" s="133">
        <f t="shared" si="18"/>
        <v>3.3779232532541079</v>
      </c>
      <c r="H14" s="159">
        <v>351724.45577640558</v>
      </c>
      <c r="I14" s="133">
        <f t="shared" si="19"/>
        <v>63.46539743287196</v>
      </c>
      <c r="J14" s="159">
        <v>17631.320333418498</v>
      </c>
      <c r="K14" s="133">
        <f t="shared" si="20"/>
        <v>3.1814073029315493</v>
      </c>
      <c r="L14" s="159">
        <v>82233.285069443911</v>
      </c>
      <c r="M14" s="133">
        <f t="shared" si="21"/>
        <v>14.838229282699237</v>
      </c>
      <c r="N14" s="159">
        <v>0</v>
      </c>
      <c r="O14" s="133">
        <f t="shared" si="22"/>
        <v>0</v>
      </c>
      <c r="P14" s="159">
        <v>54025.213888187078</v>
      </c>
      <c r="Q14" s="133">
        <f t="shared" si="23"/>
        <v>9.7483459409754065</v>
      </c>
      <c r="R14" s="159">
        <v>29864.091639081103</v>
      </c>
      <c r="S14" s="133">
        <f t="shared" si="24"/>
        <v>5.388696787268251</v>
      </c>
    </row>
    <row r="15" spans="1:19" x14ac:dyDescent="0.2">
      <c r="J15" s="33"/>
      <c r="N15" s="33"/>
      <c r="P15" s="33"/>
      <c r="Q15" s="27"/>
      <c r="R15" s="33"/>
      <c r="S15" s="27"/>
    </row>
    <row r="16" spans="1:19" x14ac:dyDescent="0.2">
      <c r="A16" s="130" t="s">
        <v>14</v>
      </c>
      <c r="B16" s="4"/>
      <c r="C16" s="40"/>
      <c r="D16" s="4"/>
      <c r="E16" s="40"/>
      <c r="F16" s="4"/>
      <c r="G16" s="40"/>
      <c r="H16" s="4"/>
      <c r="I16" s="40"/>
      <c r="J16" s="4"/>
      <c r="K16" s="40"/>
      <c r="L16" s="4"/>
      <c r="M16" s="40"/>
      <c r="N16" s="4"/>
      <c r="O16" s="40"/>
      <c r="P16" s="4"/>
      <c r="Q16" s="40"/>
      <c r="R16" s="4"/>
      <c r="S16" s="40"/>
    </row>
    <row r="17" spans="1:19" x14ac:dyDescent="0.2">
      <c r="A17" s="160" t="s">
        <v>144</v>
      </c>
      <c r="B17" s="159">
        <v>45086.690011842933</v>
      </c>
      <c r="C17" s="28">
        <f>+B17/B$7*100</f>
        <v>3.5388311978895137</v>
      </c>
      <c r="D17" s="32">
        <f t="shared" si="11"/>
        <v>35676.86137492508</v>
      </c>
      <c r="E17" s="133">
        <f t="shared" ref="E17:G17" si="25">+D17/$B17*100</f>
        <v>79.129475607000259</v>
      </c>
      <c r="F17" s="159">
        <v>546.78838217850819</v>
      </c>
      <c r="G17" s="133">
        <f t="shared" si="25"/>
        <v>1.2127489998376086</v>
      </c>
      <c r="H17" s="159">
        <v>33692.782073622016</v>
      </c>
      <c r="I17" s="133">
        <f t="shared" ref="I17" si="26">+H17/$B17*100</f>
        <v>74.728887981734573</v>
      </c>
      <c r="J17" s="159">
        <v>1437.2909191245585</v>
      </c>
      <c r="K17" s="133">
        <f t="shared" ref="K17" si="27">+J17/$B17*100</f>
        <v>3.1878386254280917</v>
      </c>
      <c r="L17" s="159">
        <v>5521.3361899417359</v>
      </c>
      <c r="M17" s="133">
        <f t="shared" ref="M17" si="28">+L17/$B17*100</f>
        <v>12.246044649743517</v>
      </c>
      <c r="N17" s="159">
        <v>0</v>
      </c>
      <c r="O17" s="133">
        <f t="shared" ref="O17" si="29">+N17/$B17*100</f>
        <v>0</v>
      </c>
      <c r="P17" s="159">
        <v>1503.730468839442</v>
      </c>
      <c r="Q17" s="133">
        <f>+P17/$B17*100</f>
        <v>3.3351981891872233</v>
      </c>
      <c r="R17" s="159">
        <v>2384.7619781367089</v>
      </c>
      <c r="S17" s="133">
        <f>+R17/$B17*100</f>
        <v>5.2892815540690679</v>
      </c>
    </row>
    <row r="18" spans="1:19" x14ac:dyDescent="0.2">
      <c r="A18" s="160" t="s">
        <v>145</v>
      </c>
      <c r="B18" s="159">
        <v>485227.58719733125</v>
      </c>
      <c r="C18" s="28">
        <f t="shared" ref="C18:C22" si="30">+B18/B$7*100</f>
        <v>38.08526470227752</v>
      </c>
      <c r="D18" s="32">
        <f t="shared" ref="D18:D22" si="31">+F18+H18+J18</f>
        <v>355639.10246608721</v>
      </c>
      <c r="E18" s="133">
        <f t="shared" ref="E18:E22" si="32">+D18/$B18*100</f>
        <v>73.293256989004774</v>
      </c>
      <c r="F18" s="159">
        <v>7696.6848497526971</v>
      </c>
      <c r="G18" s="133">
        <f t="shared" ref="G18:G22" si="33">+F18/$B18*100</f>
        <v>1.586201001927499</v>
      </c>
      <c r="H18" s="159">
        <v>327086.94207601028</v>
      </c>
      <c r="I18" s="133">
        <f t="shared" ref="I18:I22" si="34">+H18/$B18*100</f>
        <v>67.408974820508575</v>
      </c>
      <c r="J18" s="159">
        <v>20855.475540324245</v>
      </c>
      <c r="K18" s="133">
        <f t="shared" ref="K18:K22" si="35">+J18/$B18*100</f>
        <v>4.2980811665687071</v>
      </c>
      <c r="L18" s="159">
        <v>65764.178530912744</v>
      </c>
      <c r="M18" s="133">
        <f t="shared" ref="M18:M22" si="36">+L18/$B18*100</f>
        <v>13.55326454350336</v>
      </c>
      <c r="N18" s="159">
        <v>0</v>
      </c>
      <c r="O18" s="133">
        <f t="shared" ref="O18:O22" si="37">+N18/$B18*100</f>
        <v>0</v>
      </c>
      <c r="P18" s="159">
        <v>35313.6619386233</v>
      </c>
      <c r="Q18" s="133">
        <f t="shared" ref="Q18:Q22" si="38">+P18/$B18*100</f>
        <v>7.2777523105383572</v>
      </c>
      <c r="R18" s="159">
        <v>28510.644261707344</v>
      </c>
      <c r="S18" s="133">
        <f t="shared" ref="S18:S22" si="39">+R18/$B18*100</f>
        <v>5.8757261569533767</v>
      </c>
    </row>
    <row r="19" spans="1:19" x14ac:dyDescent="0.2">
      <c r="A19" s="160" t="s">
        <v>146</v>
      </c>
      <c r="B19" s="159">
        <v>207470.25362844559</v>
      </c>
      <c r="C19" s="28">
        <f t="shared" si="30"/>
        <v>16.284233905428415</v>
      </c>
      <c r="D19" s="32">
        <f t="shared" si="31"/>
        <v>154145.47434418203</v>
      </c>
      <c r="E19" s="133">
        <f t="shared" si="32"/>
        <v>74.297626598672863</v>
      </c>
      <c r="F19" s="159">
        <v>3433.1701633382545</v>
      </c>
      <c r="G19" s="133">
        <f t="shared" si="33"/>
        <v>1.6547770599859832</v>
      </c>
      <c r="H19" s="159">
        <v>138362.46713950587</v>
      </c>
      <c r="I19" s="133">
        <f t="shared" si="34"/>
        <v>66.690267505671684</v>
      </c>
      <c r="J19" s="159">
        <v>12349.837041337927</v>
      </c>
      <c r="K19" s="133">
        <f t="shared" si="35"/>
        <v>5.9525820330152044</v>
      </c>
      <c r="L19" s="159">
        <v>25402.549596045468</v>
      </c>
      <c r="M19" s="133">
        <f t="shared" si="36"/>
        <v>12.243947819882843</v>
      </c>
      <c r="N19" s="159">
        <v>0</v>
      </c>
      <c r="O19" s="133">
        <f t="shared" si="37"/>
        <v>0</v>
      </c>
      <c r="P19" s="159">
        <v>17796.003754265657</v>
      </c>
      <c r="Q19" s="133">
        <f t="shared" si="38"/>
        <v>8.5776170043808655</v>
      </c>
      <c r="R19" s="159">
        <v>10126.225933951197</v>
      </c>
      <c r="S19" s="133">
        <f t="shared" si="39"/>
        <v>4.8808085770628384</v>
      </c>
    </row>
    <row r="20" spans="1:19" x14ac:dyDescent="0.2">
      <c r="A20" s="160" t="s">
        <v>147</v>
      </c>
      <c r="B20" s="159">
        <v>350148.16740774468</v>
      </c>
      <c r="C20" s="28">
        <f t="shared" si="30"/>
        <v>27.482950253852927</v>
      </c>
      <c r="D20" s="32">
        <f t="shared" si="31"/>
        <v>268369.49146837718</v>
      </c>
      <c r="E20" s="133">
        <f t="shared" si="32"/>
        <v>76.644551206764731</v>
      </c>
      <c r="F20" s="159">
        <v>17611.605659728644</v>
      </c>
      <c r="G20" s="133">
        <f t="shared" si="33"/>
        <v>5.0297580564573039</v>
      </c>
      <c r="H20" s="159">
        <v>241250.86529424365</v>
      </c>
      <c r="I20" s="133">
        <f t="shared" si="34"/>
        <v>68.899650990693033</v>
      </c>
      <c r="J20" s="159">
        <v>9507.0205144048996</v>
      </c>
      <c r="K20" s="133">
        <f t="shared" si="35"/>
        <v>2.7151421596144045</v>
      </c>
      <c r="L20" s="159">
        <v>54500.979641250575</v>
      </c>
      <c r="M20" s="133">
        <f t="shared" si="36"/>
        <v>15.565119202176097</v>
      </c>
      <c r="N20" s="159">
        <v>0</v>
      </c>
      <c r="O20" s="133">
        <f t="shared" si="37"/>
        <v>0</v>
      </c>
      <c r="P20" s="159">
        <v>17181.215218479818</v>
      </c>
      <c r="Q20" s="133">
        <f t="shared" si="38"/>
        <v>4.9068413939383646</v>
      </c>
      <c r="R20" s="159">
        <v>10096.481079637326</v>
      </c>
      <c r="S20" s="133">
        <f t="shared" si="39"/>
        <v>2.8834881971208652</v>
      </c>
    </row>
    <row r="21" spans="1:19" x14ac:dyDescent="0.2">
      <c r="A21" s="160" t="s">
        <v>23</v>
      </c>
      <c r="B21" s="159">
        <v>172908.90119990328</v>
      </c>
      <c r="C21" s="28">
        <f t="shared" si="30"/>
        <v>13.571531061567981</v>
      </c>
      <c r="D21" s="32">
        <f t="shared" si="31"/>
        <v>142575.03583589135</v>
      </c>
      <c r="E21" s="133">
        <f t="shared" si="32"/>
        <v>82.456735799308348</v>
      </c>
      <c r="F21" s="159">
        <v>21573.646849517361</v>
      </c>
      <c r="G21" s="133">
        <f t="shared" si="33"/>
        <v>12.476886209909839</v>
      </c>
      <c r="H21" s="159">
        <v>120015.13859823497</v>
      </c>
      <c r="I21" s="133">
        <f t="shared" si="34"/>
        <v>69.409462303784579</v>
      </c>
      <c r="J21" s="159">
        <v>986.25038813901483</v>
      </c>
      <c r="K21" s="133">
        <f t="shared" si="35"/>
        <v>0.57038728561393837</v>
      </c>
      <c r="L21" s="159">
        <v>21375.494109291638</v>
      </c>
      <c r="M21" s="133">
        <f t="shared" si="36"/>
        <v>12.362286707599294</v>
      </c>
      <c r="N21" s="159">
        <v>0</v>
      </c>
      <c r="O21" s="133">
        <f t="shared" si="37"/>
        <v>0</v>
      </c>
      <c r="P21" s="159">
        <v>5935.8636749959778</v>
      </c>
      <c r="Q21" s="133">
        <f t="shared" si="38"/>
        <v>3.432942800401821</v>
      </c>
      <c r="R21" s="159">
        <v>3022.5075797236632</v>
      </c>
      <c r="S21" s="133">
        <f t="shared" si="39"/>
        <v>1.7480346926901609</v>
      </c>
    </row>
    <row r="22" spans="1:19" x14ac:dyDescent="0.2">
      <c r="A22" s="160" t="s">
        <v>148</v>
      </c>
      <c r="B22" s="159">
        <v>13214.366793839818</v>
      </c>
      <c r="C22" s="28">
        <f t="shared" si="30"/>
        <v>1.0371888789820725</v>
      </c>
      <c r="D22" s="32">
        <f t="shared" si="31"/>
        <v>10887.259412093972</v>
      </c>
      <c r="E22" s="133">
        <f t="shared" si="32"/>
        <v>82.389565704876006</v>
      </c>
      <c r="F22" s="159">
        <v>590.7101564587681</v>
      </c>
      <c r="G22" s="133">
        <f t="shared" si="33"/>
        <v>4.4702115937491707</v>
      </c>
      <c r="H22" s="159">
        <v>9621.8396419971032</v>
      </c>
      <c r="I22" s="133">
        <f t="shared" si="34"/>
        <v>72.813474849831977</v>
      </c>
      <c r="J22" s="159">
        <v>674.7096136381009</v>
      </c>
      <c r="K22" s="133">
        <f t="shared" si="35"/>
        <v>5.105879261294854</v>
      </c>
      <c r="L22" s="159">
        <v>1934.9640460557043</v>
      </c>
      <c r="M22" s="133">
        <f t="shared" si="36"/>
        <v>14.642881314280851</v>
      </c>
      <c r="N22" s="159">
        <v>0</v>
      </c>
      <c r="O22" s="133">
        <f t="shared" si="37"/>
        <v>0</v>
      </c>
      <c r="P22" s="159">
        <v>196.07166784507049</v>
      </c>
      <c r="Q22" s="133">
        <f t="shared" si="38"/>
        <v>1.4837764904215753</v>
      </c>
      <c r="R22" s="159">
        <v>196.07166784507049</v>
      </c>
      <c r="S22" s="133">
        <f t="shared" si="39"/>
        <v>1.4837764904215753</v>
      </c>
    </row>
    <row r="23" spans="1:19" x14ac:dyDescent="0.2">
      <c r="A23" s="22"/>
      <c r="B23" s="34"/>
      <c r="C23" s="28"/>
      <c r="D23" s="32"/>
      <c r="E23" s="28"/>
      <c r="F23" s="32"/>
      <c r="G23" s="28"/>
      <c r="H23" s="32"/>
      <c r="I23" s="28"/>
      <c r="J23" s="32"/>
      <c r="K23" s="28"/>
      <c r="L23" s="32"/>
      <c r="M23" s="28"/>
      <c r="N23" s="32"/>
      <c r="O23" s="28"/>
      <c r="P23" s="32"/>
      <c r="Q23" s="28"/>
      <c r="R23" s="32"/>
      <c r="S23" s="28"/>
    </row>
    <row r="24" spans="1:19" x14ac:dyDescent="0.2">
      <c r="A24" s="130" t="s">
        <v>8</v>
      </c>
      <c r="B24" s="4"/>
      <c r="C24" s="40"/>
      <c r="D24" s="4"/>
      <c r="E24" s="40"/>
      <c r="F24" s="4"/>
      <c r="G24" s="40"/>
      <c r="H24" s="4"/>
      <c r="I24" s="40"/>
      <c r="J24" s="4"/>
      <c r="K24" s="40"/>
      <c r="L24" s="4"/>
      <c r="M24" s="40"/>
      <c r="N24" s="4"/>
      <c r="O24" s="40"/>
      <c r="P24" s="4"/>
      <c r="Q24" s="40"/>
      <c r="R24" s="4"/>
      <c r="S24" s="40"/>
    </row>
    <row r="25" spans="1:19" x14ac:dyDescent="0.2">
      <c r="A25" s="131" t="s">
        <v>84</v>
      </c>
      <c r="B25" s="159">
        <v>0</v>
      </c>
      <c r="C25" s="155">
        <f>+B25/B$7*100</f>
        <v>0</v>
      </c>
      <c r="D25" s="32">
        <f>+F25+H25+J25</f>
        <v>0</v>
      </c>
      <c r="E25" s="133" t="e">
        <f>+D25/$B25*100</f>
        <v>#DIV/0!</v>
      </c>
      <c r="F25" s="159">
        <v>0</v>
      </c>
      <c r="G25" s="133" t="e">
        <f>+F25/$B25*100</f>
        <v>#DIV/0!</v>
      </c>
      <c r="H25" s="159">
        <v>0</v>
      </c>
      <c r="I25" s="133" t="e">
        <f>+H25/$B25*100</f>
        <v>#DIV/0!</v>
      </c>
      <c r="J25" s="159">
        <v>0</v>
      </c>
      <c r="K25" s="133" t="e">
        <f>+J25/$B25*100</f>
        <v>#DIV/0!</v>
      </c>
      <c r="L25" s="159">
        <v>0</v>
      </c>
      <c r="M25" s="133" t="e">
        <f>+L25/$B25*100</f>
        <v>#DIV/0!</v>
      </c>
      <c r="N25" s="159">
        <v>0</v>
      </c>
      <c r="O25" s="133" t="e">
        <f>+N25/$B25*100</f>
        <v>#DIV/0!</v>
      </c>
      <c r="P25" s="159">
        <v>0</v>
      </c>
      <c r="Q25" s="133" t="e">
        <f>+P25/$B25*100</f>
        <v>#DIV/0!</v>
      </c>
      <c r="R25" s="159">
        <v>0</v>
      </c>
      <c r="S25" s="133" t="e">
        <f>+R25/$B25*100</f>
        <v>#DIV/0!</v>
      </c>
    </row>
    <row r="26" spans="1:19" x14ac:dyDescent="0.2">
      <c r="A26" s="131" t="s">
        <v>85</v>
      </c>
      <c r="B26" s="159">
        <v>264765.1345459983</v>
      </c>
      <c r="C26" s="155">
        <f t="shared" ref="C26:C28" si="40">+B26/B$7*100</f>
        <v>20.781279752376633</v>
      </c>
      <c r="D26" s="32">
        <f t="shared" ref="D26:D28" si="41">+F26+H26+J26</f>
        <v>192923.03909778083</v>
      </c>
      <c r="E26" s="133">
        <f t="shared" ref="E26:E28" si="42">+D26/$B26*100</f>
        <v>72.865726610338058</v>
      </c>
      <c r="F26" s="159">
        <v>1526.7730307480672</v>
      </c>
      <c r="G26" s="133">
        <f t="shared" ref="G26:G28" si="43">+F26/$B26*100</f>
        <v>0.57665184404512948</v>
      </c>
      <c r="H26" s="159">
        <v>179613.97116028817</v>
      </c>
      <c r="I26" s="133">
        <f t="shared" ref="I26:I28" si="44">+H26/$B26*100</f>
        <v>67.838981695334738</v>
      </c>
      <c r="J26" s="159">
        <v>11782.294906744579</v>
      </c>
      <c r="K26" s="133">
        <f t="shared" ref="K26:K28" si="45">+J26/$B26*100</f>
        <v>4.4500930709581823</v>
      </c>
      <c r="L26" s="159">
        <v>18946.377640868446</v>
      </c>
      <c r="M26" s="133">
        <f t="shared" ref="M26:M28" si="46">+L26/$B26*100</f>
        <v>7.1559186496954892</v>
      </c>
      <c r="N26" s="159">
        <v>0</v>
      </c>
      <c r="O26" s="133">
        <f t="shared" ref="O26:O28" si="47">+N26/$B26*100</f>
        <v>0</v>
      </c>
      <c r="P26" s="159">
        <v>37562.654151961702</v>
      </c>
      <c r="Q26" s="133">
        <f t="shared" ref="Q26:Q28" si="48">+P26/$B26*100</f>
        <v>14.187160336035804</v>
      </c>
      <c r="R26" s="159">
        <v>15333.063655385662</v>
      </c>
      <c r="S26" s="133">
        <f t="shared" ref="S26:S28" si="49">+R26/$B26*100</f>
        <v>5.791194403930028</v>
      </c>
    </row>
    <row r="27" spans="1:19" x14ac:dyDescent="0.2">
      <c r="A27" s="131" t="s">
        <v>86</v>
      </c>
      <c r="B27" s="159">
        <v>404976.93490681943</v>
      </c>
      <c r="C27" s="155">
        <f t="shared" si="40"/>
        <v>31.786432122151322</v>
      </c>
      <c r="D27" s="32">
        <f t="shared" si="41"/>
        <v>326156.7329871853</v>
      </c>
      <c r="E27" s="133">
        <f t="shared" si="42"/>
        <v>80.537113320350016</v>
      </c>
      <c r="F27" s="159">
        <v>15403.318540433555</v>
      </c>
      <c r="G27" s="133">
        <f t="shared" si="43"/>
        <v>3.803505141342848</v>
      </c>
      <c r="H27" s="159">
        <v>294788.08953901264</v>
      </c>
      <c r="I27" s="133">
        <f t="shared" si="44"/>
        <v>72.791328130042771</v>
      </c>
      <c r="J27" s="159">
        <v>15965.324907739119</v>
      </c>
      <c r="K27" s="133">
        <f t="shared" si="45"/>
        <v>3.9422800489644074</v>
      </c>
      <c r="L27" s="159">
        <v>40335.727805769697</v>
      </c>
      <c r="M27" s="133">
        <f t="shared" si="46"/>
        <v>9.9600061951800996</v>
      </c>
      <c r="N27" s="159">
        <v>0</v>
      </c>
      <c r="O27" s="133">
        <f t="shared" si="47"/>
        <v>0</v>
      </c>
      <c r="P27" s="159">
        <v>21262.28303062528</v>
      </c>
      <c r="Q27" s="133">
        <f t="shared" si="48"/>
        <v>5.2502454332411519</v>
      </c>
      <c r="R27" s="159">
        <v>17222.191083239235</v>
      </c>
      <c r="S27" s="133">
        <f t="shared" si="49"/>
        <v>4.2526350512287481</v>
      </c>
    </row>
    <row r="28" spans="1:19" x14ac:dyDescent="0.2">
      <c r="A28" s="131" t="s">
        <v>87</v>
      </c>
      <c r="B28" s="159">
        <v>604313.89678628941</v>
      </c>
      <c r="C28" s="155">
        <f t="shared" si="40"/>
        <v>47.432288125470443</v>
      </c>
      <c r="D28" s="32">
        <f t="shared" si="41"/>
        <v>448213.4528165923</v>
      </c>
      <c r="E28" s="133">
        <f t="shared" si="42"/>
        <v>74.168979929167392</v>
      </c>
      <c r="F28" s="159">
        <v>34522.514489792622</v>
      </c>
      <c r="G28" s="133">
        <f t="shared" si="43"/>
        <v>5.7126792339844572</v>
      </c>
      <c r="H28" s="159">
        <v>395627.97412431461</v>
      </c>
      <c r="I28" s="133">
        <f t="shared" si="44"/>
        <v>65.467297083228445</v>
      </c>
      <c r="J28" s="159">
        <v>18062.964202485047</v>
      </c>
      <c r="K28" s="133">
        <f t="shared" si="45"/>
        <v>2.9890036119544781</v>
      </c>
      <c r="L28" s="159">
        <v>115217.39666685977</v>
      </c>
      <c r="M28" s="133">
        <f t="shared" si="46"/>
        <v>19.065819482156545</v>
      </c>
      <c r="N28" s="159">
        <v>0</v>
      </c>
      <c r="O28" s="133">
        <f t="shared" si="47"/>
        <v>0</v>
      </c>
      <c r="P28" s="159">
        <v>19101.609540462261</v>
      </c>
      <c r="Q28" s="133">
        <f t="shared" si="48"/>
        <v>3.160875439410487</v>
      </c>
      <c r="R28" s="159">
        <v>21781.437762376394</v>
      </c>
      <c r="S28" s="133">
        <f t="shared" si="49"/>
        <v>3.6043251492657995</v>
      </c>
    </row>
    <row r="29" spans="1:19" x14ac:dyDescent="0.2">
      <c r="A29" s="22"/>
      <c r="B29" s="34"/>
      <c r="C29" s="28"/>
      <c r="D29" s="32"/>
      <c r="E29" s="28"/>
      <c r="F29" s="32"/>
      <c r="G29" s="28"/>
      <c r="H29" s="32"/>
      <c r="I29" s="28"/>
      <c r="J29" s="32"/>
      <c r="K29" s="28"/>
      <c r="L29" s="32"/>
      <c r="M29" s="28"/>
      <c r="N29" s="32"/>
      <c r="O29" s="28"/>
      <c r="P29" s="32"/>
      <c r="Q29" s="28"/>
      <c r="R29" s="32"/>
      <c r="S29" s="28"/>
    </row>
    <row r="30" spans="1:19" x14ac:dyDescent="0.2">
      <c r="A30" s="130" t="s">
        <v>7</v>
      </c>
      <c r="B30" s="4"/>
      <c r="C30" s="40"/>
      <c r="D30" s="4"/>
      <c r="E30" s="40"/>
      <c r="F30" s="4"/>
      <c r="G30" s="40"/>
      <c r="H30" s="4"/>
      <c r="I30" s="40"/>
      <c r="J30" s="4"/>
      <c r="K30" s="40"/>
      <c r="L30" s="4"/>
      <c r="M30" s="40"/>
      <c r="N30" s="4"/>
      <c r="O30" s="40"/>
      <c r="P30" s="4"/>
      <c r="Q30" s="40"/>
      <c r="R30" s="4"/>
      <c r="S30" s="40"/>
    </row>
    <row r="31" spans="1:19" x14ac:dyDescent="0.2">
      <c r="A31" s="21" t="s">
        <v>94</v>
      </c>
      <c r="B31" s="159">
        <v>837909.47250398924</v>
      </c>
      <c r="C31" s="28">
        <f>+B31/B$7*100</f>
        <v>65.767085175811019</v>
      </c>
      <c r="D31" s="32">
        <f t="shared" ref="D31" si="50">+F31+H31+J31</f>
        <v>656488.41557838162</v>
      </c>
      <c r="E31" s="133">
        <f>+D31/$B31*100</f>
        <v>78.348370214331965</v>
      </c>
      <c r="F31" s="159">
        <v>27576.210679424817</v>
      </c>
      <c r="G31" s="133">
        <f>+F31/$B31*100</f>
        <v>3.2910727929852266</v>
      </c>
      <c r="H31" s="159">
        <v>625879.94897306303</v>
      </c>
      <c r="I31" s="133">
        <f>+H31/$B31*100</f>
        <v>74.695413945219869</v>
      </c>
      <c r="J31" s="159">
        <v>3032.2559258938368</v>
      </c>
      <c r="K31" s="133">
        <f>+J31/$B31*100</f>
        <v>0.36188347612687966</v>
      </c>
      <c r="L31" s="159">
        <v>87512.244344317063</v>
      </c>
      <c r="M31" s="133">
        <f>+L31/$B31*100</f>
        <v>10.444116842693937</v>
      </c>
      <c r="N31" s="159">
        <v>0</v>
      </c>
      <c r="O31" s="133">
        <f>+N31/$B31*100</f>
        <v>0</v>
      </c>
      <c r="P31" s="159">
        <v>48866.622870580715</v>
      </c>
      <c r="Q31" s="133">
        <f>+P31/$B31*100</f>
        <v>5.8319692608974609</v>
      </c>
      <c r="R31" s="159">
        <v>45042.18971071003</v>
      </c>
      <c r="S31" s="133">
        <f>+R31/$B31*100</f>
        <v>5.375543682076656</v>
      </c>
    </row>
    <row r="32" spans="1:19" x14ac:dyDescent="0.2">
      <c r="A32" s="21" t="s">
        <v>95</v>
      </c>
      <c r="B32" s="159">
        <v>436146.49373511656</v>
      </c>
      <c r="C32" s="28">
        <f>+B32/B$7*100</f>
        <v>34.232914824187262</v>
      </c>
      <c r="D32" s="32">
        <f t="shared" ref="D32" si="51">+F32+H32+J32</f>
        <v>310804.80932317546</v>
      </c>
      <c r="E32" s="133">
        <f>+D32/$B32*100</f>
        <v>71.26156321044175</v>
      </c>
      <c r="F32" s="159">
        <v>23876.395381549435</v>
      </c>
      <c r="G32" s="133">
        <f>+F32/$B32*100</f>
        <v>5.4743981035074443</v>
      </c>
      <c r="H32" s="159">
        <v>244150.08585055106</v>
      </c>
      <c r="I32" s="133">
        <f>+H32/$B32*100</f>
        <v>55.978917487029008</v>
      </c>
      <c r="J32" s="159">
        <v>42778.328091074916</v>
      </c>
      <c r="K32" s="133">
        <f>+J32/$B32*100</f>
        <v>9.8082476199052824</v>
      </c>
      <c r="L32" s="159">
        <v>86987.257769180869</v>
      </c>
      <c r="M32" s="133">
        <f>+L32/$B32*100</f>
        <v>19.944504660402146</v>
      </c>
      <c r="N32" s="159">
        <v>0</v>
      </c>
      <c r="O32" s="133">
        <f>+N32/$B32*100</f>
        <v>0</v>
      </c>
      <c r="P32" s="159">
        <v>29059.92385246847</v>
      </c>
      <c r="Q32" s="133">
        <f>+P32/$B32*100</f>
        <v>6.6628814560910676</v>
      </c>
      <c r="R32" s="159">
        <v>9294.5027902912407</v>
      </c>
      <c r="S32" s="133">
        <f>+R32/$B32*100</f>
        <v>2.1310506730649177</v>
      </c>
    </row>
    <row r="33" spans="1:19" x14ac:dyDescent="0.2">
      <c r="A33" s="129"/>
      <c r="B33" s="34"/>
      <c r="C33" s="28"/>
      <c r="D33" s="34"/>
      <c r="E33" s="28"/>
      <c r="F33" s="34"/>
      <c r="G33" s="28"/>
      <c r="H33" s="34"/>
      <c r="I33" s="28"/>
      <c r="J33" s="34"/>
      <c r="K33" s="28"/>
      <c r="L33" s="34"/>
      <c r="M33" s="28"/>
      <c r="N33" s="34"/>
      <c r="O33" s="28"/>
      <c r="P33" s="34"/>
      <c r="Q33" s="28"/>
      <c r="R33" s="34"/>
      <c r="S33" s="28"/>
    </row>
    <row r="34" spans="1:19" x14ac:dyDescent="0.2">
      <c r="A34" s="48" t="s">
        <v>41</v>
      </c>
      <c r="B34" s="4">
        <f>SUM(B36:B43)</f>
        <v>1274055.9662391092</v>
      </c>
      <c r="C34" s="40">
        <f>SUM(C36:C43)</f>
        <v>100</v>
      </c>
      <c r="D34" s="4">
        <f>SUM(D36:D43)</f>
        <v>967293.22490155965</v>
      </c>
      <c r="E34" s="26">
        <f>IF(ISNUMBER(D34/$B34*100),D34/$B34*100,0)</f>
        <v>75.922349608935662</v>
      </c>
      <c r="F34" s="4">
        <f>SUM(F36:F43)</f>
        <v>51452.606060974227</v>
      </c>
      <c r="G34" s="26">
        <f>IF(ISNUMBER(F34/$B34*100),F34/$B34*100,0)</f>
        <v>4.0384886868712195</v>
      </c>
      <c r="H34" s="4">
        <f>SUM(H36:H43)</f>
        <v>870030.0348236165</v>
      </c>
      <c r="I34" s="26">
        <f>IF(ISNUMBER(H34/$B34*100),H34/$B34*100,0)</f>
        <v>68.288211654615267</v>
      </c>
      <c r="J34" s="4">
        <f>SUM(J36:J43)</f>
        <v>45810.584016968758</v>
      </c>
      <c r="K34" s="26">
        <f>IF(ISNUMBER(J34/$B34*100),J34/$B34*100,0)</f>
        <v>3.5956492674491534</v>
      </c>
      <c r="L34" s="4">
        <f>SUM(L36:L43)</f>
        <v>174499.50211349796</v>
      </c>
      <c r="M34" s="26">
        <f>IF(ISNUMBER(L34/$B34*100),L34/$B34*100,0)</f>
        <v>13.696376512297473</v>
      </c>
      <c r="N34" s="4">
        <f>SUM(N36:N43)</f>
        <v>0</v>
      </c>
      <c r="O34" s="26">
        <f>IF(ISNUMBER(N34/$B34*100),N34/$B34*100,0)</f>
        <v>0</v>
      </c>
      <c r="P34" s="4">
        <f>SUM(P36:P43)</f>
        <v>77926.546723049221</v>
      </c>
      <c r="Q34" s="26">
        <f t="shared" ref="Q34:Q35" si="52">IF(ISNUMBER(P34/$B34*100),P34/$B34*100,0)</f>
        <v>6.1164147249418637</v>
      </c>
      <c r="R34" s="4">
        <f>SUM(R36:R43)</f>
        <v>54336.692501001307</v>
      </c>
      <c r="S34" s="26">
        <f t="shared" ref="S34:S35" si="53">IF(ISNUMBER(R34/$B34*100),R34/$B34*100,0)</f>
        <v>4.2648591538249301</v>
      </c>
    </row>
    <row r="35" spans="1:19" x14ac:dyDescent="0.2">
      <c r="A35" s="162" t="s">
        <v>42</v>
      </c>
      <c r="B35" s="34">
        <f>+B36+B37</f>
        <v>852080.72433718177</v>
      </c>
      <c r="C35" s="28">
        <f>+B35/B$34*100</f>
        <v>66.879379471252136</v>
      </c>
      <c r="D35" s="34">
        <f>+D36+D37</f>
        <v>694386.3037634436</v>
      </c>
      <c r="E35" s="157">
        <f t="shared" ref="E35:G35" si="54">IF(ISNUMBER(D35/$B35*100),D35/$B35*100,0)</f>
        <v>81.493018669515635</v>
      </c>
      <c r="F35" s="34">
        <f>+F36+F37</f>
        <v>28060.654177320735</v>
      </c>
      <c r="G35" s="157">
        <f t="shared" si="54"/>
        <v>3.2931919917738561</v>
      </c>
      <c r="H35" s="34">
        <f>+H36+H37</f>
        <v>622874.79805042082</v>
      </c>
      <c r="I35" s="157">
        <f t="shared" ref="I35" si="55">IF(ISNUMBER(H35/$B35*100),H35/$B35*100,0)</f>
        <v>73.10044462453294</v>
      </c>
      <c r="J35" s="34">
        <f>+J36+J37</f>
        <v>43450.851535701935</v>
      </c>
      <c r="K35" s="157">
        <f t="shared" ref="K35" si="56">IF(ISNUMBER(J35/$B35*100),J35/$B35*100,0)</f>
        <v>5.0993820532088163</v>
      </c>
      <c r="L35" s="34">
        <f>+L36+L37</f>
        <v>111018.11662576589</v>
      </c>
      <c r="M35" s="157">
        <f t="shared" ref="M35" si="57">IF(ISNUMBER(L35/$B35*100),L35/$B35*100,0)</f>
        <v>13.029060915809929</v>
      </c>
      <c r="N35" s="34">
        <f>+N36+N37</f>
        <v>0</v>
      </c>
      <c r="O35" s="157">
        <f t="shared" ref="O35" si="58">IF(ISNUMBER(N35/$B35*100),N35/$B35*100,0)</f>
        <v>0</v>
      </c>
      <c r="P35" s="34">
        <f>+P36+P37</f>
        <v>0</v>
      </c>
      <c r="Q35" s="157">
        <f t="shared" si="52"/>
        <v>0</v>
      </c>
      <c r="R35" s="34">
        <f>+R36+R37</f>
        <v>46676.303947972774</v>
      </c>
      <c r="S35" s="157">
        <f t="shared" si="53"/>
        <v>5.4779204146744931</v>
      </c>
    </row>
    <row r="36" spans="1:19" x14ac:dyDescent="0.2">
      <c r="A36" s="163" t="s">
        <v>135</v>
      </c>
      <c r="B36" s="159">
        <v>314005.27926175669</v>
      </c>
      <c r="C36" s="28">
        <f>+B36/B$34*100</f>
        <v>24.646113481864546</v>
      </c>
      <c r="D36" s="32">
        <f>+F36+H36+J36</f>
        <v>244260.72894981469</v>
      </c>
      <c r="E36" s="157">
        <f>IF(ISNUMBER(D36/$B36*100),D36/$B36*100,0)</f>
        <v>77.78873320986348</v>
      </c>
      <c r="F36" s="159">
        <v>7736.8961712812597</v>
      </c>
      <c r="G36" s="157">
        <f>IF(ISNUMBER(F36/$B36*100),F36/$B36*100,0)</f>
        <v>2.4639382463476789</v>
      </c>
      <c r="H36" s="159">
        <v>225098.7828794267</v>
      </c>
      <c r="I36" s="157">
        <f>IF(ISNUMBER(H36/$B36*100),H36/$B36*100,0)</f>
        <v>71.686305213927</v>
      </c>
      <c r="J36" s="159">
        <v>11425.049899106731</v>
      </c>
      <c r="K36" s="157">
        <f>IF(ISNUMBER(J36/$B36*100),J36/$B36*100,0)</f>
        <v>3.6384897495888087</v>
      </c>
      <c r="L36" s="159">
        <v>51694.791804339438</v>
      </c>
      <c r="M36" s="157">
        <f>IF(ISNUMBER(L36/$B36*100),L36/$B36*100,0)</f>
        <v>16.463032699920422</v>
      </c>
      <c r="N36" s="159">
        <v>0</v>
      </c>
      <c r="O36" s="157">
        <f>IF(ISNUMBER(N36/$B36*100),N36/$B36*100,0)</f>
        <v>0</v>
      </c>
      <c r="P36" s="159">
        <v>0</v>
      </c>
      <c r="Q36" s="157">
        <f>IF(ISNUMBER(P36/$B36*100),P36/$B36*100,0)</f>
        <v>0</v>
      </c>
      <c r="R36" s="159">
        <v>18049.758507602975</v>
      </c>
      <c r="S36" s="157">
        <f>IF(ISNUMBER(R36/$B36*100),R36/$B36*100,0)</f>
        <v>5.748234090216231</v>
      </c>
    </row>
    <row r="37" spans="1:19" x14ac:dyDescent="0.2">
      <c r="A37" s="163" t="s">
        <v>136</v>
      </c>
      <c r="B37" s="159">
        <v>538075.44507542509</v>
      </c>
      <c r="C37" s="28">
        <f t="shared" ref="C37:C43" si="59">+B37/B$34*100</f>
        <v>42.233265989387583</v>
      </c>
      <c r="D37" s="32">
        <f t="shared" ref="D37:D43" si="60">+F37+H37+J37</f>
        <v>450125.57481362886</v>
      </c>
      <c r="E37" s="157">
        <f t="shared" ref="E37:E43" si="61">IF(ISNUMBER(D37/$B37*100),D37/$B37*100,0)</f>
        <v>83.654732609203563</v>
      </c>
      <c r="F37" s="159">
        <v>20323.758006039476</v>
      </c>
      <c r="G37" s="157">
        <f t="shared" ref="G37:G43" si="62">IF(ISNUMBER(F37/$B37*100),F37/$B37*100,0)</f>
        <v>3.7771205120112068</v>
      </c>
      <c r="H37" s="159">
        <v>397776.01517099416</v>
      </c>
      <c r="I37" s="157">
        <f t="shared" ref="I37:I43" si="63">IF(ISNUMBER(H37/$B37*100),H37/$B37*100,0)</f>
        <v>73.925695515660564</v>
      </c>
      <c r="J37" s="159">
        <v>32025.801636595203</v>
      </c>
      <c r="K37" s="157">
        <f t="shared" ref="K37:K43" si="64">IF(ISNUMBER(J37/$B37*100),J37/$B37*100,0)</f>
        <v>5.9519165815317896</v>
      </c>
      <c r="L37" s="159">
        <v>59323.324821426453</v>
      </c>
      <c r="M37" s="157">
        <f t="shared" ref="M37:M43" si="65">IF(ISNUMBER(L37/$B37*100),L37/$B37*100,0)</f>
        <v>11.025094225050683</v>
      </c>
      <c r="N37" s="159">
        <v>0</v>
      </c>
      <c r="O37" s="157">
        <f t="shared" ref="O37:O43" si="66">IF(ISNUMBER(N37/$B37*100),N37/$B37*100,0)</f>
        <v>0</v>
      </c>
      <c r="P37" s="159">
        <v>0</v>
      </c>
      <c r="Q37" s="157">
        <f t="shared" ref="Q37:Q43" si="67">IF(ISNUMBER(P37/$B37*100),P37/$B37*100,0)</f>
        <v>0</v>
      </c>
      <c r="R37" s="159">
        <v>28626.545440369799</v>
      </c>
      <c r="S37" s="157">
        <f t="shared" ref="S37:S43" si="68">IF(ISNUMBER(R37/$B37*100),R37/$B37*100,0)</f>
        <v>5.3201731657457545</v>
      </c>
    </row>
    <row r="38" spans="1:19" x14ac:dyDescent="0.2">
      <c r="A38" s="163" t="s">
        <v>137</v>
      </c>
      <c r="B38" s="159">
        <v>3873.3901567722569</v>
      </c>
      <c r="C38" s="28">
        <f t="shared" si="59"/>
        <v>0.30402040878990055</v>
      </c>
      <c r="D38" s="32">
        <f t="shared" si="60"/>
        <v>3450.8379125796368</v>
      </c>
      <c r="E38" s="157">
        <f t="shared" si="61"/>
        <v>89.090893840016932</v>
      </c>
      <c r="F38" s="159">
        <v>0</v>
      </c>
      <c r="G38" s="157">
        <f t="shared" si="62"/>
        <v>0</v>
      </c>
      <c r="H38" s="159">
        <v>2876.7421233084478</v>
      </c>
      <c r="I38" s="157">
        <f t="shared" si="63"/>
        <v>74.269361124872376</v>
      </c>
      <c r="J38" s="159">
        <v>574.09578927118901</v>
      </c>
      <c r="K38" s="157">
        <f t="shared" si="64"/>
        <v>14.821532715144556</v>
      </c>
      <c r="L38" s="159">
        <v>422.55224419261998</v>
      </c>
      <c r="M38" s="157">
        <f t="shared" si="65"/>
        <v>10.909106159983065</v>
      </c>
      <c r="N38" s="159">
        <v>0</v>
      </c>
      <c r="O38" s="157">
        <f t="shared" si="66"/>
        <v>0</v>
      </c>
      <c r="P38" s="159">
        <v>0</v>
      </c>
      <c r="Q38" s="157">
        <f t="shared" si="67"/>
        <v>0</v>
      </c>
      <c r="R38" s="159">
        <v>0</v>
      </c>
      <c r="S38" s="157">
        <f t="shared" si="68"/>
        <v>0</v>
      </c>
    </row>
    <row r="39" spans="1:19" x14ac:dyDescent="0.2">
      <c r="A39" s="162" t="s">
        <v>43</v>
      </c>
      <c r="B39" s="159">
        <v>205671.91023376581</v>
      </c>
      <c r="C39" s="28">
        <f t="shared" si="59"/>
        <v>16.143082853800333</v>
      </c>
      <c r="D39" s="32">
        <f t="shared" si="60"/>
        <v>178677.84782949148</v>
      </c>
      <c r="E39" s="157">
        <f t="shared" si="61"/>
        <v>86.875182724955977</v>
      </c>
      <c r="F39" s="159">
        <v>16296.008923289717</v>
      </c>
      <c r="G39" s="157">
        <f t="shared" si="62"/>
        <v>7.9233031407972749</v>
      </c>
      <c r="H39" s="159">
        <v>161526.80879189252</v>
      </c>
      <c r="I39" s="157">
        <f t="shared" si="63"/>
        <v>78.536154309211128</v>
      </c>
      <c r="J39" s="159">
        <v>855.03011430926426</v>
      </c>
      <c r="K39" s="157">
        <f t="shared" si="64"/>
        <v>0.41572527494758071</v>
      </c>
      <c r="L39" s="159">
        <v>25761.63867269488</v>
      </c>
      <c r="M39" s="157">
        <f t="shared" si="65"/>
        <v>12.52559897139785</v>
      </c>
      <c r="N39" s="159">
        <v>0</v>
      </c>
      <c r="O39" s="157">
        <f t="shared" si="66"/>
        <v>0</v>
      </c>
      <c r="P39" s="159">
        <v>0</v>
      </c>
      <c r="Q39" s="157">
        <f t="shared" si="67"/>
        <v>0</v>
      </c>
      <c r="R39" s="159">
        <v>1232.4237315784378</v>
      </c>
      <c r="S39" s="157">
        <f t="shared" si="68"/>
        <v>0.59921830364568029</v>
      </c>
    </row>
    <row r="40" spans="1:19" x14ac:dyDescent="0.2">
      <c r="A40" s="162" t="s">
        <v>44</v>
      </c>
      <c r="B40" s="159">
        <v>17810.908843239369</v>
      </c>
      <c r="C40" s="28">
        <f t="shared" si="59"/>
        <v>1.3979691093018043</v>
      </c>
      <c r="D40" s="32">
        <f t="shared" si="60"/>
        <v>9969.4704265803612</v>
      </c>
      <c r="E40" s="157">
        <f t="shared" si="61"/>
        <v>55.973956827950154</v>
      </c>
      <c r="F40" s="159">
        <v>250.23481246392802</v>
      </c>
      <c r="G40" s="157">
        <f t="shared" si="62"/>
        <v>1.4049525190788437</v>
      </c>
      <c r="H40" s="159">
        <v>9719.2356141164328</v>
      </c>
      <c r="I40" s="157">
        <f t="shared" si="63"/>
        <v>54.569004308871314</v>
      </c>
      <c r="J40" s="159">
        <v>0</v>
      </c>
      <c r="K40" s="157">
        <f t="shared" si="64"/>
        <v>0</v>
      </c>
      <c r="L40" s="159">
        <v>7694.3846657752165</v>
      </c>
      <c r="M40" s="157">
        <f t="shared" si="65"/>
        <v>43.200404502074782</v>
      </c>
      <c r="N40" s="159">
        <v>0</v>
      </c>
      <c r="O40" s="157">
        <f t="shared" si="66"/>
        <v>0</v>
      </c>
      <c r="P40" s="159">
        <v>0</v>
      </c>
      <c r="Q40" s="157">
        <f t="shared" si="67"/>
        <v>0</v>
      </c>
      <c r="R40" s="159">
        <v>147.05375088380288</v>
      </c>
      <c r="S40" s="157">
        <f t="shared" si="68"/>
        <v>0.82563866997512181</v>
      </c>
    </row>
    <row r="41" spans="1:19" x14ac:dyDescent="0.2">
      <c r="A41" s="162" t="s">
        <v>45</v>
      </c>
      <c r="B41" s="159">
        <v>2297.4040050782714</v>
      </c>
      <c r="C41" s="28">
        <f t="shared" si="59"/>
        <v>0.18032206323400277</v>
      </c>
      <c r="D41" s="32">
        <f t="shared" si="60"/>
        <v>858.30599560522239</v>
      </c>
      <c r="E41" s="157">
        <f t="shared" si="61"/>
        <v>37.359819766483795</v>
      </c>
      <c r="F41" s="159">
        <v>0</v>
      </c>
      <c r="G41" s="157">
        <f t="shared" si="62"/>
        <v>0</v>
      </c>
      <c r="H41" s="159">
        <v>858.30599560522239</v>
      </c>
      <c r="I41" s="157">
        <f t="shared" si="63"/>
        <v>37.359819766483795</v>
      </c>
      <c r="J41" s="159">
        <v>0</v>
      </c>
      <c r="K41" s="157">
        <f t="shared" si="64"/>
        <v>0</v>
      </c>
      <c r="L41" s="159">
        <v>1439.0980094730492</v>
      </c>
      <c r="M41" s="157">
        <f t="shared" si="65"/>
        <v>62.640180233516205</v>
      </c>
      <c r="N41" s="159">
        <v>0</v>
      </c>
      <c r="O41" s="157">
        <f t="shared" si="66"/>
        <v>0</v>
      </c>
      <c r="P41" s="159">
        <v>0</v>
      </c>
      <c r="Q41" s="157">
        <f t="shared" si="67"/>
        <v>0</v>
      </c>
      <c r="R41" s="159">
        <v>0</v>
      </c>
      <c r="S41" s="157">
        <f t="shared" si="68"/>
        <v>0</v>
      </c>
    </row>
    <row r="42" spans="1:19" x14ac:dyDescent="0.2">
      <c r="A42" s="162" t="s">
        <v>46</v>
      </c>
      <c r="B42" s="159">
        <v>1500.7116755534569</v>
      </c>
      <c r="C42" s="28">
        <f t="shared" si="59"/>
        <v>0.11779009049213227</v>
      </c>
      <c r="D42" s="32">
        <f t="shared" si="60"/>
        <v>1099.2716628811243</v>
      </c>
      <c r="E42" s="157">
        <f t="shared" si="61"/>
        <v>73.250024024482713</v>
      </c>
      <c r="F42" s="159">
        <v>0</v>
      </c>
      <c r="G42" s="157">
        <f t="shared" si="62"/>
        <v>0</v>
      </c>
      <c r="H42" s="159">
        <v>1099.2716628811243</v>
      </c>
      <c r="I42" s="157">
        <f t="shared" si="63"/>
        <v>73.250024024482713</v>
      </c>
      <c r="J42" s="159">
        <v>0</v>
      </c>
      <c r="K42" s="157">
        <f t="shared" si="64"/>
        <v>0</v>
      </c>
      <c r="L42" s="159">
        <v>401.44001267233273</v>
      </c>
      <c r="M42" s="157">
        <f t="shared" si="65"/>
        <v>26.749975975517295</v>
      </c>
      <c r="N42" s="159">
        <v>0</v>
      </c>
      <c r="O42" s="157">
        <f t="shared" si="66"/>
        <v>0</v>
      </c>
      <c r="P42" s="159">
        <v>0</v>
      </c>
      <c r="Q42" s="157">
        <f t="shared" si="67"/>
        <v>0</v>
      </c>
      <c r="R42" s="159">
        <v>0</v>
      </c>
      <c r="S42" s="157">
        <f t="shared" si="68"/>
        <v>0</v>
      </c>
    </row>
    <row r="43" spans="1:19" x14ac:dyDescent="0.2">
      <c r="A43" s="164" t="s">
        <v>138</v>
      </c>
      <c r="B43" s="167">
        <v>190820.9169875184</v>
      </c>
      <c r="C43" s="116">
        <f t="shared" si="59"/>
        <v>14.977436003129707</v>
      </c>
      <c r="D43" s="113">
        <f t="shared" si="60"/>
        <v>78851.187310978232</v>
      </c>
      <c r="E43" s="168">
        <f t="shared" si="61"/>
        <v>41.322088037201858</v>
      </c>
      <c r="F43" s="167">
        <v>6845.7081478998534</v>
      </c>
      <c r="G43" s="168">
        <f t="shared" si="62"/>
        <v>3.5875040619093301</v>
      </c>
      <c r="H43" s="167">
        <v>71074.872585392004</v>
      </c>
      <c r="I43" s="168">
        <f t="shared" si="63"/>
        <v>37.246898142744492</v>
      </c>
      <c r="J43" s="167">
        <v>930.6065776863702</v>
      </c>
      <c r="K43" s="168">
        <f t="shared" si="64"/>
        <v>0.48768583254803305</v>
      </c>
      <c r="L43" s="167">
        <v>27762.271882923953</v>
      </c>
      <c r="M43" s="168">
        <f t="shared" si="65"/>
        <v>14.548862001716447</v>
      </c>
      <c r="N43" s="167">
        <v>0</v>
      </c>
      <c r="O43" s="168">
        <f t="shared" si="66"/>
        <v>0</v>
      </c>
      <c r="P43" s="167">
        <v>77926.546723049221</v>
      </c>
      <c r="Q43" s="168">
        <f t="shared" si="67"/>
        <v>40.837528690917253</v>
      </c>
      <c r="R43" s="167">
        <v>6280.9110705662861</v>
      </c>
      <c r="S43" s="168">
        <f t="shared" si="68"/>
        <v>3.2915212701640675</v>
      </c>
    </row>
    <row r="44" spans="1:19" x14ac:dyDescent="0.2">
      <c r="A44" s="49"/>
      <c r="B44" s="159"/>
      <c r="C44" s="28"/>
      <c r="D44" s="32"/>
      <c r="E44" s="157"/>
      <c r="F44" s="159"/>
      <c r="G44" s="157"/>
      <c r="H44" s="159"/>
      <c r="I44" s="157"/>
      <c r="J44" s="159"/>
      <c r="K44" s="157"/>
      <c r="L44" s="159"/>
      <c r="M44" s="157"/>
      <c r="N44" s="159"/>
      <c r="O44" s="157"/>
      <c r="P44" s="32"/>
      <c r="Q44" s="157"/>
      <c r="R44" s="32"/>
      <c r="S44" s="157"/>
    </row>
    <row r="45" spans="1:19" x14ac:dyDescent="0.2">
      <c r="A45" s="38" t="str">
        <f>'C01'!A40</f>
        <v>Fuente: Instituto Nacional de Estadística (INE). LXXXIV Encuesta Permanente de Hogares de Propósitos Múltiples, Junio 2026.</v>
      </c>
      <c r="B45" s="34"/>
      <c r="C45" s="28"/>
      <c r="D45" s="34"/>
      <c r="E45" s="28"/>
      <c r="F45" s="34"/>
      <c r="G45" s="28"/>
      <c r="H45" s="34"/>
      <c r="I45" s="28"/>
      <c r="J45" s="28"/>
      <c r="K45" s="28"/>
      <c r="L45" s="34"/>
      <c r="M45" s="28"/>
      <c r="N45" s="28"/>
      <c r="O45" s="28"/>
    </row>
    <row r="46" spans="1:19" x14ac:dyDescent="0.2">
      <c r="A46" s="38" t="s">
        <v>26</v>
      </c>
      <c r="B46" s="34"/>
      <c r="C46" s="28"/>
      <c r="E46" s="28"/>
      <c r="F46" s="34"/>
      <c r="G46" s="28"/>
      <c r="H46" s="34"/>
      <c r="I46" s="28"/>
      <c r="J46" s="28"/>
      <c r="K46" s="28"/>
      <c r="L46" s="34"/>
      <c r="M46" s="28"/>
      <c r="N46" s="28"/>
      <c r="O46" s="28"/>
    </row>
    <row r="47" spans="1:19" x14ac:dyDescent="0.2">
      <c r="A47" s="38" t="s">
        <v>27</v>
      </c>
      <c r="B47" s="34"/>
      <c r="C47" s="28"/>
      <c r="D47" s="34"/>
      <c r="E47" s="28"/>
      <c r="F47" s="34"/>
      <c r="G47" s="28"/>
      <c r="H47" s="34"/>
      <c r="I47" s="28"/>
      <c r="J47" s="28"/>
      <c r="K47" s="28"/>
      <c r="L47" s="34"/>
      <c r="M47" s="28"/>
      <c r="N47" s="28"/>
      <c r="O47" s="28"/>
    </row>
    <row r="48" spans="1:19" x14ac:dyDescent="0.2">
      <c r="A48" s="165" t="s">
        <v>139</v>
      </c>
      <c r="B48" s="34"/>
      <c r="C48" s="28"/>
      <c r="D48" s="34"/>
      <c r="E48" s="28"/>
      <c r="F48" s="32"/>
      <c r="G48" s="28"/>
      <c r="H48" s="32"/>
      <c r="I48" s="28"/>
      <c r="J48" s="28"/>
      <c r="K48" s="28"/>
      <c r="L48" s="34"/>
      <c r="M48" s="28"/>
      <c r="N48" s="28"/>
      <c r="O48" s="28"/>
    </row>
    <row r="49" spans="1:19" x14ac:dyDescent="0.2">
      <c r="A49" s="12"/>
      <c r="B49" s="34"/>
      <c r="C49" s="28"/>
      <c r="D49" s="34"/>
      <c r="E49" s="28"/>
      <c r="G49" s="28"/>
      <c r="H49" s="32"/>
      <c r="I49" s="28"/>
      <c r="J49" s="28"/>
      <c r="K49" s="28"/>
      <c r="L49" s="34"/>
      <c r="M49" s="28"/>
      <c r="N49" s="28"/>
      <c r="O49" s="28"/>
    </row>
    <row r="50" spans="1:19" x14ac:dyDescent="0.2">
      <c r="A50" s="12"/>
      <c r="B50" s="34"/>
      <c r="C50" s="28"/>
      <c r="D50" s="34"/>
      <c r="E50" s="28"/>
      <c r="G50" s="28"/>
      <c r="H50" s="32"/>
      <c r="I50" s="28"/>
      <c r="J50" s="28"/>
      <c r="K50" s="28"/>
      <c r="L50" s="34"/>
      <c r="M50" s="28"/>
      <c r="N50" s="28"/>
      <c r="O50" s="28"/>
    </row>
    <row r="51" spans="1:19" x14ac:dyDescent="0.2">
      <c r="A51" s="12"/>
      <c r="B51" s="34"/>
      <c r="C51" s="28"/>
      <c r="D51" s="34"/>
      <c r="E51" s="28"/>
      <c r="G51" s="28"/>
      <c r="H51" s="32"/>
      <c r="I51" s="28"/>
      <c r="J51" s="28"/>
      <c r="K51" s="28"/>
      <c r="L51" s="34"/>
      <c r="M51" s="28"/>
      <c r="N51" s="28"/>
      <c r="O51" s="28"/>
    </row>
    <row r="52" spans="1:19" ht="28.5" customHeight="1" x14ac:dyDescent="0.2">
      <c r="A52" s="199" t="s">
        <v>96</v>
      </c>
      <c r="B52" s="199"/>
      <c r="C52" s="199"/>
      <c r="D52" s="199"/>
      <c r="E52" s="199"/>
      <c r="F52" s="199"/>
      <c r="G52" s="199"/>
      <c r="H52" s="199"/>
      <c r="I52" s="199"/>
      <c r="J52" s="199"/>
      <c r="K52" s="199"/>
      <c r="L52" s="199"/>
      <c r="M52" s="199"/>
      <c r="N52" s="199"/>
      <c r="O52" s="199"/>
      <c r="P52" s="199"/>
      <c r="Q52" s="199"/>
      <c r="R52" s="199"/>
      <c r="S52" s="199"/>
    </row>
    <row r="53" spans="1:19" x14ac:dyDescent="0.2">
      <c r="A53" t="s">
        <v>80</v>
      </c>
      <c r="E53" s="28"/>
    </row>
    <row r="54" spans="1:19" ht="10.15" customHeight="1" x14ac:dyDescent="0.2">
      <c r="A54" s="201" t="s">
        <v>11</v>
      </c>
      <c r="B54" s="173" t="s">
        <v>49</v>
      </c>
      <c r="C54" s="173"/>
      <c r="D54" s="203" t="s">
        <v>9</v>
      </c>
      <c r="E54" s="203"/>
      <c r="F54" s="203"/>
      <c r="G54" s="203"/>
      <c r="H54" s="203"/>
      <c r="I54" s="203"/>
      <c r="J54" s="203"/>
      <c r="K54" s="203"/>
      <c r="L54" s="173" t="s">
        <v>53</v>
      </c>
      <c r="M54" s="173"/>
      <c r="N54" s="173" t="s">
        <v>142</v>
      </c>
      <c r="O54" s="173"/>
      <c r="P54" s="173" t="s">
        <v>54</v>
      </c>
      <c r="Q54" s="173"/>
      <c r="R54" s="173" t="s">
        <v>133</v>
      </c>
      <c r="S54" s="173"/>
    </row>
    <row r="55" spans="1:19" ht="10.15" customHeight="1" x14ac:dyDescent="0.2">
      <c r="A55" s="199"/>
      <c r="B55" s="174"/>
      <c r="C55" s="174"/>
      <c r="D55" s="200" t="s">
        <v>12</v>
      </c>
      <c r="E55" s="200"/>
      <c r="F55" s="178" t="s">
        <v>50</v>
      </c>
      <c r="G55" s="178"/>
      <c r="H55" s="178" t="s">
        <v>51</v>
      </c>
      <c r="I55" s="178"/>
      <c r="J55" s="178" t="s">
        <v>52</v>
      </c>
      <c r="K55" s="178"/>
      <c r="L55" s="174"/>
      <c r="M55" s="174"/>
      <c r="N55" s="174"/>
      <c r="O55" s="174"/>
      <c r="P55" s="174"/>
      <c r="Q55" s="174"/>
      <c r="R55" s="174"/>
      <c r="S55" s="174"/>
    </row>
    <row r="56" spans="1:19" x14ac:dyDescent="0.2">
      <c r="A56" s="202"/>
      <c r="B56" s="52" t="s">
        <v>3</v>
      </c>
      <c r="C56" s="53" t="s">
        <v>34</v>
      </c>
      <c r="D56" s="52" t="s">
        <v>3</v>
      </c>
      <c r="E56" s="53" t="s">
        <v>35</v>
      </c>
      <c r="F56" s="52" t="s">
        <v>3</v>
      </c>
      <c r="G56" s="53" t="s">
        <v>35</v>
      </c>
      <c r="H56" s="52" t="s">
        <v>3</v>
      </c>
      <c r="I56" s="53" t="s">
        <v>35</v>
      </c>
      <c r="J56" s="52" t="s">
        <v>3</v>
      </c>
      <c r="K56" s="53" t="s">
        <v>35</v>
      </c>
      <c r="L56" s="52" t="s">
        <v>3</v>
      </c>
      <c r="M56" s="53" t="s">
        <v>35</v>
      </c>
      <c r="N56" s="52" t="s">
        <v>3</v>
      </c>
      <c r="O56" s="53" t="s">
        <v>35</v>
      </c>
      <c r="P56" s="52" t="s">
        <v>3</v>
      </c>
      <c r="Q56" s="53" t="s">
        <v>35</v>
      </c>
      <c r="R56" s="52" t="s">
        <v>3</v>
      </c>
      <c r="S56" s="53" t="s">
        <v>35</v>
      </c>
    </row>
    <row r="57" spans="1:19" x14ac:dyDescent="0.2">
      <c r="A57" s="12"/>
      <c r="B57" s="34"/>
      <c r="C57" s="28"/>
      <c r="D57" s="34"/>
      <c r="E57" s="28"/>
      <c r="F57" s="34"/>
      <c r="G57" s="28"/>
      <c r="H57" s="34"/>
      <c r="I57" s="28"/>
      <c r="J57" s="28"/>
      <c r="K57" s="28"/>
      <c r="L57" s="34"/>
      <c r="M57" s="28"/>
      <c r="N57" s="28"/>
      <c r="O57" s="28"/>
    </row>
    <row r="58" spans="1:19" x14ac:dyDescent="0.2">
      <c r="A58" s="6" t="str">
        <f>A7</f>
        <v>Total Nacional 2/</v>
      </c>
      <c r="B58" s="172">
        <f>B7</f>
        <v>1274055.9662391276</v>
      </c>
      <c r="C58" s="10">
        <f t="shared" ref="C58:S58" si="69">C7</f>
        <v>99.99999999999811</v>
      </c>
      <c r="D58" s="10">
        <f t="shared" si="69"/>
        <v>967293.22490155895</v>
      </c>
      <c r="E58" s="10">
        <f t="shared" si="69"/>
        <v>75.922349608934496</v>
      </c>
      <c r="F58" s="10">
        <f t="shared" si="69"/>
        <v>51452.606060974198</v>
      </c>
      <c r="G58" s="10">
        <f t="shared" si="69"/>
        <v>4.0384886868711591</v>
      </c>
      <c r="H58" s="10">
        <f t="shared" si="69"/>
        <v>870030.03482361604</v>
      </c>
      <c r="I58" s="10">
        <f t="shared" si="69"/>
        <v>68.288211654614244</v>
      </c>
      <c r="J58" s="10">
        <f t="shared" si="69"/>
        <v>45810.584016968751</v>
      </c>
      <c r="K58" s="10">
        <f t="shared" si="69"/>
        <v>3.5956492674491005</v>
      </c>
      <c r="L58" s="10">
        <f t="shared" si="69"/>
        <v>174499.50211349872</v>
      </c>
      <c r="M58" s="10">
        <f t="shared" si="69"/>
        <v>13.696376512297334</v>
      </c>
      <c r="N58" s="10">
        <f t="shared" si="69"/>
        <v>0</v>
      </c>
      <c r="O58" s="10">
        <f t="shared" si="69"/>
        <v>0</v>
      </c>
      <c r="P58" s="172">
        <f t="shared" si="69"/>
        <v>77926.546723049221</v>
      </c>
      <c r="Q58" s="10">
        <f t="shared" si="69"/>
        <v>6.1164147249417757</v>
      </c>
      <c r="R58" s="10">
        <f t="shared" si="69"/>
        <v>54336.692501001242</v>
      </c>
      <c r="S58" s="10">
        <f t="shared" si="69"/>
        <v>4.2648591538248635</v>
      </c>
    </row>
    <row r="59" spans="1:19" x14ac:dyDescent="0.2">
      <c r="A59" s="12"/>
      <c r="B59" s="4"/>
      <c r="C59" s="40"/>
      <c r="D59" s="4"/>
      <c r="E59" s="40"/>
      <c r="F59" s="4"/>
      <c r="G59" s="40"/>
      <c r="H59" s="4"/>
      <c r="I59" s="40"/>
      <c r="J59" s="4"/>
      <c r="K59" s="40"/>
      <c r="L59" s="4"/>
      <c r="M59" s="40"/>
      <c r="N59" s="40"/>
      <c r="O59" s="40"/>
    </row>
    <row r="60" spans="1:19" x14ac:dyDescent="0.2">
      <c r="A60" s="50" t="s">
        <v>47</v>
      </c>
      <c r="B60" s="4"/>
      <c r="C60" s="40"/>
      <c r="D60" s="4"/>
      <c r="E60" s="40"/>
      <c r="F60" s="4"/>
      <c r="G60" s="133"/>
      <c r="H60" s="4"/>
      <c r="I60" s="133"/>
      <c r="J60" s="4"/>
      <c r="K60" s="133"/>
      <c r="L60" s="4"/>
      <c r="M60" s="40"/>
      <c r="N60" s="40"/>
      <c r="O60" s="40"/>
      <c r="P60" s="3"/>
    </row>
    <row r="61" spans="1:19" x14ac:dyDescent="0.2">
      <c r="A61" s="51" t="s">
        <v>98</v>
      </c>
      <c r="B61" s="169">
        <v>237254.37225645132</v>
      </c>
      <c r="C61" s="28">
        <f>+B61/B$7*100</f>
        <v>18.621974116003713</v>
      </c>
      <c r="D61" s="32">
        <f>+F61+H61+J61</f>
        <v>192241.03704544326</v>
      </c>
      <c r="E61" s="157">
        <f>IF(ISNUMBER(D61/$B61*100),D61/$B61*100,0)</f>
        <v>81.027394866151269</v>
      </c>
      <c r="F61" s="34">
        <v>0</v>
      </c>
      <c r="G61" s="157">
        <f>IF(ISNUMBER(F61/$B61*100),F61/$B61*100,0)</f>
        <v>0</v>
      </c>
      <c r="H61" s="34">
        <v>192241.03704544326</v>
      </c>
      <c r="I61" s="157">
        <f>IF(ISNUMBER(H61/$B61*100),H61/$B61*100,0)</f>
        <v>81.027394866151269</v>
      </c>
      <c r="J61" s="34">
        <v>0</v>
      </c>
      <c r="K61" s="157">
        <f>IF(ISNUMBER(J61/$B61*100),J61/$B61*100,0)</f>
        <v>0</v>
      </c>
      <c r="L61" s="34">
        <v>30679.376912087373</v>
      </c>
      <c r="M61" s="157">
        <f>IF(ISNUMBER(L61/$B61*100),L61/$B61*100,0)</f>
        <v>12.931005915846997</v>
      </c>
      <c r="N61" s="34">
        <v>0</v>
      </c>
      <c r="O61" s="157">
        <f>IF(ISNUMBER(N61/$B61*100),N61/$B61*100,0)</f>
        <v>0</v>
      </c>
      <c r="P61" s="170">
        <v>0</v>
      </c>
      <c r="Q61" s="157">
        <f>IF(ISNUMBER(P61/$B61*100),P61/$B61*100,0)</f>
        <v>0</v>
      </c>
      <c r="R61" s="159">
        <v>14333.958298919451</v>
      </c>
      <c r="S61" s="157">
        <f>IF(ISNUMBER(R61/$B61*100),R61/$B61*100,0)</f>
        <v>6.0415992180012141</v>
      </c>
    </row>
    <row r="62" spans="1:19" x14ac:dyDescent="0.2">
      <c r="A62" s="51" t="s">
        <v>99</v>
      </c>
      <c r="B62" s="169">
        <v>5537.6716840370918</v>
      </c>
      <c r="C62" s="28">
        <f t="shared" ref="C62:C84" si="70">+B62/B$7*100</f>
        <v>0.43464901313430421</v>
      </c>
      <c r="D62" s="32">
        <f t="shared" ref="D62:D84" si="71">+F62+H62+J62</f>
        <v>4891.7939703562588</v>
      </c>
      <c r="E62" s="157">
        <f t="shared" ref="E62:E84" si="72">IF(ISNUMBER(D62/$B62*100),D62/$B62*100,0)</f>
        <v>88.336655718636365</v>
      </c>
      <c r="F62" s="34">
        <v>0</v>
      </c>
      <c r="G62" s="157">
        <f t="shared" ref="G62:G84" si="73">IF(ISNUMBER(F62/$B62*100),F62/$B62*100,0)</f>
        <v>0</v>
      </c>
      <c r="H62" s="34">
        <v>4891.7939703562588</v>
      </c>
      <c r="I62" s="157">
        <f t="shared" ref="I62:I84" si="74">IF(ISNUMBER(H62/$B62*100),H62/$B62*100,0)</f>
        <v>88.336655718636365</v>
      </c>
      <c r="J62" s="34">
        <v>0</v>
      </c>
      <c r="K62" s="157">
        <f t="shared" ref="K62:K84" si="75">IF(ISNUMBER(J62/$B62*100),J62/$B62*100,0)</f>
        <v>0</v>
      </c>
      <c r="L62" s="34">
        <v>645.8777136808344</v>
      </c>
      <c r="M62" s="157">
        <f t="shared" ref="M62:M84" si="76">IF(ISNUMBER(L62/$B62*100),L62/$B62*100,0)</f>
        <v>11.663344281363653</v>
      </c>
      <c r="N62" s="34">
        <v>0</v>
      </c>
      <c r="O62" s="157">
        <f t="shared" ref="O62:O84" si="77">IF(ISNUMBER(N62/$B62*100),N62/$B62*100,0)</f>
        <v>0</v>
      </c>
      <c r="P62" s="170">
        <v>0</v>
      </c>
      <c r="Q62" s="157">
        <f t="shared" ref="Q62:Q84" si="78">IF(ISNUMBER(P62/$B62*100),P62/$B62*100,0)</f>
        <v>0</v>
      </c>
      <c r="R62" s="159">
        <v>0</v>
      </c>
      <c r="S62" s="157">
        <f t="shared" ref="S62:S84" si="79">IF(ISNUMBER(R62/$B62*100),R62/$B62*100,0)</f>
        <v>0</v>
      </c>
    </row>
    <row r="63" spans="1:19" x14ac:dyDescent="0.2">
      <c r="A63" s="51" t="s">
        <v>48</v>
      </c>
      <c r="B63" s="169">
        <v>159166.49159938417</v>
      </c>
      <c r="C63" s="28">
        <f t="shared" si="70"/>
        <v>12.492896373243797</v>
      </c>
      <c r="D63" s="32">
        <f t="shared" si="71"/>
        <v>130060.35643862032</v>
      </c>
      <c r="E63" s="157">
        <f t="shared" si="72"/>
        <v>81.713402822232922</v>
      </c>
      <c r="F63" s="34">
        <v>0</v>
      </c>
      <c r="G63" s="157">
        <f t="shared" si="73"/>
        <v>0</v>
      </c>
      <c r="H63" s="34">
        <v>130060.35643862032</v>
      </c>
      <c r="I63" s="157">
        <f t="shared" si="74"/>
        <v>81.713402822232922</v>
      </c>
      <c r="J63" s="34">
        <v>0</v>
      </c>
      <c r="K63" s="157">
        <f t="shared" si="75"/>
        <v>0</v>
      </c>
      <c r="L63" s="34">
        <v>25027.208955288384</v>
      </c>
      <c r="M63" s="157">
        <f t="shared" si="76"/>
        <v>15.723918209041694</v>
      </c>
      <c r="N63" s="34">
        <v>0</v>
      </c>
      <c r="O63" s="157">
        <f t="shared" si="77"/>
        <v>0</v>
      </c>
      <c r="P63" s="170">
        <v>0</v>
      </c>
      <c r="Q63" s="157">
        <f t="shared" si="78"/>
        <v>0</v>
      </c>
      <c r="R63" s="159">
        <v>4078.9262054750652</v>
      </c>
      <c r="S63" s="157">
        <f t="shared" si="79"/>
        <v>2.5626789687251277</v>
      </c>
    </row>
    <row r="64" spans="1:19" x14ac:dyDescent="0.2">
      <c r="A64" s="51" t="s">
        <v>100</v>
      </c>
      <c r="B64" s="169">
        <v>2446.6440527177911</v>
      </c>
      <c r="C64" s="28">
        <f t="shared" si="70"/>
        <v>0.19203583810686228</v>
      </c>
      <c r="D64" s="32">
        <f t="shared" si="71"/>
        <v>2446.6440527177911</v>
      </c>
      <c r="E64" s="157">
        <f t="shared" si="72"/>
        <v>100</v>
      </c>
      <c r="F64" s="34">
        <v>0</v>
      </c>
      <c r="G64" s="157">
        <f t="shared" si="73"/>
        <v>0</v>
      </c>
      <c r="H64" s="34">
        <v>2446.6440527177911</v>
      </c>
      <c r="I64" s="157">
        <f t="shared" si="74"/>
        <v>100</v>
      </c>
      <c r="J64" s="34">
        <v>0</v>
      </c>
      <c r="K64" s="157">
        <f t="shared" si="75"/>
        <v>0</v>
      </c>
      <c r="L64" s="34">
        <v>0</v>
      </c>
      <c r="M64" s="157">
        <f t="shared" si="76"/>
        <v>0</v>
      </c>
      <c r="N64" s="34">
        <v>0</v>
      </c>
      <c r="O64" s="157">
        <f t="shared" si="77"/>
        <v>0</v>
      </c>
      <c r="P64" s="170">
        <v>0</v>
      </c>
      <c r="Q64" s="157">
        <f t="shared" si="78"/>
        <v>0</v>
      </c>
      <c r="R64" s="159">
        <v>0</v>
      </c>
      <c r="S64" s="157">
        <f t="shared" si="79"/>
        <v>0</v>
      </c>
    </row>
    <row r="65" spans="1:19" x14ac:dyDescent="0.2">
      <c r="A65" s="51" t="s">
        <v>101</v>
      </c>
      <c r="B65" s="169">
        <v>3015.6265306826999</v>
      </c>
      <c r="C65" s="28">
        <f t="shared" si="70"/>
        <v>0.23669498127185856</v>
      </c>
      <c r="D65" s="32">
        <f t="shared" si="71"/>
        <v>2546.3271485414689</v>
      </c>
      <c r="E65" s="157">
        <f t="shared" si="72"/>
        <v>84.437748594983091</v>
      </c>
      <c r="F65" s="34">
        <v>0</v>
      </c>
      <c r="G65" s="157">
        <f t="shared" si="73"/>
        <v>0</v>
      </c>
      <c r="H65" s="34">
        <v>2546.3271485414689</v>
      </c>
      <c r="I65" s="157">
        <f t="shared" si="74"/>
        <v>84.437748594983091</v>
      </c>
      <c r="J65" s="34">
        <v>0</v>
      </c>
      <c r="K65" s="157">
        <f t="shared" si="75"/>
        <v>0</v>
      </c>
      <c r="L65" s="34">
        <v>469.29938214123092</v>
      </c>
      <c r="M65" s="157">
        <f t="shared" si="76"/>
        <v>15.562251405016902</v>
      </c>
      <c r="N65" s="34">
        <v>0</v>
      </c>
      <c r="O65" s="157">
        <f t="shared" si="77"/>
        <v>0</v>
      </c>
      <c r="P65" s="170">
        <v>0</v>
      </c>
      <c r="Q65" s="157">
        <f t="shared" si="78"/>
        <v>0</v>
      </c>
      <c r="R65" s="159">
        <v>0</v>
      </c>
      <c r="S65" s="157">
        <f t="shared" si="79"/>
        <v>0</v>
      </c>
    </row>
    <row r="66" spans="1:19" x14ac:dyDescent="0.2">
      <c r="A66" s="51" t="s">
        <v>102</v>
      </c>
      <c r="B66" s="169">
        <v>144025.84930509902</v>
      </c>
      <c r="C66" s="28">
        <f t="shared" si="70"/>
        <v>11.304515117200653</v>
      </c>
      <c r="D66" s="32">
        <f t="shared" si="71"/>
        <v>118235.69388755495</v>
      </c>
      <c r="E66" s="157">
        <f t="shared" si="72"/>
        <v>82.093384248746105</v>
      </c>
      <c r="F66" s="34">
        <v>0</v>
      </c>
      <c r="G66" s="157">
        <f t="shared" si="73"/>
        <v>0</v>
      </c>
      <c r="H66" s="34">
        <v>118235.69388755495</v>
      </c>
      <c r="I66" s="157">
        <f t="shared" si="74"/>
        <v>82.093384248746105</v>
      </c>
      <c r="J66" s="34">
        <v>0</v>
      </c>
      <c r="K66" s="157">
        <f t="shared" si="75"/>
        <v>0</v>
      </c>
      <c r="L66" s="34">
        <v>17549.21949426334</v>
      </c>
      <c r="M66" s="157">
        <f t="shared" si="76"/>
        <v>12.184770705352845</v>
      </c>
      <c r="N66" s="34">
        <v>0</v>
      </c>
      <c r="O66" s="157">
        <f t="shared" si="77"/>
        <v>0</v>
      </c>
      <c r="P66" s="170">
        <v>0</v>
      </c>
      <c r="Q66" s="157">
        <f t="shared" si="78"/>
        <v>0</v>
      </c>
      <c r="R66" s="159">
        <v>8240.9359232805236</v>
      </c>
      <c r="S66" s="157">
        <f t="shared" si="79"/>
        <v>5.7218450459009134</v>
      </c>
    </row>
    <row r="67" spans="1:19" x14ac:dyDescent="0.2">
      <c r="A67" s="51" t="s">
        <v>103</v>
      </c>
      <c r="B67" s="169">
        <v>321050.261262046</v>
      </c>
      <c r="C67" s="28">
        <f t="shared" si="70"/>
        <v>25.199070509418114</v>
      </c>
      <c r="D67" s="32">
        <f t="shared" si="71"/>
        <v>183417.12420105</v>
      </c>
      <c r="E67" s="157">
        <f t="shared" si="72"/>
        <v>57.13034572220522</v>
      </c>
      <c r="F67" s="34">
        <v>0</v>
      </c>
      <c r="G67" s="157">
        <f t="shared" si="73"/>
        <v>0</v>
      </c>
      <c r="H67" s="34">
        <v>183417.12420105</v>
      </c>
      <c r="I67" s="157">
        <f t="shared" si="74"/>
        <v>57.13034572220522</v>
      </c>
      <c r="J67" s="34">
        <v>0</v>
      </c>
      <c r="K67" s="157">
        <f t="shared" si="75"/>
        <v>0</v>
      </c>
      <c r="L67" s="34">
        <v>48261.223100850715</v>
      </c>
      <c r="M67" s="157">
        <f t="shared" si="76"/>
        <v>15.032295227275702</v>
      </c>
      <c r="N67" s="34">
        <v>0</v>
      </c>
      <c r="O67" s="157">
        <f t="shared" si="77"/>
        <v>0</v>
      </c>
      <c r="P67" s="170">
        <v>77926.546723049221</v>
      </c>
      <c r="Q67" s="157">
        <f t="shared" si="78"/>
        <v>24.272382279559775</v>
      </c>
      <c r="R67" s="159">
        <v>11445.367237093182</v>
      </c>
      <c r="S67" s="157">
        <f t="shared" si="79"/>
        <v>3.5649767709583959</v>
      </c>
    </row>
    <row r="68" spans="1:19" x14ac:dyDescent="0.2">
      <c r="A68" s="51" t="s">
        <v>104</v>
      </c>
      <c r="B68" s="169">
        <v>48230.276985826917</v>
      </c>
      <c r="C68" s="28">
        <f t="shared" si="70"/>
        <v>3.7855697287927912</v>
      </c>
      <c r="D68" s="32">
        <f t="shared" si="71"/>
        <v>33073.969601652258</v>
      </c>
      <c r="E68" s="157">
        <f t="shared" si="72"/>
        <v>68.575118511907917</v>
      </c>
      <c r="F68" s="34">
        <v>688.76449214558329</v>
      </c>
      <c r="G68" s="157">
        <f t="shared" si="73"/>
        <v>1.4280749255244491</v>
      </c>
      <c r="H68" s="34">
        <v>32385.205109506671</v>
      </c>
      <c r="I68" s="157">
        <f t="shared" si="74"/>
        <v>67.147043586383461</v>
      </c>
      <c r="J68" s="34">
        <v>0</v>
      </c>
      <c r="K68" s="157">
        <f t="shared" si="75"/>
        <v>0</v>
      </c>
      <c r="L68" s="34">
        <v>5598.9070073276816</v>
      </c>
      <c r="M68" s="157">
        <f t="shared" si="76"/>
        <v>11.608697600830682</v>
      </c>
      <c r="N68" s="34">
        <v>0</v>
      </c>
      <c r="O68" s="157">
        <f t="shared" si="77"/>
        <v>0</v>
      </c>
      <c r="P68" s="170">
        <v>0</v>
      </c>
      <c r="Q68" s="157">
        <f t="shared" si="78"/>
        <v>0</v>
      </c>
      <c r="R68" s="159">
        <v>9557.4003768469829</v>
      </c>
      <c r="S68" s="157">
        <f t="shared" si="79"/>
        <v>19.816183887261413</v>
      </c>
    </row>
    <row r="69" spans="1:19" x14ac:dyDescent="0.2">
      <c r="A69" s="51" t="s">
        <v>105</v>
      </c>
      <c r="B69" s="169">
        <v>64641.809315539635</v>
      </c>
      <c r="C69" s="28">
        <f t="shared" si="70"/>
        <v>5.0737024925486685</v>
      </c>
      <c r="D69" s="32">
        <f t="shared" si="71"/>
        <v>57458.426463212672</v>
      </c>
      <c r="E69" s="157">
        <f t="shared" si="72"/>
        <v>88.887404408403356</v>
      </c>
      <c r="F69" s="34">
        <v>0</v>
      </c>
      <c r="G69" s="157">
        <f t="shared" si="73"/>
        <v>0</v>
      </c>
      <c r="H69" s="34">
        <v>57458.426463212672</v>
      </c>
      <c r="I69" s="157">
        <f t="shared" si="74"/>
        <v>88.887404408403356</v>
      </c>
      <c r="J69" s="34">
        <v>0</v>
      </c>
      <c r="K69" s="157">
        <f t="shared" si="75"/>
        <v>0</v>
      </c>
      <c r="L69" s="34">
        <v>6235.3360485452558</v>
      </c>
      <c r="M69" s="157">
        <f t="shared" si="76"/>
        <v>9.6459800778600826</v>
      </c>
      <c r="N69" s="34">
        <v>0</v>
      </c>
      <c r="O69" s="157">
        <f t="shared" si="77"/>
        <v>0</v>
      </c>
      <c r="P69" s="170">
        <v>0</v>
      </c>
      <c r="Q69" s="157">
        <f t="shared" si="78"/>
        <v>0</v>
      </c>
      <c r="R69" s="159">
        <v>948.0468037817343</v>
      </c>
      <c r="S69" s="157">
        <f t="shared" si="79"/>
        <v>1.466615513736599</v>
      </c>
    </row>
    <row r="70" spans="1:19" x14ac:dyDescent="0.2">
      <c r="A70" s="49" t="s">
        <v>106</v>
      </c>
      <c r="B70" s="169">
        <v>10702.695331769941</v>
      </c>
      <c r="C70" s="28">
        <f t="shared" si="70"/>
        <v>0.8400490728333635</v>
      </c>
      <c r="D70" s="32">
        <f t="shared" si="71"/>
        <v>10702.695331769941</v>
      </c>
      <c r="E70" s="157">
        <f t="shared" si="72"/>
        <v>100</v>
      </c>
      <c r="F70" s="34">
        <v>0</v>
      </c>
      <c r="G70" s="157">
        <f t="shared" si="73"/>
        <v>0</v>
      </c>
      <c r="H70" s="34">
        <v>10702.695331769941</v>
      </c>
      <c r="I70" s="157">
        <f t="shared" si="74"/>
        <v>100</v>
      </c>
      <c r="J70" s="34">
        <v>0</v>
      </c>
      <c r="K70" s="157">
        <f t="shared" si="75"/>
        <v>0</v>
      </c>
      <c r="L70" s="34">
        <v>0</v>
      </c>
      <c r="M70" s="157">
        <f t="shared" si="76"/>
        <v>0</v>
      </c>
      <c r="N70" s="34">
        <v>0</v>
      </c>
      <c r="O70" s="157">
        <f t="shared" si="77"/>
        <v>0</v>
      </c>
      <c r="P70" s="170">
        <v>0</v>
      </c>
      <c r="Q70" s="157">
        <f t="shared" si="78"/>
        <v>0</v>
      </c>
      <c r="R70" s="159">
        <v>0</v>
      </c>
      <c r="S70" s="157">
        <f t="shared" si="79"/>
        <v>0</v>
      </c>
    </row>
    <row r="71" spans="1:19" x14ac:dyDescent="0.2">
      <c r="A71" s="22" t="s">
        <v>107</v>
      </c>
      <c r="B71" s="169">
        <v>21356.189344417158</v>
      </c>
      <c r="C71" s="28">
        <f t="shared" si="70"/>
        <v>1.6762363593381433</v>
      </c>
      <c r="D71" s="32">
        <f t="shared" si="71"/>
        <v>21356.189344417158</v>
      </c>
      <c r="E71" s="157">
        <f t="shared" si="72"/>
        <v>100</v>
      </c>
      <c r="F71" s="34">
        <v>0</v>
      </c>
      <c r="G71" s="157">
        <f t="shared" si="73"/>
        <v>0</v>
      </c>
      <c r="H71" s="34">
        <v>21356.189344417158</v>
      </c>
      <c r="I71" s="157">
        <f t="shared" si="74"/>
        <v>100</v>
      </c>
      <c r="J71" s="34">
        <v>0</v>
      </c>
      <c r="K71" s="157">
        <f t="shared" si="75"/>
        <v>0</v>
      </c>
      <c r="L71" s="34">
        <v>0</v>
      </c>
      <c r="M71" s="157">
        <f t="shared" si="76"/>
        <v>0</v>
      </c>
      <c r="N71" s="34">
        <v>0</v>
      </c>
      <c r="O71" s="157">
        <f t="shared" si="77"/>
        <v>0</v>
      </c>
      <c r="P71" s="170">
        <v>0</v>
      </c>
      <c r="Q71" s="157">
        <f t="shared" si="78"/>
        <v>0</v>
      </c>
      <c r="R71" s="159">
        <v>0</v>
      </c>
      <c r="S71" s="157">
        <f t="shared" si="79"/>
        <v>0</v>
      </c>
    </row>
    <row r="72" spans="1:19" x14ac:dyDescent="0.2">
      <c r="A72" s="22" t="s">
        <v>108</v>
      </c>
      <c r="B72" s="169">
        <v>3776.7216406866078</v>
      </c>
      <c r="C72" s="28">
        <f t="shared" si="70"/>
        <v>0.29643294649253693</v>
      </c>
      <c r="D72" s="32">
        <f t="shared" si="71"/>
        <v>3776.7216406866078</v>
      </c>
      <c r="E72" s="157">
        <f t="shared" si="72"/>
        <v>100</v>
      </c>
      <c r="F72" s="34">
        <v>0</v>
      </c>
      <c r="G72" s="157">
        <f t="shared" si="73"/>
        <v>0</v>
      </c>
      <c r="H72" s="34">
        <v>3776.7216406866078</v>
      </c>
      <c r="I72" s="157">
        <f t="shared" si="74"/>
        <v>100</v>
      </c>
      <c r="J72" s="34">
        <v>0</v>
      </c>
      <c r="K72" s="157">
        <f t="shared" si="75"/>
        <v>0</v>
      </c>
      <c r="L72" s="34">
        <v>0</v>
      </c>
      <c r="M72" s="157">
        <f t="shared" si="76"/>
        <v>0</v>
      </c>
      <c r="N72" s="34">
        <v>0</v>
      </c>
      <c r="O72" s="157">
        <f t="shared" si="77"/>
        <v>0</v>
      </c>
      <c r="P72" s="170">
        <v>0</v>
      </c>
      <c r="Q72" s="157">
        <f t="shared" si="78"/>
        <v>0</v>
      </c>
      <c r="R72" s="159">
        <v>0</v>
      </c>
      <c r="S72" s="157">
        <f t="shared" si="79"/>
        <v>0</v>
      </c>
    </row>
    <row r="73" spans="1:19" x14ac:dyDescent="0.2">
      <c r="A73" s="22" t="s">
        <v>109</v>
      </c>
      <c r="B73" s="169">
        <v>17371.985501634877</v>
      </c>
      <c r="C73" s="28">
        <f t="shared" si="70"/>
        <v>1.3635182411111075</v>
      </c>
      <c r="D73" s="32">
        <f t="shared" si="71"/>
        <v>10385.620974779478</v>
      </c>
      <c r="E73" s="157">
        <f t="shared" si="72"/>
        <v>59.783730384774316</v>
      </c>
      <c r="F73" s="34">
        <v>0</v>
      </c>
      <c r="G73" s="157">
        <f t="shared" si="73"/>
        <v>0</v>
      </c>
      <c r="H73" s="34">
        <v>10385.620974779478</v>
      </c>
      <c r="I73" s="157">
        <f t="shared" si="74"/>
        <v>59.783730384774316</v>
      </c>
      <c r="J73" s="34">
        <v>0</v>
      </c>
      <c r="K73" s="157">
        <f t="shared" si="75"/>
        <v>0</v>
      </c>
      <c r="L73" s="34">
        <v>6986.3645268554055</v>
      </c>
      <c r="M73" s="157">
        <f t="shared" si="76"/>
        <v>40.216269615225727</v>
      </c>
      <c r="N73" s="34">
        <v>0</v>
      </c>
      <c r="O73" s="157">
        <f t="shared" si="77"/>
        <v>0</v>
      </c>
      <c r="P73" s="170">
        <v>0</v>
      </c>
      <c r="Q73" s="157">
        <f t="shared" si="78"/>
        <v>0</v>
      </c>
      <c r="R73" s="159">
        <v>0</v>
      </c>
      <c r="S73" s="157">
        <f t="shared" si="79"/>
        <v>0</v>
      </c>
    </row>
    <row r="74" spans="1:19" x14ac:dyDescent="0.2">
      <c r="A74" s="22" t="s">
        <v>110</v>
      </c>
      <c r="B74" s="169">
        <v>38556.960509810953</v>
      </c>
      <c r="C74" s="28">
        <f t="shared" si="70"/>
        <v>3.026316074923054</v>
      </c>
      <c r="D74" s="32">
        <f t="shared" si="71"/>
        <v>36658.711699098385</v>
      </c>
      <c r="E74" s="157">
        <f t="shared" si="72"/>
        <v>95.076767500307625</v>
      </c>
      <c r="F74" s="34">
        <v>0</v>
      </c>
      <c r="G74" s="157">
        <f t="shared" si="73"/>
        <v>0</v>
      </c>
      <c r="H74" s="34">
        <v>36658.711699098385</v>
      </c>
      <c r="I74" s="157">
        <f t="shared" si="74"/>
        <v>95.076767500307625</v>
      </c>
      <c r="J74" s="34">
        <v>0</v>
      </c>
      <c r="K74" s="157">
        <f t="shared" si="75"/>
        <v>0</v>
      </c>
      <c r="L74" s="34">
        <v>1898.2488107125928</v>
      </c>
      <c r="M74" s="157">
        <f t="shared" si="76"/>
        <v>4.9232324996924399</v>
      </c>
      <c r="N74" s="34">
        <v>0</v>
      </c>
      <c r="O74" s="157">
        <f t="shared" si="77"/>
        <v>0</v>
      </c>
      <c r="P74" s="170">
        <v>0</v>
      </c>
      <c r="Q74" s="157">
        <f t="shared" si="78"/>
        <v>0</v>
      </c>
      <c r="R74" s="159">
        <v>0</v>
      </c>
      <c r="S74" s="157">
        <f t="shared" si="79"/>
        <v>0</v>
      </c>
    </row>
    <row r="75" spans="1:19" x14ac:dyDescent="0.2">
      <c r="A75" s="22" t="s">
        <v>111</v>
      </c>
      <c r="B75" s="169">
        <v>33139.296526334118</v>
      </c>
      <c r="C75" s="28">
        <f t="shared" si="70"/>
        <v>2.6010864047171851</v>
      </c>
      <c r="D75" s="32">
        <f t="shared" si="71"/>
        <v>33139.296526334118</v>
      </c>
      <c r="E75" s="157">
        <f t="shared" si="72"/>
        <v>100</v>
      </c>
      <c r="F75" s="34">
        <v>33139.296526334118</v>
      </c>
      <c r="G75" s="157">
        <f t="shared" si="73"/>
        <v>100</v>
      </c>
      <c r="H75" s="34">
        <v>0</v>
      </c>
      <c r="I75" s="157">
        <f t="shared" si="74"/>
        <v>0</v>
      </c>
      <c r="J75" s="34">
        <v>0</v>
      </c>
      <c r="K75" s="157">
        <f t="shared" si="75"/>
        <v>0</v>
      </c>
      <c r="L75" s="34">
        <v>0</v>
      </c>
      <c r="M75" s="157">
        <f t="shared" si="76"/>
        <v>0</v>
      </c>
      <c r="N75" s="34">
        <v>0</v>
      </c>
      <c r="O75" s="157">
        <f t="shared" si="77"/>
        <v>0</v>
      </c>
      <c r="P75" s="170">
        <v>0</v>
      </c>
      <c r="Q75" s="157">
        <f t="shared" si="78"/>
        <v>0</v>
      </c>
      <c r="R75" s="159">
        <v>0</v>
      </c>
      <c r="S75" s="157">
        <f t="shared" si="79"/>
        <v>0</v>
      </c>
    </row>
    <row r="76" spans="1:19" x14ac:dyDescent="0.2">
      <c r="A76" s="22" t="s">
        <v>112</v>
      </c>
      <c r="B76" s="169">
        <v>28490.444686502178</v>
      </c>
      <c r="C76" s="28">
        <f t="shared" si="70"/>
        <v>2.2362004057484874</v>
      </c>
      <c r="D76" s="32">
        <f t="shared" si="71"/>
        <v>27240.338758992522</v>
      </c>
      <c r="E76" s="157">
        <f t="shared" si="72"/>
        <v>95.612192293713434</v>
      </c>
      <c r="F76" s="34">
        <v>10709.041837321307</v>
      </c>
      <c r="G76" s="157">
        <f t="shared" si="73"/>
        <v>37.588187742099002</v>
      </c>
      <c r="H76" s="34">
        <v>16531.296921671215</v>
      </c>
      <c r="I76" s="157">
        <f t="shared" si="74"/>
        <v>58.024004551614425</v>
      </c>
      <c r="J76" s="34">
        <v>0</v>
      </c>
      <c r="K76" s="157">
        <f t="shared" si="75"/>
        <v>0</v>
      </c>
      <c r="L76" s="34">
        <v>1250.1059275096461</v>
      </c>
      <c r="M76" s="157">
        <f t="shared" si="76"/>
        <v>4.3878077062865382</v>
      </c>
      <c r="N76" s="34">
        <v>0</v>
      </c>
      <c r="O76" s="157">
        <f t="shared" si="77"/>
        <v>0</v>
      </c>
      <c r="P76" s="170">
        <v>0</v>
      </c>
      <c r="Q76" s="157">
        <f t="shared" si="78"/>
        <v>0</v>
      </c>
      <c r="R76" s="159">
        <v>0</v>
      </c>
      <c r="S76" s="157">
        <f t="shared" si="79"/>
        <v>0</v>
      </c>
    </row>
    <row r="77" spans="1:19" x14ac:dyDescent="0.2">
      <c r="A77" s="22" t="s">
        <v>113</v>
      </c>
      <c r="B77" s="169">
        <v>21820.191663831334</v>
      </c>
      <c r="C77" s="28">
        <f t="shared" si="70"/>
        <v>1.7126556636473458</v>
      </c>
      <c r="D77" s="32">
        <f t="shared" si="71"/>
        <v>20598.001783032923</v>
      </c>
      <c r="E77" s="157">
        <f t="shared" si="72"/>
        <v>94.398812349461224</v>
      </c>
      <c r="F77" s="34">
        <v>6915.5032051732351</v>
      </c>
      <c r="G77" s="157">
        <f t="shared" si="73"/>
        <v>31.693136851021432</v>
      </c>
      <c r="H77" s="34">
        <v>13682.498577859687</v>
      </c>
      <c r="I77" s="157">
        <f t="shared" si="74"/>
        <v>62.705675498439795</v>
      </c>
      <c r="J77" s="34">
        <v>0</v>
      </c>
      <c r="K77" s="157">
        <f t="shared" si="75"/>
        <v>0</v>
      </c>
      <c r="L77" s="34">
        <v>1222.1898807984069</v>
      </c>
      <c r="M77" s="157">
        <f t="shared" si="76"/>
        <v>5.6011876505387521</v>
      </c>
      <c r="N77" s="34">
        <v>0</v>
      </c>
      <c r="O77" s="157">
        <f t="shared" si="77"/>
        <v>0</v>
      </c>
      <c r="P77" s="170">
        <v>0</v>
      </c>
      <c r="Q77" s="157">
        <f t="shared" si="78"/>
        <v>0</v>
      </c>
      <c r="R77" s="159">
        <v>0</v>
      </c>
      <c r="S77" s="157">
        <f t="shared" si="79"/>
        <v>0</v>
      </c>
    </row>
    <row r="78" spans="1:19" x14ac:dyDescent="0.2">
      <c r="A78" s="22" t="s">
        <v>114</v>
      </c>
      <c r="B78" s="169">
        <v>7813.8879195836362</v>
      </c>
      <c r="C78" s="28">
        <f t="shared" si="70"/>
        <v>0.61330805919377074</v>
      </c>
      <c r="D78" s="32">
        <f t="shared" si="71"/>
        <v>6825.9865800896659</v>
      </c>
      <c r="E78" s="157">
        <f t="shared" si="72"/>
        <v>87.357108910942628</v>
      </c>
      <c r="F78" s="34">
        <v>0</v>
      </c>
      <c r="G78" s="157">
        <f t="shared" si="73"/>
        <v>0</v>
      </c>
      <c r="H78" s="34">
        <v>6825.9865800896659</v>
      </c>
      <c r="I78" s="157">
        <f t="shared" si="74"/>
        <v>87.357108910942628</v>
      </c>
      <c r="J78" s="34">
        <v>0</v>
      </c>
      <c r="K78" s="157">
        <f t="shared" si="75"/>
        <v>0</v>
      </c>
      <c r="L78" s="34">
        <v>987.90133949397045</v>
      </c>
      <c r="M78" s="157">
        <f t="shared" si="76"/>
        <v>12.642891089057379</v>
      </c>
      <c r="N78" s="34">
        <v>0</v>
      </c>
      <c r="O78" s="157">
        <f t="shared" si="77"/>
        <v>0</v>
      </c>
      <c r="P78" s="170">
        <v>0</v>
      </c>
      <c r="Q78" s="157">
        <f t="shared" si="78"/>
        <v>0</v>
      </c>
      <c r="R78" s="159">
        <v>0</v>
      </c>
      <c r="S78" s="157">
        <f t="shared" si="79"/>
        <v>0</v>
      </c>
    </row>
    <row r="79" spans="1:19" x14ac:dyDescent="0.2">
      <c r="A79" s="22" t="s">
        <v>115</v>
      </c>
      <c r="B79" s="169">
        <v>42098.299599628597</v>
      </c>
      <c r="C79" s="28">
        <f t="shared" si="70"/>
        <v>3.3042739656012223</v>
      </c>
      <c r="D79" s="32">
        <f t="shared" si="71"/>
        <v>18713.016118268966</v>
      </c>
      <c r="E79" s="157">
        <f t="shared" si="72"/>
        <v>44.450764748783484</v>
      </c>
      <c r="F79" s="34">
        <v>0</v>
      </c>
      <c r="G79" s="157">
        <f t="shared" si="73"/>
        <v>0</v>
      </c>
      <c r="H79" s="34">
        <v>18713.016118268966</v>
      </c>
      <c r="I79" s="157">
        <f t="shared" si="74"/>
        <v>44.450764748783484</v>
      </c>
      <c r="J79" s="34">
        <v>0</v>
      </c>
      <c r="K79" s="157">
        <f t="shared" si="75"/>
        <v>0</v>
      </c>
      <c r="L79" s="34">
        <v>20780.036527411939</v>
      </c>
      <c r="M79" s="157">
        <f t="shared" si="76"/>
        <v>49.360750256039474</v>
      </c>
      <c r="N79" s="34">
        <v>0</v>
      </c>
      <c r="O79" s="157">
        <f t="shared" si="77"/>
        <v>0</v>
      </c>
      <c r="P79" s="170">
        <v>0</v>
      </c>
      <c r="Q79" s="157">
        <f t="shared" si="78"/>
        <v>0</v>
      </c>
      <c r="R79" s="159">
        <v>2605.246953947687</v>
      </c>
      <c r="S79" s="157">
        <f t="shared" si="79"/>
        <v>6.1884849951770287</v>
      </c>
    </row>
    <row r="80" spans="1:19" x14ac:dyDescent="0.2">
      <c r="A80" s="22" t="s">
        <v>116</v>
      </c>
      <c r="B80" s="169">
        <v>49554.077588496133</v>
      </c>
      <c r="C80" s="28">
        <f t="shared" si="70"/>
        <v>3.889474159818449</v>
      </c>
      <c r="D80" s="32">
        <f t="shared" si="71"/>
        <v>45810.584016968751</v>
      </c>
      <c r="E80" s="157">
        <f t="shared" si="72"/>
        <v>92.445639685569631</v>
      </c>
      <c r="F80" s="34">
        <v>0</v>
      </c>
      <c r="G80" s="157">
        <f t="shared" si="73"/>
        <v>0</v>
      </c>
      <c r="H80" s="34">
        <v>0</v>
      </c>
      <c r="I80" s="157">
        <f t="shared" si="74"/>
        <v>0</v>
      </c>
      <c r="J80" s="34">
        <v>45810.584016968751</v>
      </c>
      <c r="K80" s="157">
        <f t="shared" si="75"/>
        <v>92.445639685569631</v>
      </c>
      <c r="L80" s="34">
        <v>1459.5511181331556</v>
      </c>
      <c r="M80" s="157">
        <f t="shared" si="76"/>
        <v>2.9453703694244266</v>
      </c>
      <c r="N80" s="34">
        <v>0</v>
      </c>
      <c r="O80" s="157">
        <f t="shared" si="77"/>
        <v>0</v>
      </c>
      <c r="P80" s="170">
        <v>0</v>
      </c>
      <c r="Q80" s="157">
        <f t="shared" si="78"/>
        <v>0</v>
      </c>
      <c r="R80" s="159">
        <v>2283.9424533942138</v>
      </c>
      <c r="S80" s="157">
        <f t="shared" si="79"/>
        <v>4.6089899450059102</v>
      </c>
    </row>
    <row r="81" spans="1:19" x14ac:dyDescent="0.2">
      <c r="A81" s="22" t="s">
        <v>117</v>
      </c>
      <c r="B81" s="169">
        <v>622.48329228742864</v>
      </c>
      <c r="C81" s="28">
        <f t="shared" si="70"/>
        <v>4.8858394668872394E-2</v>
      </c>
      <c r="D81" s="32">
        <f t="shared" si="71"/>
        <v>622.48329228742864</v>
      </c>
      <c r="E81" s="157">
        <f t="shared" si="72"/>
        <v>100</v>
      </c>
      <c r="F81" s="34">
        <v>0</v>
      </c>
      <c r="G81" s="157">
        <f t="shared" si="73"/>
        <v>0</v>
      </c>
      <c r="H81" s="34">
        <v>622.48329228742864</v>
      </c>
      <c r="I81" s="157">
        <f t="shared" si="74"/>
        <v>100</v>
      </c>
      <c r="J81" s="34">
        <v>0</v>
      </c>
      <c r="K81" s="157">
        <f t="shared" si="75"/>
        <v>0</v>
      </c>
      <c r="L81" s="34">
        <v>0</v>
      </c>
      <c r="M81" s="157">
        <f t="shared" si="76"/>
        <v>0</v>
      </c>
      <c r="N81" s="34">
        <v>0</v>
      </c>
      <c r="O81" s="157">
        <f t="shared" si="77"/>
        <v>0</v>
      </c>
      <c r="P81" s="170">
        <v>0</v>
      </c>
      <c r="Q81" s="157">
        <f t="shared" si="78"/>
        <v>0</v>
      </c>
      <c r="R81" s="159">
        <v>0</v>
      </c>
      <c r="S81" s="157">
        <f t="shared" si="79"/>
        <v>0</v>
      </c>
    </row>
    <row r="82" spans="1:19" x14ac:dyDescent="0.2">
      <c r="A82" s="160" t="s">
        <v>132</v>
      </c>
      <c r="B82" s="169">
        <v>0</v>
      </c>
      <c r="C82" s="28">
        <f t="shared" si="70"/>
        <v>0</v>
      </c>
      <c r="D82" s="32">
        <f t="shared" si="71"/>
        <v>0</v>
      </c>
      <c r="E82" s="157">
        <f t="shared" si="72"/>
        <v>0</v>
      </c>
      <c r="F82" s="34">
        <v>0</v>
      </c>
      <c r="G82" s="157">
        <f t="shared" si="73"/>
        <v>0</v>
      </c>
      <c r="H82" s="34">
        <v>0</v>
      </c>
      <c r="I82" s="157">
        <f t="shared" si="74"/>
        <v>0</v>
      </c>
      <c r="J82" s="34">
        <v>0</v>
      </c>
      <c r="K82" s="157">
        <f t="shared" si="75"/>
        <v>0</v>
      </c>
      <c r="L82" s="34">
        <v>0</v>
      </c>
      <c r="M82" s="157">
        <f t="shared" si="76"/>
        <v>0</v>
      </c>
      <c r="N82" s="34">
        <v>0</v>
      </c>
      <c r="O82" s="157">
        <f t="shared" si="77"/>
        <v>0</v>
      </c>
      <c r="P82" s="170">
        <v>0</v>
      </c>
      <c r="Q82" s="157">
        <f t="shared" si="78"/>
        <v>0</v>
      </c>
      <c r="R82" s="159">
        <v>0</v>
      </c>
      <c r="S82" s="157">
        <f t="shared" si="79"/>
        <v>0</v>
      </c>
    </row>
    <row r="83" spans="1:19" x14ac:dyDescent="0.2">
      <c r="A83" s="22" t="s">
        <v>119</v>
      </c>
      <c r="B83" s="169">
        <v>0</v>
      </c>
      <c r="C83" s="28">
        <f t="shared" si="70"/>
        <v>0</v>
      </c>
      <c r="D83" s="32">
        <f t="shared" si="71"/>
        <v>0</v>
      </c>
      <c r="E83" s="157">
        <f t="shared" si="72"/>
        <v>0</v>
      </c>
      <c r="F83" s="34">
        <v>0</v>
      </c>
      <c r="G83" s="157">
        <f t="shared" si="73"/>
        <v>0</v>
      </c>
      <c r="H83" s="34">
        <v>0</v>
      </c>
      <c r="I83" s="157">
        <f t="shared" si="74"/>
        <v>0</v>
      </c>
      <c r="J83" s="34">
        <v>0</v>
      </c>
      <c r="K83" s="157">
        <f t="shared" si="75"/>
        <v>0</v>
      </c>
      <c r="L83" s="34">
        <v>0</v>
      </c>
      <c r="M83" s="157">
        <f t="shared" si="76"/>
        <v>0</v>
      </c>
      <c r="N83" s="34">
        <v>0</v>
      </c>
      <c r="O83" s="157">
        <f t="shared" si="77"/>
        <v>0</v>
      </c>
      <c r="P83" s="170">
        <v>0</v>
      </c>
      <c r="Q83" s="157">
        <f t="shared" si="78"/>
        <v>0</v>
      </c>
      <c r="R83" s="159">
        <v>0</v>
      </c>
      <c r="S83" s="157">
        <f t="shared" si="79"/>
        <v>0</v>
      </c>
    </row>
    <row r="84" spans="1:19" x14ac:dyDescent="0.2">
      <c r="A84" s="22" t="s">
        <v>120</v>
      </c>
      <c r="B84" s="169">
        <v>13383.729642341681</v>
      </c>
      <c r="C84" s="28">
        <f t="shared" si="70"/>
        <v>1.050482082184268</v>
      </c>
      <c r="D84" s="32">
        <f t="shared" si="71"/>
        <v>7092.2060256811583</v>
      </c>
      <c r="E84" s="157">
        <f t="shared" si="72"/>
        <v>52.991252925819495</v>
      </c>
      <c r="F84" s="34">
        <v>0</v>
      </c>
      <c r="G84" s="157">
        <f t="shared" si="73"/>
        <v>0</v>
      </c>
      <c r="H84" s="34">
        <v>7092.2060256811583</v>
      </c>
      <c r="I84" s="157">
        <f t="shared" si="74"/>
        <v>52.991252925819495</v>
      </c>
      <c r="J84" s="34">
        <v>0</v>
      </c>
      <c r="K84" s="157">
        <f t="shared" si="75"/>
        <v>0</v>
      </c>
      <c r="L84" s="34">
        <v>5448.6553683980683</v>
      </c>
      <c r="M84" s="157">
        <f t="shared" si="76"/>
        <v>40.711038806106259</v>
      </c>
      <c r="N84" s="34">
        <v>0</v>
      </c>
      <c r="O84" s="157">
        <f t="shared" si="77"/>
        <v>0</v>
      </c>
      <c r="P84" s="170">
        <v>0</v>
      </c>
      <c r="Q84" s="157">
        <f t="shared" si="78"/>
        <v>0</v>
      </c>
      <c r="R84" s="159">
        <v>842.86824826246323</v>
      </c>
      <c r="S84" s="157">
        <f t="shared" si="79"/>
        <v>6.2977082680743024</v>
      </c>
    </row>
    <row r="85" spans="1:19" x14ac:dyDescent="0.2">
      <c r="A85" s="22"/>
      <c r="B85" s="169"/>
      <c r="C85" s="28"/>
      <c r="D85" s="32"/>
      <c r="E85" s="157"/>
      <c r="F85" s="34"/>
      <c r="G85" s="157"/>
      <c r="H85" s="34"/>
      <c r="I85" s="157"/>
      <c r="J85" s="34"/>
      <c r="K85" s="157"/>
      <c r="L85" s="34"/>
      <c r="M85" s="157"/>
      <c r="N85" s="34"/>
      <c r="O85" s="157"/>
      <c r="P85" s="170"/>
      <c r="Q85" s="157"/>
      <c r="R85" s="159"/>
      <c r="S85" s="157"/>
    </row>
    <row r="86" spans="1:19" x14ac:dyDescent="0.2">
      <c r="A86" s="158" t="s">
        <v>131</v>
      </c>
      <c r="B86" s="34"/>
      <c r="C86" s="28"/>
      <c r="D86" s="32"/>
      <c r="E86" s="157"/>
      <c r="F86" s="32"/>
      <c r="G86" s="157"/>
      <c r="H86" s="32"/>
      <c r="I86" s="157"/>
      <c r="J86" s="32"/>
      <c r="K86" s="157"/>
      <c r="L86" s="32"/>
      <c r="M86" s="157"/>
      <c r="N86" s="34"/>
      <c r="O86" s="157"/>
      <c r="P86" s="171"/>
      <c r="Q86" s="157"/>
      <c r="R86" s="32"/>
      <c r="S86" s="157"/>
    </row>
    <row r="87" spans="1:19" x14ac:dyDescent="0.2">
      <c r="A87" s="22" t="s">
        <v>121</v>
      </c>
      <c r="B87" s="169">
        <v>26782.42202524091</v>
      </c>
      <c r="C87" s="28">
        <f>+B87/B$7*100</f>
        <v>2.1021385822084144</v>
      </c>
      <c r="D87" s="32">
        <f>+F87+H87+J87</f>
        <v>23796.288639054124</v>
      </c>
      <c r="E87" s="157">
        <f>IF(ISNUMBER(D87/$B87*100),D87/$B87*100,0)</f>
        <v>88.850398282229577</v>
      </c>
      <c r="F87" s="34">
        <v>1078.4600048997472</v>
      </c>
      <c r="G87" s="157">
        <f>IF(ISNUMBER(F87/$B87*100),F87/$B87*100,0)</f>
        <v>4.0267456165217617</v>
      </c>
      <c r="H87" s="34">
        <v>22717.828634154379</v>
      </c>
      <c r="I87" s="157">
        <f>IF(ISNUMBER(H87/$B87*100),H87/$B87*100,0)</f>
        <v>84.823652665707812</v>
      </c>
      <c r="J87" s="34">
        <v>0</v>
      </c>
      <c r="K87" s="157">
        <f>IF(ISNUMBER(J87/$B87*100),J87/$B87*100,0)</f>
        <v>0</v>
      </c>
      <c r="L87" s="34">
        <v>2986.1333861867893</v>
      </c>
      <c r="M87" s="157">
        <f>IF(ISNUMBER(L87/$B87*100),L87/$B87*100,0)</f>
        <v>11.149601717770439</v>
      </c>
      <c r="N87" s="34">
        <v>0</v>
      </c>
      <c r="O87" s="157">
        <f>IF(ISNUMBER(N87/$B87*100),N87/$B87*100,0)</f>
        <v>0</v>
      </c>
      <c r="P87" s="170">
        <v>0</v>
      </c>
      <c r="Q87" s="157">
        <f>IF(ISNUMBER(P87/$B87*100),P87/$B87*100,0)</f>
        <v>0</v>
      </c>
      <c r="R87" s="159">
        <v>0</v>
      </c>
      <c r="S87" s="157">
        <f>IF(ISNUMBER(R87/$B87*100),R87/$B87*100,0)</f>
        <v>0</v>
      </c>
    </row>
    <row r="88" spans="1:19" x14ac:dyDescent="0.2">
      <c r="A88" s="22" t="s">
        <v>122</v>
      </c>
      <c r="B88" s="169">
        <v>45527.08478266481</v>
      </c>
      <c r="C88" s="28">
        <f t="shared" ref="C88:C99" si="80">+B88/B$7*100</f>
        <v>3.5733975578055439</v>
      </c>
      <c r="D88" s="32">
        <f t="shared" ref="D88:D99" si="81">+F88+H88+J88</f>
        <v>39544.454713883388</v>
      </c>
      <c r="E88" s="157">
        <f t="shared" ref="E88:E99" si="82">IF(ISNUMBER(D88/$B88*100),D88/$B88*100,0)</f>
        <v>86.859184818573297</v>
      </c>
      <c r="F88" s="34">
        <v>9836.1524433978884</v>
      </c>
      <c r="G88" s="157">
        <f t="shared" ref="G88:G99" si="83">IF(ISNUMBER(F88/$B88*100),F88/$B88*100,0)</f>
        <v>21.605056617073725</v>
      </c>
      <c r="H88" s="34">
        <v>29708.302270485496</v>
      </c>
      <c r="I88" s="157">
        <f t="shared" ref="I88:I99" si="84">IF(ISNUMBER(H88/$B88*100),H88/$B88*100,0)</f>
        <v>65.254128201499569</v>
      </c>
      <c r="J88" s="34">
        <v>0</v>
      </c>
      <c r="K88" s="157">
        <f t="shared" ref="K88:K99" si="85">IF(ISNUMBER(J88/$B88*100),J88/$B88*100,0)</f>
        <v>0</v>
      </c>
      <c r="L88" s="34">
        <v>5982.6300687814391</v>
      </c>
      <c r="M88" s="157">
        <f t="shared" ref="M88:M99" si="86">IF(ISNUMBER(L88/$B88*100),L88/$B88*100,0)</f>
        <v>13.140815181426738</v>
      </c>
      <c r="N88" s="34">
        <v>0</v>
      </c>
      <c r="O88" s="157">
        <f t="shared" ref="O88:O99" si="87">IF(ISNUMBER(N88/$B88*100),N88/$B88*100,0)</f>
        <v>0</v>
      </c>
      <c r="P88" s="170">
        <v>0</v>
      </c>
      <c r="Q88" s="157">
        <f t="shared" ref="Q88:Q99" si="88">IF(ISNUMBER(P88/$B88*100),P88/$B88*100,0)</f>
        <v>0</v>
      </c>
      <c r="R88" s="159">
        <v>0</v>
      </c>
      <c r="S88" s="157">
        <f t="shared" ref="S88:S99" si="89">IF(ISNUMBER(R88/$B88*100),R88/$B88*100,0)</f>
        <v>0</v>
      </c>
    </row>
    <row r="89" spans="1:19" x14ac:dyDescent="0.2">
      <c r="A89" s="22" t="s">
        <v>123</v>
      </c>
      <c r="B89" s="169">
        <v>72915.93370819054</v>
      </c>
      <c r="C89" s="28">
        <f t="shared" si="80"/>
        <v>5.7231342767013853</v>
      </c>
      <c r="D89" s="32">
        <f t="shared" si="81"/>
        <v>64832.687217482424</v>
      </c>
      <c r="E89" s="157">
        <f t="shared" si="82"/>
        <v>88.914293379198497</v>
      </c>
      <c r="F89" s="34">
        <v>18724.299522743866</v>
      </c>
      <c r="G89" s="157">
        <f t="shared" si="83"/>
        <v>25.679297473825795</v>
      </c>
      <c r="H89" s="34">
        <v>46108.387694738558</v>
      </c>
      <c r="I89" s="157">
        <f t="shared" si="84"/>
        <v>63.234995905372692</v>
      </c>
      <c r="J89" s="34">
        <v>0</v>
      </c>
      <c r="K89" s="157">
        <f t="shared" si="85"/>
        <v>0</v>
      </c>
      <c r="L89" s="34">
        <v>7354.1811581619859</v>
      </c>
      <c r="M89" s="157">
        <f t="shared" si="86"/>
        <v>10.085835542603634</v>
      </c>
      <c r="N89" s="34">
        <v>0</v>
      </c>
      <c r="O89" s="157">
        <f t="shared" si="87"/>
        <v>0</v>
      </c>
      <c r="P89" s="170">
        <v>0</v>
      </c>
      <c r="Q89" s="157">
        <f t="shared" si="88"/>
        <v>0</v>
      </c>
      <c r="R89" s="159">
        <v>729.06533254623184</v>
      </c>
      <c r="S89" s="157">
        <f t="shared" si="89"/>
        <v>0.99987107819801113</v>
      </c>
    </row>
    <row r="90" spans="1:19" x14ac:dyDescent="0.2">
      <c r="A90" s="22" t="s">
        <v>124</v>
      </c>
      <c r="B90" s="169">
        <v>52219.847690014867</v>
      </c>
      <c r="C90" s="28">
        <f t="shared" si="80"/>
        <v>4.0987090892217308</v>
      </c>
      <c r="D90" s="32">
        <f t="shared" si="81"/>
        <v>52219.847690014853</v>
      </c>
      <c r="E90" s="157">
        <f t="shared" si="82"/>
        <v>99.999999999999972</v>
      </c>
      <c r="F90" s="34">
        <v>2601.3451895524354</v>
      </c>
      <c r="G90" s="157">
        <f t="shared" si="83"/>
        <v>4.9815258079541413</v>
      </c>
      <c r="H90" s="34">
        <v>49618.502500462419</v>
      </c>
      <c r="I90" s="157">
        <f t="shared" si="84"/>
        <v>95.018474192045829</v>
      </c>
      <c r="J90" s="34">
        <v>0</v>
      </c>
      <c r="K90" s="157">
        <f t="shared" si="85"/>
        <v>0</v>
      </c>
      <c r="L90" s="34">
        <v>0</v>
      </c>
      <c r="M90" s="157">
        <f t="shared" si="86"/>
        <v>0</v>
      </c>
      <c r="N90" s="34">
        <v>0</v>
      </c>
      <c r="O90" s="157">
        <f t="shared" si="87"/>
        <v>0</v>
      </c>
      <c r="P90" s="170">
        <v>0</v>
      </c>
      <c r="Q90" s="157">
        <f t="shared" si="88"/>
        <v>0</v>
      </c>
      <c r="R90" s="159">
        <v>0</v>
      </c>
      <c r="S90" s="157">
        <f t="shared" si="89"/>
        <v>0</v>
      </c>
    </row>
    <row r="91" spans="1:19" x14ac:dyDescent="0.2">
      <c r="A91" s="22" t="s">
        <v>125</v>
      </c>
      <c r="B91" s="169">
        <v>305600.43052938912</v>
      </c>
      <c r="C91" s="28">
        <f t="shared" si="80"/>
        <v>23.986421211266553</v>
      </c>
      <c r="D91" s="32">
        <f t="shared" si="81"/>
        <v>200811.25590901435</v>
      </c>
      <c r="E91" s="157">
        <f t="shared" si="82"/>
        <v>65.710396926192374</v>
      </c>
      <c r="F91" s="34">
        <v>9684.0498896793288</v>
      </c>
      <c r="G91" s="157">
        <f t="shared" si="83"/>
        <v>3.1688600284049762</v>
      </c>
      <c r="H91" s="34">
        <v>180739.83442246664</v>
      </c>
      <c r="I91" s="157">
        <f t="shared" si="84"/>
        <v>59.142532655916909</v>
      </c>
      <c r="J91" s="34">
        <v>10387.371596868394</v>
      </c>
      <c r="K91" s="157">
        <f t="shared" si="85"/>
        <v>3.3990042418704824</v>
      </c>
      <c r="L91" s="34">
        <v>63677.557745393395</v>
      </c>
      <c r="M91" s="157">
        <f t="shared" si="86"/>
        <v>20.836867813008407</v>
      </c>
      <c r="N91" s="34">
        <v>0</v>
      </c>
      <c r="O91" s="157">
        <f t="shared" si="87"/>
        <v>0</v>
      </c>
      <c r="P91" s="170">
        <v>32931.673977208891</v>
      </c>
      <c r="Q91" s="157">
        <f t="shared" si="88"/>
        <v>10.776056146308964</v>
      </c>
      <c r="R91" s="159">
        <v>8179.9428977695807</v>
      </c>
      <c r="S91" s="157">
        <f t="shared" si="89"/>
        <v>2.6766791144893132</v>
      </c>
    </row>
    <row r="92" spans="1:19" x14ac:dyDescent="0.2">
      <c r="A92" s="22" t="s">
        <v>126</v>
      </c>
      <c r="B92" s="169">
        <v>49667.711444692446</v>
      </c>
      <c r="C92" s="28">
        <f t="shared" si="80"/>
        <v>3.8983932229685361</v>
      </c>
      <c r="D92" s="32">
        <f t="shared" si="81"/>
        <v>20504.135444754142</v>
      </c>
      <c r="E92" s="157">
        <f t="shared" si="82"/>
        <v>41.282625771043527</v>
      </c>
      <c r="F92" s="34">
        <v>0</v>
      </c>
      <c r="G92" s="157">
        <f t="shared" si="83"/>
        <v>0</v>
      </c>
      <c r="H92" s="34">
        <v>20504.135444754142</v>
      </c>
      <c r="I92" s="157">
        <f t="shared" si="84"/>
        <v>41.282625771043527</v>
      </c>
      <c r="J92" s="34">
        <v>0</v>
      </c>
      <c r="K92" s="157">
        <f t="shared" si="85"/>
        <v>0</v>
      </c>
      <c r="L92" s="34">
        <v>27945.158534073587</v>
      </c>
      <c r="M92" s="157">
        <f t="shared" si="86"/>
        <v>56.264236304086538</v>
      </c>
      <c r="N92" s="34">
        <v>0</v>
      </c>
      <c r="O92" s="157">
        <f t="shared" si="87"/>
        <v>0</v>
      </c>
      <c r="P92" s="170">
        <v>0</v>
      </c>
      <c r="Q92" s="157">
        <f t="shared" si="88"/>
        <v>0</v>
      </c>
      <c r="R92" s="159">
        <v>1218.4174658647523</v>
      </c>
      <c r="S92" s="157">
        <f t="shared" si="89"/>
        <v>2.4531379248700089</v>
      </c>
    </row>
    <row r="93" spans="1:19" x14ac:dyDescent="0.2">
      <c r="A93" s="22" t="s">
        <v>127</v>
      </c>
      <c r="B93" s="169">
        <v>167075.35575735228</v>
      </c>
      <c r="C93" s="28">
        <f t="shared" si="80"/>
        <v>13.113659068725237</v>
      </c>
      <c r="D93" s="32">
        <f t="shared" si="81"/>
        <v>118209.61350591302</v>
      </c>
      <c r="E93" s="157">
        <f t="shared" si="82"/>
        <v>70.75227400837727</v>
      </c>
      <c r="F93" s="34">
        <v>906.22144456434773</v>
      </c>
      <c r="G93" s="157">
        <f t="shared" si="83"/>
        <v>0.54240282204185508</v>
      </c>
      <c r="H93" s="34">
        <v>117303.39206134867</v>
      </c>
      <c r="I93" s="157">
        <f t="shared" si="84"/>
        <v>70.20987118633542</v>
      </c>
      <c r="J93" s="34">
        <v>0</v>
      </c>
      <c r="K93" s="157">
        <f t="shared" si="85"/>
        <v>0</v>
      </c>
      <c r="L93" s="34">
        <v>40816.746711451764</v>
      </c>
      <c r="M93" s="157">
        <f t="shared" si="86"/>
        <v>24.430142031677576</v>
      </c>
      <c r="N93" s="34">
        <v>0</v>
      </c>
      <c r="O93" s="157">
        <f t="shared" si="87"/>
        <v>0</v>
      </c>
      <c r="P93" s="170">
        <v>0</v>
      </c>
      <c r="Q93" s="157">
        <f t="shared" si="88"/>
        <v>0</v>
      </c>
      <c r="R93" s="159">
        <v>8048.9955399870405</v>
      </c>
      <c r="S93" s="157">
        <f t="shared" si="89"/>
        <v>4.8175839599448755</v>
      </c>
    </row>
    <row r="94" spans="1:19" x14ac:dyDescent="0.2">
      <c r="A94" s="22" t="s">
        <v>128</v>
      </c>
      <c r="B94" s="169">
        <v>87065.064806585535</v>
      </c>
      <c r="C94" s="28">
        <f t="shared" si="80"/>
        <v>6.8336923270013008</v>
      </c>
      <c r="D94" s="32">
        <f t="shared" si="81"/>
        <v>73926.970655259065</v>
      </c>
      <c r="E94" s="157">
        <f t="shared" si="82"/>
        <v>84.910027712593276</v>
      </c>
      <c r="F94" s="34">
        <v>183.01024063133241</v>
      </c>
      <c r="G94" s="157">
        <f t="shared" si="83"/>
        <v>0.2101993963226105</v>
      </c>
      <c r="H94" s="34">
        <v>73743.960414627727</v>
      </c>
      <c r="I94" s="157">
        <f t="shared" si="84"/>
        <v>84.699828316270654</v>
      </c>
      <c r="J94" s="34">
        <v>0</v>
      </c>
      <c r="K94" s="157">
        <f t="shared" si="85"/>
        <v>0</v>
      </c>
      <c r="L94" s="34">
        <v>5583.2926395350642</v>
      </c>
      <c r="M94" s="157">
        <f t="shared" si="86"/>
        <v>6.4127818108656003</v>
      </c>
      <c r="N94" s="34">
        <v>0</v>
      </c>
      <c r="O94" s="157">
        <f t="shared" si="87"/>
        <v>0</v>
      </c>
      <c r="P94" s="170">
        <v>0</v>
      </c>
      <c r="Q94" s="157">
        <f t="shared" si="88"/>
        <v>0</v>
      </c>
      <c r="R94" s="159">
        <v>7554.8015117914983</v>
      </c>
      <c r="S94" s="157">
        <f t="shared" si="89"/>
        <v>8.6771904765412398</v>
      </c>
    </row>
    <row r="95" spans="1:19" x14ac:dyDescent="0.2">
      <c r="A95" s="22" t="s">
        <v>129</v>
      </c>
      <c r="B95" s="169">
        <v>457370.69130819058</v>
      </c>
      <c r="C95" s="28">
        <f t="shared" si="80"/>
        <v>35.898791217021518</v>
      </c>
      <c r="D95" s="32">
        <f t="shared" si="81"/>
        <v>364362.06092952861</v>
      </c>
      <c r="E95" s="157">
        <f t="shared" si="82"/>
        <v>79.664497059784296</v>
      </c>
      <c r="F95" s="34">
        <v>1740.4176755509068</v>
      </c>
      <c r="G95" s="157">
        <f t="shared" si="83"/>
        <v>0.38052671686786316</v>
      </c>
      <c r="H95" s="34">
        <v>327198.43083387736</v>
      </c>
      <c r="I95" s="157">
        <f t="shared" si="84"/>
        <v>71.539002619081444</v>
      </c>
      <c r="J95" s="34">
        <v>35423.212420100361</v>
      </c>
      <c r="K95" s="157">
        <f t="shared" si="85"/>
        <v>7.7449677238349972</v>
      </c>
      <c r="L95" s="34">
        <v>19408.28787977972</v>
      </c>
      <c r="M95" s="157">
        <f t="shared" si="86"/>
        <v>4.2434480933326384</v>
      </c>
      <c r="N95" s="34">
        <v>0</v>
      </c>
      <c r="O95" s="157">
        <f t="shared" si="87"/>
        <v>0</v>
      </c>
      <c r="P95" s="170">
        <v>44994.872745840308</v>
      </c>
      <c r="Q95" s="157">
        <f t="shared" si="88"/>
        <v>9.837725416367217</v>
      </c>
      <c r="R95" s="159">
        <v>28605.469753042187</v>
      </c>
      <c r="S95" s="157">
        <f t="shared" si="89"/>
        <v>6.2543294305158996</v>
      </c>
    </row>
    <row r="96" spans="1:19" x14ac:dyDescent="0.2">
      <c r="A96" s="22" t="s">
        <v>130</v>
      </c>
      <c r="B96" s="169">
        <v>6698.6496499543873</v>
      </c>
      <c r="C96" s="28">
        <f t="shared" si="80"/>
        <v>0.52577357882700082</v>
      </c>
      <c r="D96" s="32">
        <f t="shared" si="81"/>
        <v>6698.6496499543873</v>
      </c>
      <c r="E96" s="157">
        <f t="shared" si="82"/>
        <v>100</v>
      </c>
      <c r="F96" s="34">
        <v>6698.6496499543873</v>
      </c>
      <c r="G96" s="157">
        <f t="shared" si="83"/>
        <v>100</v>
      </c>
      <c r="H96" s="34">
        <v>0</v>
      </c>
      <c r="I96" s="157">
        <f t="shared" si="84"/>
        <v>0</v>
      </c>
      <c r="J96" s="34">
        <v>0</v>
      </c>
      <c r="K96" s="157">
        <f t="shared" si="85"/>
        <v>0</v>
      </c>
      <c r="L96" s="34">
        <v>0</v>
      </c>
      <c r="M96" s="157">
        <f t="shared" si="86"/>
        <v>0</v>
      </c>
      <c r="N96" s="34">
        <v>0</v>
      </c>
      <c r="O96" s="157">
        <f t="shared" si="87"/>
        <v>0</v>
      </c>
      <c r="P96" s="170">
        <v>0</v>
      </c>
      <c r="Q96" s="157">
        <f t="shared" si="88"/>
        <v>0</v>
      </c>
      <c r="R96" s="159">
        <v>0</v>
      </c>
      <c r="S96" s="157">
        <f t="shared" si="89"/>
        <v>0</v>
      </c>
    </row>
    <row r="97" spans="1:19" x14ac:dyDescent="0.2">
      <c r="A97" s="22" t="s">
        <v>118</v>
      </c>
      <c r="B97" s="169">
        <v>0</v>
      </c>
      <c r="C97" s="28">
        <f t="shared" si="80"/>
        <v>0</v>
      </c>
      <c r="D97" s="32">
        <f t="shared" si="81"/>
        <v>0</v>
      </c>
      <c r="E97" s="157">
        <f t="shared" si="82"/>
        <v>0</v>
      </c>
      <c r="F97" s="34">
        <v>0</v>
      </c>
      <c r="G97" s="157">
        <f t="shared" si="83"/>
        <v>0</v>
      </c>
      <c r="H97" s="34">
        <v>0</v>
      </c>
      <c r="I97" s="157">
        <f t="shared" si="84"/>
        <v>0</v>
      </c>
      <c r="J97" s="34">
        <v>0</v>
      </c>
      <c r="K97" s="157">
        <f t="shared" si="85"/>
        <v>0</v>
      </c>
      <c r="L97" s="34">
        <v>0</v>
      </c>
      <c r="M97" s="157">
        <f t="shared" si="86"/>
        <v>0</v>
      </c>
      <c r="N97" s="34">
        <v>0</v>
      </c>
      <c r="O97" s="157">
        <f t="shared" si="87"/>
        <v>0</v>
      </c>
      <c r="P97" s="170">
        <v>0</v>
      </c>
      <c r="Q97" s="157">
        <f t="shared" si="88"/>
        <v>0</v>
      </c>
      <c r="R97" s="159">
        <v>0</v>
      </c>
      <c r="S97" s="157">
        <f t="shared" si="89"/>
        <v>0</v>
      </c>
    </row>
    <row r="98" spans="1:19" x14ac:dyDescent="0.2">
      <c r="A98" s="22" t="s">
        <v>119</v>
      </c>
      <c r="B98" s="169">
        <v>0</v>
      </c>
      <c r="C98" s="28">
        <f t="shared" si="80"/>
        <v>0</v>
      </c>
      <c r="D98" s="32">
        <f t="shared" si="81"/>
        <v>0</v>
      </c>
      <c r="E98" s="157">
        <f t="shared" si="82"/>
        <v>0</v>
      </c>
      <c r="F98" s="34">
        <v>0</v>
      </c>
      <c r="G98" s="157">
        <f t="shared" si="83"/>
        <v>0</v>
      </c>
      <c r="H98" s="34">
        <v>0</v>
      </c>
      <c r="I98" s="157">
        <f t="shared" si="84"/>
        <v>0</v>
      </c>
      <c r="J98" s="34">
        <v>0</v>
      </c>
      <c r="K98" s="157">
        <f t="shared" si="85"/>
        <v>0</v>
      </c>
      <c r="L98" s="34">
        <v>0</v>
      </c>
      <c r="M98" s="157">
        <f t="shared" si="86"/>
        <v>0</v>
      </c>
      <c r="N98" s="34">
        <v>0</v>
      </c>
      <c r="O98" s="157">
        <f t="shared" si="87"/>
        <v>0</v>
      </c>
      <c r="P98" s="170">
        <v>0</v>
      </c>
      <c r="Q98" s="157">
        <f t="shared" si="88"/>
        <v>0</v>
      </c>
      <c r="R98" s="159">
        <v>0</v>
      </c>
      <c r="S98" s="157">
        <f t="shared" si="89"/>
        <v>0</v>
      </c>
    </row>
    <row r="99" spans="1:19" x14ac:dyDescent="0.2">
      <c r="A99" s="22" t="s">
        <v>120</v>
      </c>
      <c r="B99" s="169">
        <v>3132.7745368313836</v>
      </c>
      <c r="C99" s="28">
        <f t="shared" si="80"/>
        <v>0.245889868251156</v>
      </c>
      <c r="D99" s="32">
        <f t="shared" si="81"/>
        <v>2387.2605466971791</v>
      </c>
      <c r="E99" s="157">
        <f t="shared" si="82"/>
        <v>76.202756330870585</v>
      </c>
      <c r="F99" s="34">
        <v>0</v>
      </c>
      <c r="G99" s="157">
        <f t="shared" si="83"/>
        <v>0</v>
      </c>
      <c r="H99" s="34">
        <v>2387.2605466971791</v>
      </c>
      <c r="I99" s="157">
        <f t="shared" si="84"/>
        <v>76.202756330870585</v>
      </c>
      <c r="J99" s="34">
        <v>0</v>
      </c>
      <c r="K99" s="157">
        <f t="shared" si="85"/>
        <v>0</v>
      </c>
      <c r="L99" s="34">
        <v>745.51399013420439</v>
      </c>
      <c r="M99" s="157">
        <f t="shared" si="86"/>
        <v>23.797243669129404</v>
      </c>
      <c r="N99" s="34">
        <v>0</v>
      </c>
      <c r="O99" s="157">
        <f t="shared" si="87"/>
        <v>0</v>
      </c>
      <c r="P99" s="170">
        <v>0</v>
      </c>
      <c r="Q99" s="157">
        <f t="shared" si="88"/>
        <v>0</v>
      </c>
      <c r="R99" s="159">
        <v>0</v>
      </c>
      <c r="S99" s="157">
        <f t="shared" si="89"/>
        <v>0</v>
      </c>
    </row>
    <row r="100" spans="1:19" x14ac:dyDescent="0.2">
      <c r="A100" s="112"/>
      <c r="B100" s="96"/>
      <c r="C100" s="105"/>
      <c r="D100" s="96"/>
      <c r="E100" s="105"/>
      <c r="F100" s="96"/>
      <c r="G100" s="105"/>
      <c r="H100" s="96"/>
      <c r="I100" s="105"/>
      <c r="J100" s="105"/>
      <c r="K100" s="105"/>
      <c r="L100" s="96"/>
      <c r="M100" s="105"/>
      <c r="N100" s="105"/>
      <c r="O100" s="105"/>
      <c r="P100" s="103"/>
      <c r="Q100" s="103"/>
      <c r="R100" s="103"/>
      <c r="S100" s="103"/>
    </row>
    <row r="101" spans="1:19" x14ac:dyDescent="0.2">
      <c r="A101" s="38" t="str">
        <f>A45</f>
        <v>Fuente: Instituto Nacional de Estadística (INE). LXXXIV Encuesta Permanente de Hogares de Propósitos Múltiples, Junio 2026.</v>
      </c>
    </row>
    <row r="102" spans="1:19" x14ac:dyDescent="0.2">
      <c r="A102" s="38" t="str">
        <f>A46</f>
        <v>1/ Porcentaje por columna</v>
      </c>
      <c r="E102" s="83"/>
    </row>
    <row r="103" spans="1:19" x14ac:dyDescent="0.2">
      <c r="A103" s="38" t="str">
        <f>A47</f>
        <v>2/ Porcentaje por filas</v>
      </c>
    </row>
    <row r="104" spans="1:19" x14ac:dyDescent="0.2">
      <c r="A104" s="38" t="str">
        <f>A48</f>
        <v>3/ No. de salarios mínimos (personas que declaran ingresos) y trabajan 40 Hrs.en ele sector Publico y 44 Hrs.en el sector Privado</v>
      </c>
    </row>
    <row r="128" spans="6:6" x14ac:dyDescent="0.2">
      <c r="F128" s="36"/>
    </row>
  </sheetData>
  <mergeCells count="24">
    <mergeCell ref="A3:A5"/>
    <mergeCell ref="J4:K4"/>
    <mergeCell ref="B3:C4"/>
    <mergeCell ref="A1:S1"/>
    <mergeCell ref="L3:M4"/>
    <mergeCell ref="D4:E4"/>
    <mergeCell ref="F4:G4"/>
    <mergeCell ref="H4:I4"/>
    <mergeCell ref="D3:K3"/>
    <mergeCell ref="P3:Q4"/>
    <mergeCell ref="R3:S4"/>
    <mergeCell ref="N3:O4"/>
    <mergeCell ref="A52:S52"/>
    <mergeCell ref="R54:S55"/>
    <mergeCell ref="L54:M55"/>
    <mergeCell ref="H55:I55"/>
    <mergeCell ref="D55:E55"/>
    <mergeCell ref="F55:G55"/>
    <mergeCell ref="J55:K55"/>
    <mergeCell ref="A54:A56"/>
    <mergeCell ref="B54:C55"/>
    <mergeCell ref="D54:K54"/>
    <mergeCell ref="P54:Q55"/>
    <mergeCell ref="N54:O55"/>
  </mergeCells>
  <phoneticPr fontId="0" type="noConversion"/>
  <printOptions horizontalCentered="1"/>
  <pageMargins left="0.54" right="0" top="0" bottom="0" header="0" footer="0"/>
  <pageSetup paperSize="9" scale="77" firstPageNumber="68" orientation="landscape" useFirstPageNumber="1" r:id="rId1"/>
  <headerFooter alignWithMargins="0">
    <oddFooter>&amp;L&amp;Z&amp;F+&amp;F+&amp;A+&amp;C&amp;P&amp;R&amp;D+&amp;T</oddFooter>
  </headerFooter>
  <ignoredErrors>
    <ignoredError sqref="G7 E10:G10 E23:G24 E15:G16 E11 G11 E17 G17 E29:G30 E33:G33 E35 E34 G34 I7 I11 I17 I33 I35 I34 K10 K23:K24 K15:K16 K29:K30 K7 K11 K17 K33 K35 K34 M10 M23:M24 M15:M16 M29:M30 M7 M11 M17 M33 M35 M34 I10 I23:I24 I15:I16 I29:I30 G35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7"/>
  <dimension ref="A1:T43"/>
  <sheetViews>
    <sheetView zoomScaleNormal="100" workbookViewId="0">
      <selection activeCell="B38" sqref="B38"/>
    </sheetView>
  </sheetViews>
  <sheetFormatPr baseColWidth="10" defaultRowHeight="11.25" x14ac:dyDescent="0.2"/>
  <cols>
    <col min="1" max="1" width="41.5" customWidth="1"/>
    <col min="2" max="2" width="13" style="33" bestFit="1" customWidth="1"/>
    <col min="3" max="3" width="8.6640625" style="27" bestFit="1" customWidth="1"/>
    <col min="4" max="4" width="11" style="33" bestFit="1" customWidth="1"/>
    <col min="5" max="5" width="7.6640625" style="27" bestFit="1" customWidth="1"/>
    <col min="6" max="6" width="9" style="33" customWidth="1"/>
    <col min="7" max="7" width="7.6640625" style="27" bestFit="1" customWidth="1"/>
    <col min="8" max="8" width="11" style="33" bestFit="1" customWidth="1"/>
    <col min="9" max="9" width="7.6640625" style="27" bestFit="1" customWidth="1"/>
    <col min="10" max="10" width="10.1640625" style="27" bestFit="1" customWidth="1"/>
    <col min="11" max="11" width="7.6640625" style="27" bestFit="1" customWidth="1"/>
    <col min="12" max="12" width="11" style="33" bestFit="1" customWidth="1"/>
    <col min="13" max="13" width="7.6640625" style="27" bestFit="1" customWidth="1"/>
    <col min="14" max="14" width="7" style="27" customWidth="1"/>
    <col min="15" max="15" width="7.6640625" style="27" bestFit="1" customWidth="1"/>
    <col min="16" max="16" width="11" style="33" bestFit="1" customWidth="1"/>
    <col min="17" max="17" width="7.6640625" style="27" bestFit="1" customWidth="1"/>
  </cols>
  <sheetData>
    <row r="1" spans="1:19" ht="21.75" customHeight="1" x14ac:dyDescent="0.2">
      <c r="A1" s="199" t="s">
        <v>140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</row>
    <row r="2" spans="1:19" x14ac:dyDescent="0.2">
      <c r="E2" s="80"/>
    </row>
    <row r="3" spans="1:19" ht="10.15" customHeight="1" x14ac:dyDescent="0.2">
      <c r="A3" s="201" t="s">
        <v>11</v>
      </c>
      <c r="B3" s="173" t="s">
        <v>49</v>
      </c>
      <c r="C3" s="173"/>
      <c r="D3" s="203" t="s">
        <v>9</v>
      </c>
      <c r="E3" s="203"/>
      <c r="F3" s="203"/>
      <c r="G3" s="203"/>
      <c r="H3" s="203"/>
      <c r="I3" s="203"/>
      <c r="J3" s="203"/>
      <c r="K3" s="203"/>
      <c r="L3" s="173" t="s">
        <v>53</v>
      </c>
      <c r="M3" s="173"/>
      <c r="N3" s="173" t="s">
        <v>142</v>
      </c>
      <c r="O3" s="173"/>
      <c r="P3" s="173" t="s">
        <v>54</v>
      </c>
      <c r="Q3" s="173"/>
      <c r="R3" s="173" t="s">
        <v>134</v>
      </c>
      <c r="S3" s="173"/>
    </row>
    <row r="4" spans="1:19" ht="10.15" customHeight="1" x14ac:dyDescent="0.2">
      <c r="A4" s="199"/>
      <c r="B4" s="174"/>
      <c r="C4" s="174"/>
      <c r="D4" s="200" t="s">
        <v>12</v>
      </c>
      <c r="E4" s="200"/>
      <c r="F4" s="178" t="s">
        <v>50</v>
      </c>
      <c r="G4" s="178"/>
      <c r="H4" s="178" t="s">
        <v>51</v>
      </c>
      <c r="I4" s="178"/>
      <c r="J4" s="178" t="s">
        <v>52</v>
      </c>
      <c r="K4" s="178"/>
      <c r="L4" s="174"/>
      <c r="M4" s="174"/>
      <c r="N4" s="174"/>
      <c r="O4" s="174"/>
      <c r="P4" s="174"/>
      <c r="Q4" s="174"/>
      <c r="R4" s="174"/>
      <c r="S4" s="174"/>
    </row>
    <row r="5" spans="1:19" x14ac:dyDescent="0.2">
      <c r="A5" s="202"/>
      <c r="B5" s="52" t="s">
        <v>3</v>
      </c>
      <c r="C5" s="53" t="s">
        <v>34</v>
      </c>
      <c r="D5" s="52" t="s">
        <v>3</v>
      </c>
      <c r="E5" s="53" t="s">
        <v>35</v>
      </c>
      <c r="F5" s="52" t="s">
        <v>3</v>
      </c>
      <c r="G5" s="53" t="s">
        <v>35</v>
      </c>
      <c r="H5" s="52" t="s">
        <v>3</v>
      </c>
      <c r="I5" s="53" t="s">
        <v>35</v>
      </c>
      <c r="J5" s="52" t="s">
        <v>3</v>
      </c>
      <c r="K5" s="53" t="s">
        <v>35</v>
      </c>
      <c r="L5" s="52" t="s">
        <v>3</v>
      </c>
      <c r="M5" s="53" t="s">
        <v>35</v>
      </c>
      <c r="N5" s="52" t="s">
        <v>3</v>
      </c>
      <c r="O5" s="53" t="s">
        <v>35</v>
      </c>
      <c r="P5" s="52" t="s">
        <v>3</v>
      </c>
      <c r="Q5" s="53" t="s">
        <v>35</v>
      </c>
      <c r="R5" s="52" t="s">
        <v>3</v>
      </c>
      <c r="S5" s="53" t="s">
        <v>35</v>
      </c>
    </row>
    <row r="6" spans="1:19" x14ac:dyDescent="0.2">
      <c r="A6" s="12"/>
      <c r="B6" s="154"/>
      <c r="C6" s="155"/>
      <c r="D6" s="154"/>
      <c r="E6" s="155"/>
      <c r="F6" s="154"/>
      <c r="G6" s="155"/>
      <c r="H6" s="154"/>
      <c r="I6" s="155"/>
      <c r="J6" s="155"/>
      <c r="K6" s="155"/>
      <c r="L6" s="154"/>
      <c r="M6" s="155"/>
      <c r="N6" s="155"/>
      <c r="O6" s="155"/>
      <c r="P6" s="154"/>
      <c r="Q6" s="155"/>
      <c r="R6" s="154"/>
      <c r="S6" s="155"/>
    </row>
    <row r="7" spans="1:19" s="5" customFormat="1" x14ac:dyDescent="0.2">
      <c r="A7" s="117" t="s">
        <v>28</v>
      </c>
      <c r="B7" s="4">
        <v>1274055.9662391276</v>
      </c>
      <c r="C7" s="40">
        <f>SUM(C10:C15)</f>
        <v>99.999999999998465</v>
      </c>
      <c r="D7" s="4">
        <f>+F7+H7+J7</f>
        <v>967293.22490155895</v>
      </c>
      <c r="E7" s="40">
        <f>+D7/$B7*100</f>
        <v>75.922349608934496</v>
      </c>
      <c r="F7" s="4">
        <v>51452.606060974198</v>
      </c>
      <c r="G7" s="40">
        <f>+F7/$B7*100</f>
        <v>4.0384886868711591</v>
      </c>
      <c r="H7" s="4">
        <v>870030.03482361604</v>
      </c>
      <c r="I7" s="40">
        <f>+H7/$B7*100</f>
        <v>68.288211654614244</v>
      </c>
      <c r="J7" s="4">
        <v>45810.584016968751</v>
      </c>
      <c r="K7" s="40">
        <f>+J7/$B7*100</f>
        <v>3.5956492674491005</v>
      </c>
      <c r="L7" s="4">
        <v>174499.50211349872</v>
      </c>
      <c r="M7" s="40">
        <f>+L7/$B7*100</f>
        <v>13.696376512297334</v>
      </c>
      <c r="N7" s="4">
        <v>0</v>
      </c>
      <c r="O7" s="40">
        <f>+N7/$B7*100</f>
        <v>0</v>
      </c>
      <c r="P7" s="4">
        <v>77926.546723049221</v>
      </c>
      <c r="Q7" s="40">
        <f>+P7/$B7*100</f>
        <v>6.1164147249417757</v>
      </c>
      <c r="R7" s="4">
        <v>54336.692501001242</v>
      </c>
      <c r="S7" s="40">
        <f>+R7/$B7*100</f>
        <v>4.2648591538248635</v>
      </c>
    </row>
    <row r="8" spans="1:19" s="5" customFormat="1" x14ac:dyDescent="0.2">
      <c r="A8" s="117"/>
    </row>
    <row r="9" spans="1:19" x14ac:dyDescent="0.2">
      <c r="A9" s="118" t="s">
        <v>16</v>
      </c>
      <c r="J9" s="33"/>
      <c r="R9" s="33"/>
      <c r="S9" s="27"/>
    </row>
    <row r="10" spans="1:19" x14ac:dyDescent="0.2">
      <c r="A10" s="160" t="s">
        <v>144</v>
      </c>
      <c r="B10" s="159">
        <v>12313.434129942187</v>
      </c>
      <c r="C10" s="133">
        <f>+B10/$B$7*100</f>
        <v>0.9664751358050685</v>
      </c>
      <c r="D10" s="159">
        <f>+F10+H10+J10</f>
        <v>9275.6284694196638</v>
      </c>
      <c r="E10" s="133">
        <f>+D10/$B10*100</f>
        <v>75.329338440723149</v>
      </c>
      <c r="F10" s="159">
        <v>294.10750176760575</v>
      </c>
      <c r="G10" s="133">
        <f>+F10/$B10*100</f>
        <v>2.3885091572661592</v>
      </c>
      <c r="H10" s="159">
        <v>7971.1899367008955</v>
      </c>
      <c r="I10" s="133">
        <f>+H10/$B10*100</f>
        <v>64.735717530803257</v>
      </c>
      <c r="J10" s="159">
        <v>1010.3310309511638</v>
      </c>
      <c r="K10" s="133">
        <f>+J10/$B10*100</f>
        <v>8.205111752653746</v>
      </c>
      <c r="L10" s="159">
        <v>2075.092554267374</v>
      </c>
      <c r="M10" s="133">
        <f>+L10/$B10*100</f>
        <v>16.852265033208219</v>
      </c>
      <c r="N10" s="159">
        <v>0</v>
      </c>
      <c r="O10" s="133">
        <f>+N10/$B10*100</f>
        <v>0</v>
      </c>
      <c r="P10" s="159">
        <v>364.13309742655952</v>
      </c>
      <c r="Q10" s="133">
        <f>+P10/$B10*100</f>
        <v>2.9572018137581022</v>
      </c>
      <c r="R10" s="159">
        <v>598.58000882859449</v>
      </c>
      <c r="S10" s="133">
        <f>+R10/$B10*100</f>
        <v>4.861194712310569</v>
      </c>
    </row>
    <row r="11" spans="1:19" x14ac:dyDescent="0.2">
      <c r="A11" s="160" t="s">
        <v>145</v>
      </c>
      <c r="B11" s="159">
        <v>333913.46122129407</v>
      </c>
      <c r="C11" s="133">
        <f t="shared" ref="C11:C15" si="0">+B11/$B$7*100</f>
        <v>26.208696483480999</v>
      </c>
      <c r="D11" s="159">
        <f t="shared" ref="D11:D15" si="1">+F11+H11+J11</f>
        <v>242557.29942215077</v>
      </c>
      <c r="E11" s="133">
        <f t="shared" ref="E11:E15" si="2">+D11/$B11*100</f>
        <v>72.640767022387593</v>
      </c>
      <c r="F11" s="159">
        <v>3315.5386580605109</v>
      </c>
      <c r="G11" s="133">
        <f t="shared" ref="G11:G15" si="3">+F11/$B11*100</f>
        <v>0.99293351215427872</v>
      </c>
      <c r="H11" s="159">
        <v>226500.63336620934</v>
      </c>
      <c r="I11" s="133">
        <f t="shared" ref="I11:I15" si="4">+H11/$B11*100</f>
        <v>67.832136068363198</v>
      </c>
      <c r="J11" s="159">
        <v>12741.12739788092</v>
      </c>
      <c r="K11" s="133">
        <f t="shared" ref="K11:K15" si="5">+J11/$B11*100</f>
        <v>3.8156974418701286</v>
      </c>
      <c r="L11" s="159">
        <v>48604.722793570858</v>
      </c>
      <c r="M11" s="133">
        <f t="shared" ref="M11:M15" si="6">+L11/$B11*100</f>
        <v>14.556083667845638</v>
      </c>
      <c r="N11" s="159">
        <v>0</v>
      </c>
      <c r="O11" s="133">
        <f t="shared" ref="O11:O15" si="7">+N11/$B11*100</f>
        <v>0</v>
      </c>
      <c r="P11" s="159">
        <v>23474.774225961122</v>
      </c>
      <c r="Q11" s="133">
        <f t="shared" ref="Q11:Q15" si="8">+P11/$B11*100</f>
        <v>7.0301970277274073</v>
      </c>
      <c r="R11" s="159">
        <v>19276.664779611725</v>
      </c>
      <c r="S11" s="133">
        <f t="shared" ref="S11:S15" si="9">+R11/$B11*100</f>
        <v>5.7729522820394852</v>
      </c>
    </row>
    <row r="12" spans="1:19" x14ac:dyDescent="0.2">
      <c r="A12" s="160" t="s">
        <v>146</v>
      </c>
      <c r="B12" s="159">
        <v>245585.45956839024</v>
      </c>
      <c r="C12" s="133">
        <f t="shared" si="0"/>
        <v>19.27587689050516</v>
      </c>
      <c r="D12" s="159">
        <f t="shared" si="1"/>
        <v>181825.3445494925</v>
      </c>
      <c r="E12" s="133">
        <f t="shared" si="2"/>
        <v>74.037504039956431</v>
      </c>
      <c r="F12" s="159">
        <v>4783.4843926026788</v>
      </c>
      <c r="G12" s="133">
        <f t="shared" si="3"/>
        <v>1.9477881145771099</v>
      </c>
      <c r="H12" s="159">
        <v>164000.20078950233</v>
      </c>
      <c r="I12" s="133">
        <f t="shared" si="4"/>
        <v>66.779279635581119</v>
      </c>
      <c r="J12" s="159">
        <v>13041.659367387514</v>
      </c>
      <c r="K12" s="133">
        <f t="shared" si="5"/>
        <v>5.3104362897982131</v>
      </c>
      <c r="L12" s="159">
        <v>29881.427507973374</v>
      </c>
      <c r="M12" s="133">
        <f t="shared" si="6"/>
        <v>12.167425368134241</v>
      </c>
      <c r="N12" s="159">
        <v>0</v>
      </c>
      <c r="O12" s="133">
        <f t="shared" si="7"/>
        <v>0</v>
      </c>
      <c r="P12" s="159">
        <v>20582.903600536181</v>
      </c>
      <c r="Q12" s="133">
        <f t="shared" si="8"/>
        <v>8.3811572707562068</v>
      </c>
      <c r="R12" s="159">
        <v>13295.783910387046</v>
      </c>
      <c r="S12" s="133">
        <f t="shared" si="9"/>
        <v>5.4139133211526547</v>
      </c>
    </row>
    <row r="13" spans="1:19" x14ac:dyDescent="0.2">
      <c r="A13" s="160" t="s">
        <v>147</v>
      </c>
      <c r="B13" s="159">
        <v>433647.71436370315</v>
      </c>
      <c r="C13" s="133">
        <f t="shared" si="0"/>
        <v>34.036786911628639</v>
      </c>
      <c r="D13" s="159">
        <f t="shared" si="1"/>
        <v>334039.46140683105</v>
      </c>
      <c r="E13" s="133">
        <f t="shared" si="2"/>
        <v>77.030144594898047</v>
      </c>
      <c r="F13" s="159">
        <v>17583.612245931581</v>
      </c>
      <c r="G13" s="133">
        <f t="shared" si="3"/>
        <v>4.0548149254590768</v>
      </c>
      <c r="H13" s="159">
        <v>303091.08762359194</v>
      </c>
      <c r="I13" s="133">
        <f t="shared" si="4"/>
        <v>69.893389861012267</v>
      </c>
      <c r="J13" s="159">
        <v>13364.761537307519</v>
      </c>
      <c r="K13" s="133">
        <f t="shared" si="5"/>
        <v>3.0819398084267098</v>
      </c>
      <c r="L13" s="159">
        <v>59892.837565657726</v>
      </c>
      <c r="M13" s="133">
        <f t="shared" si="6"/>
        <v>13.811403953446233</v>
      </c>
      <c r="N13" s="159">
        <v>0</v>
      </c>
      <c r="O13" s="133">
        <f t="shared" si="7"/>
        <v>0</v>
      </c>
      <c r="P13" s="159">
        <v>23272.438168804674</v>
      </c>
      <c r="Q13" s="133">
        <f t="shared" si="8"/>
        <v>5.3666691643821114</v>
      </c>
      <c r="R13" s="159">
        <v>16442.977222411137</v>
      </c>
      <c r="S13" s="133">
        <f t="shared" si="9"/>
        <v>3.7917822872739286</v>
      </c>
    </row>
    <row r="14" spans="1:19" x14ac:dyDescent="0.2">
      <c r="A14" s="160" t="s">
        <v>23</v>
      </c>
      <c r="B14" s="159">
        <v>247172.5007055249</v>
      </c>
      <c r="C14" s="133">
        <f t="shared" si="0"/>
        <v>19.400442936204033</v>
      </c>
      <c r="D14" s="159">
        <f t="shared" si="1"/>
        <v>198362.84792885999</v>
      </c>
      <c r="E14" s="133">
        <f t="shared" si="2"/>
        <v>80.252798091477217</v>
      </c>
      <c r="F14" s="159">
        <v>25475.86326261186</v>
      </c>
      <c r="G14" s="133">
        <f t="shared" si="3"/>
        <v>10.306916501590587</v>
      </c>
      <c r="H14" s="159">
        <v>167528.38748457411</v>
      </c>
      <c r="I14" s="133">
        <f t="shared" si="4"/>
        <v>67.777923112961176</v>
      </c>
      <c r="J14" s="159">
        <v>5358.5971816740339</v>
      </c>
      <c r="K14" s="133">
        <f t="shared" si="5"/>
        <v>2.1679584769254459</v>
      </c>
      <c r="L14" s="159">
        <v>33854.668566580251</v>
      </c>
      <c r="M14" s="133">
        <f t="shared" si="6"/>
        <v>13.696777946553954</v>
      </c>
      <c r="N14" s="159">
        <v>0</v>
      </c>
      <c r="O14" s="133">
        <f t="shared" si="7"/>
        <v>0</v>
      </c>
      <c r="P14" s="159">
        <v>10232.297630320736</v>
      </c>
      <c r="Q14" s="133">
        <f t="shared" si="8"/>
        <v>4.1397394941240808</v>
      </c>
      <c r="R14" s="159">
        <v>4722.6865797627925</v>
      </c>
      <c r="S14" s="133">
        <f t="shared" si="9"/>
        <v>1.9106844678442942</v>
      </c>
    </row>
    <row r="15" spans="1:19" x14ac:dyDescent="0.2">
      <c r="A15" s="160" t="s">
        <v>148</v>
      </c>
      <c r="B15" s="159">
        <v>1423.3962502534052</v>
      </c>
      <c r="C15" s="133">
        <f t="shared" si="0"/>
        <v>0.1117216423745586</v>
      </c>
      <c r="D15" s="159">
        <f t="shared" si="1"/>
        <v>1232.6431248050353</v>
      </c>
      <c r="E15" s="133">
        <f t="shared" si="2"/>
        <v>86.598733457783766</v>
      </c>
      <c r="F15" s="159">
        <v>0</v>
      </c>
      <c r="G15" s="133">
        <f t="shared" si="3"/>
        <v>0</v>
      </c>
      <c r="H15" s="159">
        <v>938.53562303742956</v>
      </c>
      <c r="I15" s="133">
        <f t="shared" si="4"/>
        <v>65.936356293642291</v>
      </c>
      <c r="J15" s="159">
        <v>294.10750176760575</v>
      </c>
      <c r="K15" s="133">
        <f t="shared" si="5"/>
        <v>20.662377164141482</v>
      </c>
      <c r="L15" s="159">
        <v>190.75312544837033</v>
      </c>
      <c r="M15" s="133">
        <f t="shared" si="6"/>
        <v>13.401266542216254</v>
      </c>
      <c r="N15" s="159">
        <v>0</v>
      </c>
      <c r="O15" s="133">
        <f t="shared" si="7"/>
        <v>0</v>
      </c>
      <c r="P15" s="159">
        <v>0</v>
      </c>
      <c r="Q15" s="133">
        <f t="shared" si="8"/>
        <v>0</v>
      </c>
      <c r="R15" s="159">
        <v>0</v>
      </c>
      <c r="S15" s="133">
        <f t="shared" si="9"/>
        <v>0</v>
      </c>
    </row>
    <row r="16" spans="1:19" x14ac:dyDescent="0.2">
      <c r="A16" s="119"/>
      <c r="B16" s="154"/>
      <c r="C16" s="155"/>
      <c r="D16" s="32"/>
      <c r="E16" s="155"/>
      <c r="F16" s="32"/>
      <c r="G16" s="155"/>
      <c r="H16" s="32"/>
      <c r="I16" s="155"/>
      <c r="J16" s="32"/>
      <c r="K16" s="155"/>
      <c r="L16" s="32"/>
      <c r="M16" s="155"/>
      <c r="N16" s="32"/>
      <c r="O16" s="155"/>
      <c r="P16" s="32"/>
      <c r="Q16" s="155"/>
      <c r="R16" s="32"/>
      <c r="S16" s="155"/>
    </row>
    <row r="17" spans="1:20" x14ac:dyDescent="0.2">
      <c r="A17" s="118" t="s">
        <v>17</v>
      </c>
      <c r="J17" s="33"/>
      <c r="N17" s="33"/>
      <c r="R17" s="33"/>
      <c r="S17" s="27"/>
    </row>
    <row r="18" spans="1:20" x14ac:dyDescent="0.2">
      <c r="A18" s="119" t="s">
        <v>66</v>
      </c>
      <c r="B18" s="159">
        <v>625662.92206658295</v>
      </c>
      <c r="C18" s="133">
        <f>+B18/$B$7*100</f>
        <v>49.107962181086187</v>
      </c>
      <c r="D18" s="159">
        <f>+F18+H18+J18</f>
        <v>484690.50380719017</v>
      </c>
      <c r="E18" s="133">
        <f>IFERROR(+D18/$B18*100,0)</f>
        <v>77.468311883696614</v>
      </c>
      <c r="F18" s="159">
        <v>19330.637994358171</v>
      </c>
      <c r="G18" s="133">
        <f>+IFERROR(F18/$B18*100,0)</f>
        <v>3.0896249901637942</v>
      </c>
      <c r="H18" s="159">
        <v>441486.30490900815</v>
      </c>
      <c r="I18" s="133">
        <f>IFERROR(+H18/$B18*100,0)</f>
        <v>70.56296439155544</v>
      </c>
      <c r="J18" s="159">
        <v>23873.560903823894</v>
      </c>
      <c r="K18" s="133">
        <f>IFERROR(+J18/$B18*100,0)</f>
        <v>3.8157225019773944</v>
      </c>
      <c r="L18" s="159">
        <v>66346.211544056569</v>
      </c>
      <c r="M18" s="133">
        <f>IFERROR(+L18/$B18*100,0)</f>
        <v>10.604146290931398</v>
      </c>
      <c r="N18" s="159">
        <v>0</v>
      </c>
      <c r="O18" s="133">
        <f>IFERROR(+N18/$B18*100,0)</f>
        <v>0</v>
      </c>
      <c r="P18" s="159">
        <v>44412.169737109798</v>
      </c>
      <c r="Q18" s="133">
        <f>IFERROR(+P18/$B18*100,0)</f>
        <v>7.0984180412058144</v>
      </c>
      <c r="R18" s="159">
        <v>30214.03697822765</v>
      </c>
      <c r="S18" s="133">
        <f>IFERROR(+R18/$B18*100,0)</f>
        <v>4.8291237841663692</v>
      </c>
    </row>
    <row r="19" spans="1:20" x14ac:dyDescent="0.2">
      <c r="A19" s="119" t="s">
        <v>67</v>
      </c>
      <c r="B19" s="159">
        <v>363687.32871298265</v>
      </c>
      <c r="C19" s="133">
        <f t="shared" ref="C19:C22" si="10">+B19/$B$7*100</f>
        <v>28.545632087619154</v>
      </c>
      <c r="D19" s="159">
        <f t="shared" ref="D19:D22" si="11">+F19+H19+J19</f>
        <v>274389.26248651429</v>
      </c>
      <c r="E19" s="133">
        <f t="shared" ref="E19:E22" si="12">IFERROR(+D19/$B19*100,0)</f>
        <v>75.446473061770803</v>
      </c>
      <c r="F19" s="159">
        <v>22361.51707290217</v>
      </c>
      <c r="G19" s="133">
        <f t="shared" ref="G19:G22" si="13">+IFERROR(F19/$B19*100,0)</f>
        <v>6.1485554506490914</v>
      </c>
      <c r="H19" s="159">
        <v>241913.07588894264</v>
      </c>
      <c r="I19" s="133">
        <f t="shared" ref="I19:I22" si="14">IFERROR(+H19/$B19*100,0)</f>
        <v>66.516773280230865</v>
      </c>
      <c r="J19" s="159">
        <v>10114.669524669463</v>
      </c>
      <c r="K19" s="133">
        <f t="shared" ref="K19:K22" si="15">IFERROR(+J19/$B19*100,0)</f>
        <v>2.7811443308908435</v>
      </c>
      <c r="L19" s="159">
        <v>66392.901371906424</v>
      </c>
      <c r="M19" s="133">
        <f t="shared" ref="M19:M22" si="16">IFERROR(+L19/$B19*100,0)</f>
        <v>18.255489298144571</v>
      </c>
      <c r="N19" s="159">
        <v>0</v>
      </c>
      <c r="O19" s="133">
        <f t="shared" ref="O19:O22" si="17">IFERROR(+N19/$B19*100,0)</f>
        <v>0</v>
      </c>
      <c r="P19" s="159">
        <v>10632.713040350096</v>
      </c>
      <c r="Q19" s="133">
        <f t="shared" ref="Q19:Q22" si="18">IFERROR(+P19/$B19*100,0)</f>
        <v>2.9235863338921262</v>
      </c>
      <c r="R19" s="159">
        <v>12272.451814212665</v>
      </c>
      <c r="S19" s="133">
        <f t="shared" ref="S19:S22" si="19">IFERROR(+R19/$B19*100,0)</f>
        <v>3.3744513061927233</v>
      </c>
    </row>
    <row r="20" spans="1:20" x14ac:dyDescent="0.2">
      <c r="A20" s="119" t="s">
        <v>68</v>
      </c>
      <c r="B20" s="159">
        <v>118055.97842303978</v>
      </c>
      <c r="C20" s="133">
        <f t="shared" si="10"/>
        <v>9.2661532578924284</v>
      </c>
      <c r="D20" s="159">
        <f t="shared" si="11"/>
        <v>82012.093497422975</v>
      </c>
      <c r="E20" s="133">
        <f t="shared" si="12"/>
        <v>69.468818600225603</v>
      </c>
      <c r="F20" s="159">
        <v>3892.0163867478409</v>
      </c>
      <c r="G20" s="133">
        <f t="shared" si="13"/>
        <v>3.2967550129492436</v>
      </c>
      <c r="H20" s="159">
        <v>74233.286863602494</v>
      </c>
      <c r="I20" s="133">
        <f t="shared" si="14"/>
        <v>62.879735406195358</v>
      </c>
      <c r="J20" s="159">
        <v>3886.7902470726453</v>
      </c>
      <c r="K20" s="133">
        <f t="shared" si="15"/>
        <v>3.2923281810810017</v>
      </c>
      <c r="L20" s="159">
        <v>20513.515168531445</v>
      </c>
      <c r="M20" s="133">
        <f t="shared" si="16"/>
        <v>17.376091785054427</v>
      </c>
      <c r="N20" s="159">
        <v>0</v>
      </c>
      <c r="O20" s="133">
        <f t="shared" si="17"/>
        <v>0</v>
      </c>
      <c r="P20" s="159">
        <v>10623.321229212872</v>
      </c>
      <c r="Q20" s="133">
        <f t="shared" si="18"/>
        <v>8.9985457501740775</v>
      </c>
      <c r="R20" s="159">
        <v>4907.0485278725737</v>
      </c>
      <c r="S20" s="133">
        <f t="shared" si="19"/>
        <v>4.15654386454597</v>
      </c>
    </row>
    <row r="21" spans="1:20" x14ac:dyDescent="0.2">
      <c r="A21" s="119" t="s">
        <v>69</v>
      </c>
      <c r="B21" s="159">
        <v>74505.462078986631</v>
      </c>
      <c r="C21" s="133">
        <f t="shared" si="10"/>
        <v>5.847895544095957</v>
      </c>
      <c r="D21" s="159">
        <f t="shared" si="11"/>
        <v>57298.425642274087</v>
      </c>
      <c r="E21" s="133">
        <f t="shared" si="12"/>
        <v>76.90500004084187</v>
      </c>
      <c r="F21" s="159">
        <v>2483.8521869821143</v>
      </c>
      <c r="G21" s="133">
        <f t="shared" si="13"/>
        <v>3.3337853597215057</v>
      </c>
      <c r="H21" s="159">
        <v>51408.878119342844</v>
      </c>
      <c r="I21" s="133">
        <f t="shared" si="14"/>
        <v>69.000146680309086</v>
      </c>
      <c r="J21" s="159">
        <v>3405.6953359491317</v>
      </c>
      <c r="K21" s="133">
        <f t="shared" si="15"/>
        <v>4.5710680008112679</v>
      </c>
      <c r="L21" s="159">
        <v>8440.414104001251</v>
      </c>
      <c r="M21" s="133">
        <f t="shared" si="16"/>
        <v>11.328584332586495</v>
      </c>
      <c r="N21" s="159">
        <v>0</v>
      </c>
      <c r="O21" s="133">
        <f t="shared" si="17"/>
        <v>0</v>
      </c>
      <c r="P21" s="159">
        <v>6407.2441726306433</v>
      </c>
      <c r="Q21" s="133">
        <f t="shared" si="18"/>
        <v>8.5996972488245653</v>
      </c>
      <c r="R21" s="159">
        <v>2359.3781600806956</v>
      </c>
      <c r="S21" s="133">
        <f t="shared" si="19"/>
        <v>3.1667183777471393</v>
      </c>
    </row>
    <row r="22" spans="1:20" x14ac:dyDescent="0.2">
      <c r="A22" s="119" t="s">
        <v>70</v>
      </c>
      <c r="B22" s="159">
        <v>92144.274957511807</v>
      </c>
      <c r="C22" s="133">
        <f t="shared" si="10"/>
        <v>7.2323569293044105</v>
      </c>
      <c r="D22" s="159">
        <f t="shared" si="11"/>
        <v>68902.939468156066</v>
      </c>
      <c r="E22" s="133">
        <f t="shared" si="12"/>
        <v>74.777233311486327</v>
      </c>
      <c r="F22" s="159">
        <v>3384.5824199839394</v>
      </c>
      <c r="G22" s="133">
        <f t="shared" si="13"/>
        <v>3.6731337042313128</v>
      </c>
      <c r="H22" s="159">
        <v>60988.489042718509</v>
      </c>
      <c r="I22" s="133">
        <f t="shared" si="14"/>
        <v>66.188039431468326</v>
      </c>
      <c r="J22" s="159">
        <v>4529.868005453618</v>
      </c>
      <c r="K22" s="133">
        <f t="shared" si="15"/>
        <v>4.916060175786682</v>
      </c>
      <c r="L22" s="159">
        <v>12806.459925002258</v>
      </c>
      <c r="M22" s="133">
        <f t="shared" si="16"/>
        <v>13.898269784972946</v>
      </c>
      <c r="N22" s="159">
        <v>0</v>
      </c>
      <c r="O22" s="133">
        <f t="shared" si="17"/>
        <v>0</v>
      </c>
      <c r="P22" s="159">
        <v>5851.0985437458312</v>
      </c>
      <c r="Q22" s="133">
        <f t="shared" si="18"/>
        <v>6.3499317200594412</v>
      </c>
      <c r="R22" s="159">
        <v>4583.7770206077075</v>
      </c>
      <c r="S22" s="133">
        <f t="shared" si="19"/>
        <v>4.9745651834813502</v>
      </c>
    </row>
    <row r="23" spans="1:20" x14ac:dyDescent="0.2">
      <c r="A23" s="119"/>
      <c r="B23" s="77"/>
      <c r="C23" s="62"/>
      <c r="D23" s="77"/>
      <c r="E23" s="62"/>
      <c r="F23" s="77"/>
      <c r="G23" s="62"/>
      <c r="H23" s="77"/>
      <c r="I23" s="62"/>
      <c r="J23" s="77"/>
      <c r="K23" s="62"/>
      <c r="L23" s="77"/>
      <c r="M23" s="62"/>
      <c r="N23" s="77"/>
      <c r="O23" s="62"/>
      <c r="P23" s="77"/>
      <c r="Q23" s="62"/>
      <c r="R23" s="77"/>
      <c r="S23" s="62"/>
    </row>
    <row r="24" spans="1:20" x14ac:dyDescent="0.2">
      <c r="A24" s="118" t="s">
        <v>62</v>
      </c>
      <c r="J24" s="33"/>
      <c r="N24" s="33"/>
      <c r="R24" s="33"/>
      <c r="S24" s="27"/>
    </row>
    <row r="25" spans="1:20" x14ac:dyDescent="0.2">
      <c r="A25" s="21" t="s">
        <v>94</v>
      </c>
      <c r="B25" s="159">
        <v>631953.411586595</v>
      </c>
      <c r="C25" s="133">
        <f t="shared" ref="C25" si="20">+B25/$B$7*100</f>
        <v>49.601699480443678</v>
      </c>
      <c r="D25" s="159">
        <f>+F25+H25+J25</f>
        <v>477560.95936005004</v>
      </c>
      <c r="E25" s="133">
        <f>+D25/$B25*100</f>
        <v>75.569013570332004</v>
      </c>
      <c r="F25" s="159">
        <v>23880.333799303648</v>
      </c>
      <c r="G25" s="133">
        <f>+F25/$B25*100</f>
        <v>3.7788123873481747</v>
      </c>
      <c r="H25" s="159">
        <v>439663.17491180438</v>
      </c>
      <c r="I25" s="133">
        <f>+H25/$B25*100</f>
        <v>69.572086620749005</v>
      </c>
      <c r="J25" s="159">
        <v>14017.450648942035</v>
      </c>
      <c r="K25" s="133">
        <f>+J25/$B25*100</f>
        <v>2.2181145622348235</v>
      </c>
      <c r="L25" s="159">
        <v>83254.631896289531</v>
      </c>
      <c r="M25" s="133">
        <f>+L25/$B25*100</f>
        <v>13.174172394649911</v>
      </c>
      <c r="N25" s="159">
        <v>0</v>
      </c>
      <c r="O25" s="133">
        <f>+N25/$B25*100</f>
        <v>0</v>
      </c>
      <c r="P25" s="159">
        <v>43246.310884769249</v>
      </c>
      <c r="Q25" s="133">
        <f>+P25/$B25*100</f>
        <v>6.843275167420046</v>
      </c>
      <c r="R25" s="159">
        <v>27891.509445487754</v>
      </c>
      <c r="S25" s="133">
        <f>+R25/$B25*100</f>
        <v>4.4135388675982883</v>
      </c>
    </row>
    <row r="26" spans="1:20" x14ac:dyDescent="0.2">
      <c r="A26" s="21" t="s">
        <v>95</v>
      </c>
      <c r="B26" s="159">
        <v>642102.5546525094</v>
      </c>
      <c r="C26" s="133">
        <f t="shared" ref="C26" si="21">+B26/$B$7*100</f>
        <v>50.398300519554503</v>
      </c>
      <c r="D26" s="159">
        <f t="shared" ref="D26" si="22">+F26+H26+J26</f>
        <v>489732.26554150763</v>
      </c>
      <c r="E26" s="133">
        <f>+D26/$B26*100</f>
        <v>76.270100779545885</v>
      </c>
      <c r="F26" s="159">
        <v>27572.272261670601</v>
      </c>
      <c r="G26" s="133">
        <f>+F26/$B26*100</f>
        <v>4.2940605144597281</v>
      </c>
      <c r="H26" s="159">
        <v>430366.85991181032</v>
      </c>
      <c r="I26" s="133">
        <f>+H26/$B26*100</f>
        <v>67.024629756334576</v>
      </c>
      <c r="J26" s="159">
        <v>31793.13336802672</v>
      </c>
      <c r="K26" s="133">
        <f>+J26/$B26*100</f>
        <v>4.9514105087515814</v>
      </c>
      <c r="L26" s="159">
        <v>91244.870217208372</v>
      </c>
      <c r="M26" s="133">
        <f>+L26/$B26*100</f>
        <v>14.210326614661723</v>
      </c>
      <c r="N26" s="159">
        <v>0</v>
      </c>
      <c r="O26" s="133">
        <f>+N26/$B26*100</f>
        <v>0</v>
      </c>
      <c r="P26" s="159">
        <v>34680.23583827995</v>
      </c>
      <c r="Q26" s="133">
        <f>+P26/$B26*100</f>
        <v>5.4010431179561449</v>
      </c>
      <c r="R26" s="159">
        <v>26445.183055513535</v>
      </c>
      <c r="S26" s="133">
        <f>+R26/$B26*100</f>
        <v>4.1185294878362599</v>
      </c>
    </row>
    <row r="27" spans="1:20" x14ac:dyDescent="0.2">
      <c r="A27" s="22"/>
      <c r="B27" s="154"/>
      <c r="C27" s="155"/>
      <c r="D27" s="32"/>
      <c r="E27" s="155"/>
      <c r="F27" s="32"/>
      <c r="G27" s="155"/>
      <c r="H27" s="32"/>
      <c r="I27" s="155"/>
      <c r="J27" s="32"/>
      <c r="K27" s="155"/>
      <c r="L27" s="32"/>
      <c r="M27" s="155"/>
      <c r="N27" s="32"/>
      <c r="O27" s="155"/>
      <c r="P27" s="32"/>
      <c r="Q27" s="155"/>
      <c r="R27" s="32"/>
      <c r="S27" s="155"/>
    </row>
    <row r="28" spans="1:20" x14ac:dyDescent="0.2">
      <c r="A28" s="118" t="s">
        <v>65</v>
      </c>
      <c r="J28" s="33"/>
      <c r="N28" s="33"/>
      <c r="R28" s="33"/>
      <c r="S28" s="27"/>
    </row>
    <row r="29" spans="1:20" x14ac:dyDescent="0.2">
      <c r="A29" s="119" t="s">
        <v>59</v>
      </c>
      <c r="B29" s="159">
        <v>991558.71996532183</v>
      </c>
      <c r="C29" s="133">
        <f>+B29/$B$7*100</f>
        <v>77.826935883538425</v>
      </c>
      <c r="D29" s="159">
        <f>+F29+H29+J29</f>
        <v>745836.3176785754</v>
      </c>
      <c r="E29" s="133">
        <f>+D29/$B29*100</f>
        <v>75.218572804710931</v>
      </c>
      <c r="F29" s="159">
        <v>45572.512808400897</v>
      </c>
      <c r="G29" s="133">
        <f>+F29/$B29*100</f>
        <v>4.5960478074354212</v>
      </c>
      <c r="H29" s="159">
        <v>663162.14810270537</v>
      </c>
      <c r="I29" s="133">
        <f>+H29/$B29*100</f>
        <v>66.880774153839155</v>
      </c>
      <c r="J29" s="159">
        <v>37101.656767469096</v>
      </c>
      <c r="K29" s="133">
        <f>+J29/$B29*100</f>
        <v>3.7417508434363493</v>
      </c>
      <c r="L29" s="159">
        <v>142702.60630412173</v>
      </c>
      <c r="M29" s="133">
        <f>+L29/$B29*100</f>
        <v>14.39174538338108</v>
      </c>
      <c r="N29" s="159">
        <v>0</v>
      </c>
      <c r="O29" s="133">
        <f>+N29/$B29*100</f>
        <v>0</v>
      </c>
      <c r="P29" s="159">
        <v>63535.547269446884</v>
      </c>
      <c r="Q29" s="133">
        <f>+P29/$B29*100</f>
        <v>6.407643439580557</v>
      </c>
      <c r="R29" s="159">
        <v>39484.248713173394</v>
      </c>
      <c r="S29" s="133">
        <f>+R29/$B29*100</f>
        <v>3.9820383723269854</v>
      </c>
      <c r="T29" s="133"/>
    </row>
    <row r="30" spans="1:20" x14ac:dyDescent="0.2">
      <c r="A30" s="119" t="s">
        <v>60</v>
      </c>
      <c r="B30" s="159">
        <v>24645.635866412056</v>
      </c>
      <c r="C30" s="133">
        <f t="shared" ref="C30:C31" si="23">+B30/$B$7*100</f>
        <v>1.9344233314305059</v>
      </c>
      <c r="D30" s="159">
        <f t="shared" ref="D30:D31" si="24">+F30+H30+J30</f>
        <v>20561.13712162551</v>
      </c>
      <c r="E30" s="133">
        <f t="shared" ref="E30:E31" si="25">+D30/$B30*100</f>
        <v>83.427091242741909</v>
      </c>
      <c r="F30" s="159">
        <v>988.71528858095542</v>
      </c>
      <c r="G30" s="133">
        <f t="shared" ref="G30:G31" si="26">+F30/$B30*100</f>
        <v>4.0117256212829613</v>
      </c>
      <c r="H30" s="159">
        <v>19080.064841199102</v>
      </c>
      <c r="I30" s="133">
        <f t="shared" ref="I30:I31" si="27">+H30/$B30*100</f>
        <v>77.417620485102148</v>
      </c>
      <c r="J30" s="159">
        <v>492.35699184545115</v>
      </c>
      <c r="K30" s="133">
        <f t="shared" ref="K30:K31" si="28">+J30/$B30*100</f>
        <v>1.9977451363567889</v>
      </c>
      <c r="L30" s="159">
        <v>1673.6823695966489</v>
      </c>
      <c r="M30" s="133">
        <f t="shared" ref="M30:M31" si="29">+L30/$B30*100</f>
        <v>6.7909887927769086</v>
      </c>
      <c r="N30" s="159">
        <v>0</v>
      </c>
      <c r="O30" s="133">
        <f t="shared" ref="O30:O31" si="30">+N30/$B30*100</f>
        <v>0</v>
      </c>
      <c r="P30" s="159">
        <v>784.28667138028197</v>
      </c>
      <c r="Q30" s="133">
        <f t="shared" ref="Q30:Q31" si="31">+P30/$B30*100</f>
        <v>3.1822537492292322</v>
      </c>
      <c r="R30" s="159">
        <v>1626.5297038096223</v>
      </c>
      <c r="S30" s="133">
        <f t="shared" ref="S30:S31" si="32">+R30/$B30*100</f>
        <v>6.5996662152519852</v>
      </c>
    </row>
    <row r="31" spans="1:20" x14ac:dyDescent="0.2">
      <c r="A31" s="119" t="s">
        <v>61</v>
      </c>
      <c r="B31" s="159">
        <v>257851.61040737666</v>
      </c>
      <c r="C31" s="133">
        <f t="shared" si="23"/>
        <v>20.23864078502973</v>
      </c>
      <c r="D31" s="159">
        <f t="shared" si="24"/>
        <v>200895.77010135524</v>
      </c>
      <c r="E31" s="133">
        <f t="shared" si="25"/>
        <v>77.911388563353341</v>
      </c>
      <c r="F31" s="159">
        <v>4891.377963992376</v>
      </c>
      <c r="G31" s="133">
        <f t="shared" si="26"/>
        <v>1.8969739829293859</v>
      </c>
      <c r="H31" s="159">
        <v>187787.82187970864</v>
      </c>
      <c r="I31" s="133">
        <f t="shared" si="27"/>
        <v>72.827864671089287</v>
      </c>
      <c r="J31" s="159">
        <v>8216.5702576542135</v>
      </c>
      <c r="K31" s="133">
        <f t="shared" si="28"/>
        <v>3.1865499093346563</v>
      </c>
      <c r="L31" s="159">
        <v>30123.213439779774</v>
      </c>
      <c r="M31" s="133">
        <f t="shared" si="29"/>
        <v>11.682383287111712</v>
      </c>
      <c r="N31" s="159">
        <v>0</v>
      </c>
      <c r="O31" s="133">
        <f t="shared" si="30"/>
        <v>0</v>
      </c>
      <c r="P31" s="159">
        <v>13606.712782222055</v>
      </c>
      <c r="Q31" s="133">
        <f t="shared" si="31"/>
        <v>5.2769547418086598</v>
      </c>
      <c r="R31" s="159">
        <v>13225.914084018261</v>
      </c>
      <c r="S31" s="133">
        <f t="shared" si="32"/>
        <v>5.1292734077257842</v>
      </c>
    </row>
    <row r="32" spans="1:20" x14ac:dyDescent="0.2">
      <c r="A32" s="119"/>
      <c r="J32" s="33"/>
      <c r="N32" s="33"/>
      <c r="R32" s="33"/>
      <c r="S32" s="27"/>
    </row>
    <row r="33" spans="1:19" x14ac:dyDescent="0.2">
      <c r="A33" s="118" t="s">
        <v>18</v>
      </c>
      <c r="J33" s="33"/>
      <c r="N33" s="33"/>
      <c r="R33" s="33"/>
      <c r="S33" s="27"/>
    </row>
    <row r="34" spans="1:19" x14ac:dyDescent="0.2">
      <c r="A34" s="119" t="s">
        <v>36</v>
      </c>
      <c r="B34" s="159">
        <v>387462.87068940507</v>
      </c>
      <c r="C34" s="133">
        <f>+B34/$B$7*100</f>
        <v>30.411762195435781</v>
      </c>
      <c r="D34" s="159">
        <f>+F34+H34+J34</f>
        <v>290126.64301778789</v>
      </c>
      <c r="E34" s="133">
        <f>+D34/$B34*100</f>
        <v>74.878566429235207</v>
      </c>
      <c r="F34" s="159">
        <v>14125.448910463663</v>
      </c>
      <c r="G34" s="133">
        <f>+F34/$B34*100</f>
        <v>3.645626453272937</v>
      </c>
      <c r="H34" s="159">
        <v>264197.81691207772</v>
      </c>
      <c r="I34" s="133">
        <f>+H34/$B34*100</f>
        <v>68.186615259933362</v>
      </c>
      <c r="J34" s="159">
        <v>11803.377195246499</v>
      </c>
      <c r="K34" s="133">
        <f>+J34/$B34*100</f>
        <v>3.0463247160289146</v>
      </c>
      <c r="L34" s="159">
        <v>36795.239928778268</v>
      </c>
      <c r="M34" s="133">
        <f>+L34/$B34*100</f>
        <v>9.4964557154364808</v>
      </c>
      <c r="N34" s="159">
        <v>0</v>
      </c>
      <c r="O34" s="133">
        <f>+N34/$B34*100</f>
        <v>0</v>
      </c>
      <c r="P34" s="159">
        <v>44544.789171028147</v>
      </c>
      <c r="Q34" s="133">
        <f>+P34/$B34*100</f>
        <v>11.496531033224029</v>
      </c>
      <c r="R34" s="159">
        <v>15996.198571812121</v>
      </c>
      <c r="S34" s="133">
        <f>+R34/$B34*100</f>
        <v>4.1284468221046318</v>
      </c>
    </row>
    <row r="35" spans="1:19" x14ac:dyDescent="0.2">
      <c r="A35" s="119" t="s">
        <v>37</v>
      </c>
      <c r="B35" s="159">
        <v>124606.02329231722</v>
      </c>
      <c r="C35" s="133">
        <f t="shared" ref="C35:C37" si="33">+B35/$B$7*100</f>
        <v>9.7802629236249654</v>
      </c>
      <c r="D35" s="159">
        <f t="shared" ref="D35:D37" si="34">+F35+H35+J35</f>
        <v>95900.147154394654</v>
      </c>
      <c r="E35" s="133">
        <f t="shared" ref="E35:E37" si="35">+D35/$B35*100</f>
        <v>76.962689780589074</v>
      </c>
      <c r="F35" s="159">
        <v>5026.5144362980827</v>
      </c>
      <c r="G35" s="133">
        <f t="shared" ref="G35:G37" si="36">+F35/$B35*100</f>
        <v>4.0339257312676002</v>
      </c>
      <c r="H35" s="159">
        <v>88921.154416088742</v>
      </c>
      <c r="I35" s="133">
        <f t="shared" ref="I35:I37" si="37">+H35/$B35*100</f>
        <v>71.361842763801064</v>
      </c>
      <c r="J35" s="159">
        <v>1952.4783020078262</v>
      </c>
      <c r="K35" s="133">
        <f t="shared" ref="K35:K37" si="38">+J35/$B35*100</f>
        <v>1.5669212855204002</v>
      </c>
      <c r="L35" s="159">
        <v>13488.048824254598</v>
      </c>
      <c r="M35" s="133">
        <f t="shared" ref="M35:M37" si="39">+L35/$B35*100</f>
        <v>10.82455604301933</v>
      </c>
      <c r="N35" s="159">
        <v>0</v>
      </c>
      <c r="O35" s="133">
        <f t="shared" ref="O35:O37" si="40">+N35/$B35*100</f>
        <v>0</v>
      </c>
      <c r="P35" s="159">
        <v>8451.6830900845835</v>
      </c>
      <c r="Q35" s="133">
        <f t="shared" ref="Q35:Q37" si="41">+P35/$B35*100</f>
        <v>6.7827243553528014</v>
      </c>
      <c r="R35" s="159">
        <v>6766.144223583341</v>
      </c>
      <c r="S35" s="133">
        <f t="shared" ref="S35:S37" si="42">+R35/$B35*100</f>
        <v>5.4300298210387705</v>
      </c>
    </row>
    <row r="36" spans="1:19" x14ac:dyDescent="0.2">
      <c r="A36" s="119" t="s">
        <v>38</v>
      </c>
      <c r="B36" s="159">
        <v>155577.7155610105</v>
      </c>
      <c r="C36" s="133">
        <f t="shared" si="33"/>
        <v>12.21121518077881</v>
      </c>
      <c r="D36" s="159">
        <f t="shared" si="34"/>
        <v>118024.3719471415</v>
      </c>
      <c r="E36" s="133">
        <f t="shared" si="35"/>
        <v>75.862003450524838</v>
      </c>
      <c r="F36" s="159">
        <v>6488.9252445695956</v>
      </c>
      <c r="G36" s="133">
        <f t="shared" si="36"/>
        <v>4.1708577743095443</v>
      </c>
      <c r="H36" s="159">
        <v>104229.31681419992</v>
      </c>
      <c r="I36" s="133">
        <f t="shared" si="37"/>
        <v>66.995016888087633</v>
      </c>
      <c r="J36" s="159">
        <v>7306.129888371981</v>
      </c>
      <c r="K36" s="133">
        <f t="shared" si="38"/>
        <v>4.6961287881276608</v>
      </c>
      <c r="L36" s="159">
        <v>22058.928974551924</v>
      </c>
      <c r="M36" s="133">
        <f t="shared" si="39"/>
        <v>14.178720194603589</v>
      </c>
      <c r="N36" s="159">
        <v>0</v>
      </c>
      <c r="O36" s="133">
        <f t="shared" si="40"/>
        <v>0</v>
      </c>
      <c r="P36" s="159">
        <v>8473.4221456684827</v>
      </c>
      <c r="Q36" s="133">
        <f t="shared" si="41"/>
        <v>5.4464240685842906</v>
      </c>
      <c r="R36" s="159">
        <v>7020.9924936482294</v>
      </c>
      <c r="S36" s="133">
        <f t="shared" si="42"/>
        <v>4.5128522862870524</v>
      </c>
    </row>
    <row r="37" spans="1:19" x14ac:dyDescent="0.2">
      <c r="A37" s="119" t="s">
        <v>39</v>
      </c>
      <c r="B37" s="159">
        <v>606409.3566963739</v>
      </c>
      <c r="C37" s="133">
        <f t="shared" si="33"/>
        <v>47.596759700158806</v>
      </c>
      <c r="D37" s="159">
        <f t="shared" si="34"/>
        <v>463242.06278223492</v>
      </c>
      <c r="E37" s="133">
        <f t="shared" si="35"/>
        <v>76.390982043203834</v>
      </c>
      <c r="F37" s="159">
        <v>25811.717469642899</v>
      </c>
      <c r="G37" s="133">
        <f t="shared" si="36"/>
        <v>4.2564840374926298</v>
      </c>
      <c r="H37" s="159">
        <v>412681.74668124953</v>
      </c>
      <c r="I37" s="133">
        <f t="shared" si="37"/>
        <v>68.053327694262009</v>
      </c>
      <c r="J37" s="159">
        <v>24748.598631342447</v>
      </c>
      <c r="K37" s="133">
        <f t="shared" si="38"/>
        <v>4.0811703114491928</v>
      </c>
      <c r="L37" s="159">
        <v>102157.2843859131</v>
      </c>
      <c r="M37" s="133">
        <f t="shared" si="39"/>
        <v>16.846257937451771</v>
      </c>
      <c r="N37" s="159">
        <v>0</v>
      </c>
      <c r="O37" s="133">
        <f t="shared" si="40"/>
        <v>0</v>
      </c>
      <c r="P37" s="159">
        <v>16456.652316268002</v>
      </c>
      <c r="Q37" s="133">
        <f t="shared" si="41"/>
        <v>2.7137860150973503</v>
      </c>
      <c r="R37" s="159">
        <v>24553.357211957606</v>
      </c>
      <c r="S37" s="133">
        <f t="shared" si="42"/>
        <v>4.0489740042469942</v>
      </c>
    </row>
    <row r="38" spans="1:19" x14ac:dyDescent="0.2">
      <c r="A38" s="115"/>
      <c r="B38" s="104"/>
      <c r="C38" s="116"/>
      <c r="D38" s="113"/>
      <c r="E38" s="114"/>
      <c r="F38" s="113"/>
      <c r="G38" s="114"/>
      <c r="H38" s="113"/>
      <c r="I38" s="114"/>
      <c r="J38" s="114"/>
      <c r="K38" s="114"/>
      <c r="L38" s="113"/>
      <c r="M38" s="114"/>
      <c r="N38" s="114"/>
      <c r="O38" s="114"/>
      <c r="P38" s="113"/>
      <c r="Q38" s="114"/>
      <c r="R38" s="113"/>
      <c r="S38" s="114"/>
    </row>
    <row r="39" spans="1:19" x14ac:dyDescent="0.2">
      <c r="A39" s="38" t="str">
        <f>'C01'!A40</f>
        <v>Fuente: Instituto Nacional de Estadística (INE). LXXXIV Encuesta Permanente de Hogares de Propósitos Múltiples, Junio 2026.</v>
      </c>
      <c r="B39" s="34"/>
      <c r="C39" s="28"/>
      <c r="D39" s="34"/>
      <c r="E39" s="28"/>
      <c r="F39" s="34"/>
      <c r="G39" s="28"/>
      <c r="H39" s="34"/>
      <c r="I39" s="28"/>
      <c r="J39" s="28"/>
      <c r="K39" s="28"/>
      <c r="L39" s="34"/>
      <c r="M39" s="28"/>
      <c r="N39" s="28"/>
      <c r="O39" s="28"/>
      <c r="P39" s="34"/>
      <c r="Q39" s="28"/>
    </row>
    <row r="40" spans="1:19" x14ac:dyDescent="0.2">
      <c r="A40" s="38" t="s">
        <v>26</v>
      </c>
      <c r="B40" s="34"/>
      <c r="C40" s="28"/>
      <c r="E40" s="28"/>
      <c r="F40" s="34"/>
      <c r="G40" s="28"/>
      <c r="H40" s="34"/>
      <c r="I40" s="28"/>
      <c r="J40" s="28"/>
      <c r="K40" s="28"/>
      <c r="L40" s="34"/>
      <c r="M40" s="28"/>
      <c r="N40" s="28"/>
      <c r="O40" s="28"/>
      <c r="P40" s="34"/>
      <c r="Q40" s="28"/>
    </row>
    <row r="41" spans="1:19" x14ac:dyDescent="0.2">
      <c r="A41" s="38" t="s">
        <v>27</v>
      </c>
      <c r="B41" s="34"/>
      <c r="C41" s="28"/>
      <c r="D41" s="34"/>
      <c r="E41" s="28"/>
      <c r="F41" s="34"/>
      <c r="G41" s="28"/>
      <c r="H41" s="34"/>
      <c r="I41" s="28"/>
      <c r="J41" s="28"/>
      <c r="K41" s="28"/>
      <c r="L41" s="34"/>
      <c r="M41" s="28"/>
      <c r="N41" s="28"/>
      <c r="O41" s="28"/>
      <c r="P41" s="34"/>
      <c r="Q41" s="28"/>
    </row>
    <row r="42" spans="1:19" x14ac:dyDescent="0.2">
      <c r="A42" s="18"/>
      <c r="B42" s="34"/>
      <c r="C42" s="28"/>
      <c r="D42" s="34"/>
      <c r="E42" s="28"/>
      <c r="F42" s="32"/>
      <c r="G42" s="28"/>
      <c r="H42" s="32"/>
      <c r="I42" s="28"/>
      <c r="J42" s="28"/>
      <c r="K42" s="28"/>
      <c r="L42" s="34"/>
      <c r="M42" s="28"/>
      <c r="N42" s="28"/>
      <c r="O42" s="28"/>
      <c r="P42" s="34"/>
      <c r="Q42" s="28"/>
    </row>
    <row r="43" spans="1:19" x14ac:dyDescent="0.2">
      <c r="A43" s="12"/>
      <c r="B43" s="34"/>
      <c r="C43" s="28"/>
      <c r="D43" s="34"/>
      <c r="E43" s="28"/>
      <c r="F43" s="35"/>
      <c r="G43" s="28"/>
      <c r="H43" s="32"/>
      <c r="I43" s="28"/>
      <c r="J43" s="28"/>
      <c r="K43" s="28"/>
      <c r="L43" s="34"/>
      <c r="M43" s="28"/>
      <c r="N43" s="28"/>
      <c r="O43" s="28"/>
      <c r="P43" s="34"/>
      <c r="Q43" s="28"/>
    </row>
  </sheetData>
  <mergeCells count="12">
    <mergeCell ref="R3:S4"/>
    <mergeCell ref="A1:S1"/>
    <mergeCell ref="A3:A5"/>
    <mergeCell ref="B3:C4"/>
    <mergeCell ref="D3:K3"/>
    <mergeCell ref="L3:M4"/>
    <mergeCell ref="P3:Q4"/>
    <mergeCell ref="D4:E4"/>
    <mergeCell ref="F4:G4"/>
    <mergeCell ref="H4:I4"/>
    <mergeCell ref="J4:K4"/>
    <mergeCell ref="N3:O4"/>
  </mergeCells>
  <phoneticPr fontId="0" type="noConversion"/>
  <printOptions horizontalCentered="1" verticalCentered="1"/>
  <pageMargins left="0.54" right="0" top="0" bottom="0" header="0" footer="0"/>
  <pageSetup paperSize="9" scale="77" firstPageNumber="70" orientation="landscape" useFirstPageNumber="1" r:id="rId1"/>
  <headerFooter alignWithMargins="0">
    <oddFooter>&amp;L&amp;Z&amp;F+&amp;F+&amp;A&amp;C&amp;P&amp;R&amp;D+&amp;T</oddFooter>
  </headerFooter>
  <rowBreaks count="1" manualBreakCount="1">
    <brk id="42" max="21" man="1"/>
  </rowBreaks>
  <ignoredErrors>
    <ignoredError sqref="F9:G9 G7 I7 K7 M7 F16:G16 F23:G23 F27:G27 K9 K16 K23 K27 M9 M16 M23 M27 I9 I16 I23 I2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3"/>
  <dimension ref="A1:R37"/>
  <sheetViews>
    <sheetView zoomScaleNormal="100" workbookViewId="0">
      <selection activeCell="A9" sqref="A9"/>
    </sheetView>
  </sheetViews>
  <sheetFormatPr baseColWidth="10" defaultRowHeight="11.25" x14ac:dyDescent="0.2"/>
  <cols>
    <col min="1" max="1" width="23" customWidth="1"/>
    <col min="2" max="2" width="13" style="33" bestFit="1" customWidth="1"/>
    <col min="3" max="3" width="8.6640625" style="27" bestFit="1" customWidth="1"/>
    <col min="4" max="4" width="13" style="27" bestFit="1" customWidth="1"/>
    <col min="5" max="5" width="8.6640625" style="27" bestFit="1" customWidth="1"/>
    <col min="6" max="6" width="13" style="33" bestFit="1" customWidth="1"/>
    <col min="7" max="7" width="7.33203125" style="27" customWidth="1"/>
    <col min="8" max="8" width="11" style="33" bestFit="1" customWidth="1"/>
    <col min="9" max="9" width="8.6640625" style="27" bestFit="1" customWidth="1"/>
    <col min="10" max="10" width="9.6640625" style="27" bestFit="1" customWidth="1"/>
    <col min="11" max="11" width="8.6640625" style="27" bestFit="1" customWidth="1"/>
    <col min="12" max="12" width="9.6640625" style="33" bestFit="1" customWidth="1"/>
    <col min="13" max="13" width="8.6640625" style="27" bestFit="1" customWidth="1"/>
    <col min="14" max="14" width="11" style="33" bestFit="1" customWidth="1"/>
    <col min="15" max="15" width="8.6640625" style="27" bestFit="1" customWidth="1"/>
  </cols>
  <sheetData>
    <row r="1" spans="1:18" ht="22.5" customHeight="1" x14ac:dyDescent="0.2">
      <c r="A1" s="199" t="s">
        <v>97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</row>
    <row r="2" spans="1:18" x14ac:dyDescent="0.2">
      <c r="G2" s="80"/>
    </row>
    <row r="3" spans="1:18" ht="13.5" customHeight="1" x14ac:dyDescent="0.2">
      <c r="A3" s="201" t="s">
        <v>11</v>
      </c>
      <c r="B3" s="204" t="s">
        <v>63</v>
      </c>
      <c r="C3" s="205"/>
      <c r="D3" s="204" t="s">
        <v>0</v>
      </c>
      <c r="E3" s="205"/>
      <c r="F3" s="206" t="s">
        <v>64</v>
      </c>
      <c r="G3" s="206"/>
      <c r="H3" s="206"/>
      <c r="I3" s="206"/>
      <c r="J3" s="206"/>
      <c r="K3" s="206"/>
      <c r="L3" s="206"/>
      <c r="M3" s="206"/>
      <c r="N3" s="206"/>
      <c r="O3" s="206"/>
    </row>
    <row r="4" spans="1:18" ht="24.75" customHeight="1" x14ac:dyDescent="0.2">
      <c r="A4" s="199"/>
      <c r="B4" s="205"/>
      <c r="C4" s="205"/>
      <c r="D4" s="205"/>
      <c r="E4" s="205"/>
      <c r="F4" s="176" t="s">
        <v>143</v>
      </c>
      <c r="G4" s="176"/>
      <c r="H4" s="176" t="s">
        <v>55</v>
      </c>
      <c r="I4" s="176"/>
      <c r="J4" s="176" t="s">
        <v>57</v>
      </c>
      <c r="K4" s="176"/>
      <c r="L4" s="176" t="s">
        <v>56</v>
      </c>
      <c r="M4" s="176"/>
      <c r="N4" s="176" t="s">
        <v>58</v>
      </c>
      <c r="O4" s="176"/>
    </row>
    <row r="5" spans="1:18" x14ac:dyDescent="0.2">
      <c r="A5" s="202"/>
      <c r="B5" s="52" t="s">
        <v>3</v>
      </c>
      <c r="C5" s="53" t="s">
        <v>34</v>
      </c>
      <c r="D5" s="52" t="s">
        <v>3</v>
      </c>
      <c r="E5" s="53" t="s">
        <v>34</v>
      </c>
      <c r="F5" s="52" t="s">
        <v>3</v>
      </c>
      <c r="G5" s="53" t="s">
        <v>34</v>
      </c>
      <c r="H5" s="52" t="s">
        <v>3</v>
      </c>
      <c r="I5" s="53" t="s">
        <v>34</v>
      </c>
      <c r="J5" s="52" t="s">
        <v>3</v>
      </c>
      <c r="K5" s="53" t="s">
        <v>34</v>
      </c>
      <c r="L5" s="52" t="s">
        <v>3</v>
      </c>
      <c r="M5" s="53" t="s">
        <v>34</v>
      </c>
      <c r="N5" s="52" t="s">
        <v>3</v>
      </c>
      <c r="O5" s="53" t="s">
        <v>34</v>
      </c>
    </row>
    <row r="6" spans="1:18" x14ac:dyDescent="0.2">
      <c r="A6" s="12"/>
      <c r="B6" s="34"/>
      <c r="C6" s="28"/>
      <c r="D6" s="34"/>
      <c r="E6" s="28"/>
      <c r="F6" s="34"/>
      <c r="G6" s="28"/>
      <c r="H6" s="34"/>
      <c r="I6" s="28"/>
      <c r="J6" s="34"/>
      <c r="K6" s="28"/>
      <c r="L6" s="34"/>
      <c r="M6" s="28"/>
      <c r="N6" s="34"/>
      <c r="O6" s="28"/>
    </row>
    <row r="7" spans="1:18" s="5" customFormat="1" x14ac:dyDescent="0.2">
      <c r="A7" s="120" t="s">
        <v>28</v>
      </c>
      <c r="B7" s="4">
        <v>3271254.1329501467</v>
      </c>
      <c r="C7" s="40">
        <f>SUM(C11:C14)</f>
        <v>100.00000000000222</v>
      </c>
      <c r="D7" s="4">
        <v>2156897.4346074178</v>
      </c>
      <c r="E7" s="40">
        <f>+D7/$B7*100</f>
        <v>65.934878396691303</v>
      </c>
      <c r="F7" s="4">
        <v>1176554.8286724503</v>
      </c>
      <c r="G7" s="40">
        <f>+F7/$D7*100</f>
        <v>54.548482917853626</v>
      </c>
      <c r="H7" s="4">
        <v>564306.2317135589</v>
      </c>
      <c r="I7" s="40">
        <f>+H7/$D7*100</f>
        <v>26.162868139173696</v>
      </c>
      <c r="J7" s="4">
        <v>45304.164930543724</v>
      </c>
      <c r="K7" s="40">
        <f>+J7/$D7*100</f>
        <v>2.1004320466814241</v>
      </c>
      <c r="L7" s="4">
        <v>14589.656472940489</v>
      </c>
      <c r="M7" s="40">
        <f>+L7/$D7*100</f>
        <v>0.67641864832557452</v>
      </c>
      <c r="N7" s="4">
        <v>356142.55281781597</v>
      </c>
      <c r="O7" s="40">
        <f>+N7/$D7*100</f>
        <v>16.511798247960659</v>
      </c>
      <c r="P7" s="54"/>
      <c r="Q7" s="54"/>
      <c r="R7" s="54"/>
    </row>
    <row r="8" spans="1:18" s="5" customFormat="1" x14ac:dyDescent="0.2">
      <c r="A8" s="120"/>
      <c r="D8" s="159"/>
      <c r="F8" s="159"/>
      <c r="H8" s="159"/>
      <c r="J8" s="159"/>
      <c r="L8" s="159"/>
      <c r="N8" s="159"/>
      <c r="P8" s="54"/>
    </row>
    <row r="9" spans="1:18" s="5" customFormat="1" x14ac:dyDescent="0.2">
      <c r="A9" s="121" t="s">
        <v>21</v>
      </c>
    </row>
    <row r="10" spans="1:18" x14ac:dyDescent="0.2">
      <c r="A10" s="123" t="s">
        <v>19</v>
      </c>
      <c r="B10" s="154">
        <f>SUM(B11:B13)</f>
        <v>1799860.4232759837</v>
      </c>
      <c r="C10" s="133">
        <f t="shared" ref="C10:C14" si="0">+B10/B$7*100</f>
        <v>55.020501316196977</v>
      </c>
      <c r="D10" s="154">
        <f>SUM(D11:D13)</f>
        <v>1053451.1802148677</v>
      </c>
      <c r="E10" s="133">
        <f>+D10/D$7*100</f>
        <v>48.841041920317778</v>
      </c>
      <c r="F10" s="154">
        <f>SUM(F11:F13)</f>
        <v>623134.97068346688</v>
      </c>
      <c r="G10" s="133">
        <f>+F10/F$7*100</f>
        <v>52.962680148665299</v>
      </c>
      <c r="H10" s="154">
        <f>SUM(H11:H13)</f>
        <v>209284.99211340756</v>
      </c>
      <c r="I10" s="133">
        <f>+H10/H$7*100</f>
        <v>37.087131126994244</v>
      </c>
      <c r="J10" s="154">
        <f>SUM(J11:J13)</f>
        <v>24337.292057237075</v>
      </c>
      <c r="K10" s="133">
        <f>+J10/J$7*100</f>
        <v>53.71976747512911</v>
      </c>
      <c r="L10" s="154">
        <f>SUM(L11:L13)</f>
        <v>4761.3307035541393</v>
      </c>
      <c r="M10" s="133">
        <f>+L10/L$7*100</f>
        <v>32.634974732852719</v>
      </c>
      <c r="N10" s="154">
        <f>SUM(N11:N13)</f>
        <v>191932.59465719905</v>
      </c>
      <c r="O10" s="133">
        <f>+N10/N$7*100</f>
        <v>53.892070222617228</v>
      </c>
    </row>
    <row r="11" spans="1:18" x14ac:dyDescent="0.2">
      <c r="A11" s="124" t="s">
        <v>1</v>
      </c>
      <c r="B11" s="159">
        <v>374574.53994204564</v>
      </c>
      <c r="C11" s="133">
        <f>+B11/B$7*100</f>
        <v>11.450487327447087</v>
      </c>
      <c r="D11" s="159">
        <v>185787.82899331115</v>
      </c>
      <c r="E11" s="133">
        <f>+D11/D$7*100</f>
        <v>8.6136608079895485</v>
      </c>
      <c r="F11" s="159">
        <v>110902.81959770578</v>
      </c>
      <c r="G11" s="133">
        <f>+F11/F$7*100</f>
        <v>9.4260647183643336</v>
      </c>
      <c r="H11" s="159">
        <v>25647.568340994621</v>
      </c>
      <c r="I11" s="133">
        <f>+H11/H$7*100</f>
        <v>4.5449734381124633</v>
      </c>
      <c r="J11" s="159">
        <v>6351.2693175804407</v>
      </c>
      <c r="K11" s="133">
        <f>+J11/J$7*100</f>
        <v>14.019173131913226</v>
      </c>
      <c r="L11" s="159">
        <v>619.84177245957903</v>
      </c>
      <c r="M11" s="133">
        <f>+L11/L$7*100</f>
        <v>4.2485014887718764</v>
      </c>
      <c r="N11" s="159">
        <v>42266.329964570657</v>
      </c>
      <c r="O11" s="133">
        <f>+N11/N$7*100</f>
        <v>11.867812377419531</v>
      </c>
    </row>
    <row r="12" spans="1:18" x14ac:dyDescent="0.2">
      <c r="A12" s="124" t="s">
        <v>2</v>
      </c>
      <c r="B12" s="159">
        <v>223023.56582611692</v>
      </c>
      <c r="C12" s="133">
        <f t="shared" si="0"/>
        <v>6.8176777701152007</v>
      </c>
      <c r="D12" s="159">
        <v>126841.94642161304</v>
      </c>
      <c r="E12" s="133">
        <f t="shared" ref="E12:E14" si="1">+D12/D$7*100</f>
        <v>5.8807592974257421</v>
      </c>
      <c r="F12" s="159">
        <v>82995.467706486757</v>
      </c>
      <c r="G12" s="133">
        <f t="shared" ref="G12:G14" si="2">+F12/F$7*100</f>
        <v>7.0541096499628129</v>
      </c>
      <c r="H12" s="159">
        <v>22091.41062023686</v>
      </c>
      <c r="I12" s="133">
        <f t="shared" ref="I12:I14" si="3">+H12/H$7*100</f>
        <v>3.9147911858344377</v>
      </c>
      <c r="J12" s="159">
        <v>2102.7436639813568</v>
      </c>
      <c r="K12" s="133">
        <f t="shared" ref="K12:K14" si="4">+J12/J$7*100</f>
        <v>4.6413915082754418</v>
      </c>
      <c r="L12" s="159">
        <v>708.80602346631485</v>
      </c>
      <c r="M12" s="133">
        <f t="shared" ref="M12:M14" si="5">+L12/L$7*100</f>
        <v>4.8582776762492044</v>
      </c>
      <c r="N12" s="159">
        <v>18943.518407441403</v>
      </c>
      <c r="O12" s="133">
        <f t="shared" ref="O12:O14" si="6">+N12/N$7*100</f>
        <v>5.3190831192620562</v>
      </c>
    </row>
    <row r="13" spans="1:18" x14ac:dyDescent="0.2">
      <c r="A13" s="124" t="s">
        <v>25</v>
      </c>
      <c r="B13" s="159">
        <v>1202262.3175078211</v>
      </c>
      <c r="C13" s="133">
        <f t="shared" si="0"/>
        <v>36.752336218634696</v>
      </c>
      <c r="D13" s="159">
        <v>740821.40479994344</v>
      </c>
      <c r="E13" s="133">
        <f t="shared" si="1"/>
        <v>34.346621814902484</v>
      </c>
      <c r="F13" s="159">
        <v>429236.68337927439</v>
      </c>
      <c r="G13" s="133">
        <f t="shared" si="2"/>
        <v>36.482505780338158</v>
      </c>
      <c r="H13" s="159">
        <v>161546.01315217608</v>
      </c>
      <c r="I13" s="133">
        <f t="shared" si="3"/>
        <v>28.627366503047341</v>
      </c>
      <c r="J13" s="159">
        <v>15883.279075675277</v>
      </c>
      <c r="K13" s="133">
        <f t="shared" si="4"/>
        <v>35.059202834940436</v>
      </c>
      <c r="L13" s="159">
        <v>3432.6829076282452</v>
      </c>
      <c r="M13" s="133">
        <f t="shared" si="5"/>
        <v>23.528195567831634</v>
      </c>
      <c r="N13" s="159">
        <v>130722.74628518699</v>
      </c>
      <c r="O13" s="133">
        <f t="shared" si="6"/>
        <v>36.705174725935649</v>
      </c>
    </row>
    <row r="14" spans="1:18" x14ac:dyDescent="0.2">
      <c r="A14" s="123" t="s">
        <v>20</v>
      </c>
      <c r="B14" s="159">
        <v>1471393.7096742352</v>
      </c>
      <c r="C14" s="133">
        <f t="shared" si="0"/>
        <v>44.979498683805225</v>
      </c>
      <c r="D14" s="159">
        <v>1103446.2543924409</v>
      </c>
      <c r="E14" s="133">
        <f t="shared" si="1"/>
        <v>51.158958079677156</v>
      </c>
      <c r="F14" s="159">
        <v>553419.85798896546</v>
      </c>
      <c r="G14" s="133">
        <f t="shared" si="2"/>
        <v>47.037319851333173</v>
      </c>
      <c r="H14" s="159">
        <v>355021.23960015236</v>
      </c>
      <c r="I14" s="133">
        <f t="shared" si="3"/>
        <v>62.912868873005934</v>
      </c>
      <c r="J14" s="159">
        <v>20966.872873306664</v>
      </c>
      <c r="K14" s="133">
        <f t="shared" si="4"/>
        <v>46.280232524870925</v>
      </c>
      <c r="L14" s="159">
        <v>9828.3257693863525</v>
      </c>
      <c r="M14" s="133">
        <f t="shared" si="5"/>
        <v>67.365025267147303</v>
      </c>
      <c r="N14" s="159">
        <v>164209.95816061457</v>
      </c>
      <c r="O14" s="133">
        <f t="shared" si="6"/>
        <v>46.107929777382104</v>
      </c>
    </row>
    <row r="15" spans="1:18" x14ac:dyDescent="0.2">
      <c r="D15" s="33"/>
      <c r="J15" s="33"/>
    </row>
    <row r="16" spans="1:18" x14ac:dyDescent="0.2">
      <c r="A16" s="121" t="s">
        <v>14</v>
      </c>
      <c r="B16" s="27"/>
      <c r="F16" s="27"/>
      <c r="H16" s="27"/>
      <c r="L16" s="27"/>
      <c r="N16" s="27"/>
    </row>
    <row r="17" spans="1:15" x14ac:dyDescent="0.2">
      <c r="A17" s="160" t="s">
        <v>144</v>
      </c>
      <c r="B17" s="159">
        <v>125097.11720888912</v>
      </c>
      <c r="C17" s="133">
        <f>+B17/B$7*100</f>
        <v>3.8241332566868347</v>
      </c>
      <c r="D17" s="159">
        <v>123321.87471739684</v>
      </c>
      <c r="E17" s="133">
        <f>+D17/D$7*100</f>
        <v>5.7175585977662848</v>
      </c>
      <c r="F17" s="159">
        <v>48089.638009450311</v>
      </c>
      <c r="G17" s="133">
        <f>+F17/F$7*100</f>
        <v>4.0873265603534685</v>
      </c>
      <c r="H17" s="159">
        <v>27067.389069354398</v>
      </c>
      <c r="I17" s="133">
        <f>+H17/H$7*100</f>
        <v>4.7965780897301471</v>
      </c>
      <c r="J17" s="159">
        <v>25784.130203464167</v>
      </c>
      <c r="K17" s="133">
        <f>+J17/J$7*100</f>
        <v>56.913377043797361</v>
      </c>
      <c r="L17" s="159">
        <v>1491.6388963820857</v>
      </c>
      <c r="M17" s="133">
        <f>+L17/L$7*100</f>
        <v>10.223948035710341</v>
      </c>
      <c r="N17" s="159">
        <v>20889.078538745787</v>
      </c>
      <c r="O17" s="133">
        <f>+N17/N$7*100</f>
        <v>5.8653700248595548</v>
      </c>
    </row>
    <row r="18" spans="1:15" x14ac:dyDescent="0.2">
      <c r="A18" s="160" t="s">
        <v>145</v>
      </c>
      <c r="B18" s="159">
        <v>1125453.0766247059</v>
      </c>
      <c r="C18" s="133">
        <f t="shared" ref="C18:C22" si="7">+B18/B$7*100</f>
        <v>34.404330293034363</v>
      </c>
      <c r="D18" s="159">
        <v>987451.42883323086</v>
      </c>
      <c r="E18" s="133">
        <f t="shared" ref="E18:E22" si="8">+D18/D$7*100</f>
        <v>45.781102661145283</v>
      </c>
      <c r="F18" s="159">
        <v>511294.47233887424</v>
      </c>
      <c r="G18" s="133">
        <f t="shared" ref="G18:G22" si="9">+F18/F$7*100</f>
        <v>43.456918443468247</v>
      </c>
      <c r="H18" s="159">
        <v>307990.45243758464</v>
      </c>
      <c r="I18" s="133">
        <f t="shared" ref="I18:I22" si="10">+H18/H$7*100</f>
        <v>54.578602030026879</v>
      </c>
      <c r="J18" s="159">
        <v>12888.481462735401</v>
      </c>
      <c r="K18" s="133">
        <f t="shared" ref="K18:K22" si="11">+J18/J$7*100</f>
        <v>28.44877834630627</v>
      </c>
      <c r="L18" s="159">
        <v>9587.3203539240585</v>
      </c>
      <c r="M18" s="133">
        <f t="shared" ref="M18:M22" si="12">+L18/L$7*100</f>
        <v>65.713132942545357</v>
      </c>
      <c r="N18" s="159">
        <v>145690.70224010933</v>
      </c>
      <c r="O18" s="133">
        <f t="shared" ref="O18:O22" si="13">+N18/N$7*100</f>
        <v>40.907973812002503</v>
      </c>
    </row>
    <row r="19" spans="1:15" x14ac:dyDescent="0.2">
      <c r="A19" s="160" t="s">
        <v>146</v>
      </c>
      <c r="B19" s="159">
        <v>816968.90419881197</v>
      </c>
      <c r="C19" s="133">
        <f t="shared" si="7"/>
        <v>24.974180268349773</v>
      </c>
      <c r="D19" s="159">
        <v>358429.3301499869</v>
      </c>
      <c r="E19" s="133">
        <f t="shared" si="8"/>
        <v>16.617819855454812</v>
      </c>
      <c r="F19" s="159">
        <v>190788.96066388558</v>
      </c>
      <c r="G19" s="133">
        <f t="shared" si="9"/>
        <v>16.215900527063383</v>
      </c>
      <c r="H19" s="159">
        <v>102958.4947439133</v>
      </c>
      <c r="I19" s="133">
        <f t="shared" si="10"/>
        <v>18.245145801646029</v>
      </c>
      <c r="J19" s="159">
        <v>2378.2526045647328</v>
      </c>
      <c r="K19" s="133">
        <f t="shared" si="11"/>
        <v>5.2495231028115317</v>
      </c>
      <c r="L19" s="159">
        <v>1836.1169058987932</v>
      </c>
      <c r="M19" s="133">
        <f t="shared" si="12"/>
        <v>12.585059211669916</v>
      </c>
      <c r="N19" s="159">
        <v>60467.505231724186</v>
      </c>
      <c r="O19" s="133">
        <f t="shared" si="13"/>
        <v>16.978455608099217</v>
      </c>
    </row>
    <row r="20" spans="1:15" x14ac:dyDescent="0.2">
      <c r="A20" s="160" t="s">
        <v>147</v>
      </c>
      <c r="B20" s="159">
        <v>815038.50997499097</v>
      </c>
      <c r="C20" s="133">
        <f t="shared" si="7"/>
        <v>24.915169438088167</v>
      </c>
      <c r="D20" s="159">
        <v>530767.70470562356</v>
      </c>
      <c r="E20" s="133">
        <f t="shared" si="8"/>
        <v>24.607925077449494</v>
      </c>
      <c r="F20" s="159">
        <v>317515.99790362385</v>
      </c>
      <c r="G20" s="133">
        <f t="shared" si="9"/>
        <v>26.986927439827753</v>
      </c>
      <c r="H20" s="159">
        <v>108661.25636893194</v>
      </c>
      <c r="I20" s="133">
        <f t="shared" si="10"/>
        <v>19.255725041166698</v>
      </c>
      <c r="J20" s="159">
        <v>2640.2498896794373</v>
      </c>
      <c r="K20" s="133">
        <f t="shared" si="11"/>
        <v>5.8278303854120947</v>
      </c>
      <c r="L20" s="159">
        <v>1405.5017178383735</v>
      </c>
      <c r="M20" s="133">
        <f t="shared" si="12"/>
        <v>9.6335490862664575</v>
      </c>
      <c r="N20" s="159">
        <v>100544.69882554776</v>
      </c>
      <c r="O20" s="133">
        <f t="shared" si="13"/>
        <v>28.231588174463724</v>
      </c>
    </row>
    <row r="21" spans="1:15" x14ac:dyDescent="0.2">
      <c r="A21" s="160" t="s">
        <v>23</v>
      </c>
      <c r="B21" s="159">
        <v>359744.80445782334</v>
      </c>
      <c r="C21" s="133">
        <f t="shared" si="7"/>
        <v>10.997152463156116</v>
      </c>
      <c r="D21" s="159">
        <v>130398.97972306826</v>
      </c>
      <c r="E21" s="133">
        <f t="shared" si="8"/>
        <v>6.0456736435778877</v>
      </c>
      <c r="F21" s="159">
        <v>95128.189016157688</v>
      </c>
      <c r="G21" s="133">
        <f t="shared" si="9"/>
        <v>8.085317122321813</v>
      </c>
      <c r="H21" s="159">
        <v>11913.534457338299</v>
      </c>
      <c r="I21" s="133">
        <f t="shared" si="10"/>
        <v>2.1111825083274276</v>
      </c>
      <c r="J21" s="159">
        <v>0</v>
      </c>
      <c r="K21" s="133">
        <f t="shared" si="11"/>
        <v>0</v>
      </c>
      <c r="L21" s="159">
        <v>0</v>
      </c>
      <c r="M21" s="133">
        <f t="shared" si="12"/>
        <v>0</v>
      </c>
      <c r="N21" s="159">
        <v>23357.256249572452</v>
      </c>
      <c r="O21" s="133">
        <f t="shared" si="13"/>
        <v>6.5584008607701572</v>
      </c>
    </row>
    <row r="22" spans="1:15" x14ac:dyDescent="0.2">
      <c r="A22" s="160" t="s">
        <v>148</v>
      </c>
      <c r="B22" s="159">
        <v>28951.720484913101</v>
      </c>
      <c r="C22" s="133">
        <f t="shared" si="7"/>
        <v>0.8850342806843714</v>
      </c>
      <c r="D22" s="159">
        <v>26528.116477995405</v>
      </c>
      <c r="E22" s="133">
        <f t="shared" si="8"/>
        <v>1.229920164600866</v>
      </c>
      <c r="F22" s="159">
        <v>13737.570740446106</v>
      </c>
      <c r="G22" s="133">
        <f t="shared" si="9"/>
        <v>1.1676099069642771</v>
      </c>
      <c r="H22" s="159">
        <v>5715.1046364386784</v>
      </c>
      <c r="I22" s="133">
        <f t="shared" si="10"/>
        <v>1.0127665291032366</v>
      </c>
      <c r="J22" s="159">
        <v>1613.050770100004</v>
      </c>
      <c r="K22" s="133">
        <f t="shared" si="11"/>
        <v>3.5604911216727833</v>
      </c>
      <c r="L22" s="159">
        <v>269.07859889718162</v>
      </c>
      <c r="M22" s="133">
        <f t="shared" si="12"/>
        <v>1.8443107238079464</v>
      </c>
      <c r="N22" s="159">
        <v>5193.3117321134359</v>
      </c>
      <c r="O22" s="133">
        <f t="shared" si="13"/>
        <v>1.4582115198039995</v>
      </c>
    </row>
    <row r="23" spans="1:15" x14ac:dyDescent="0.2">
      <c r="A23" s="123"/>
      <c r="B23" s="159"/>
      <c r="D23" s="159"/>
      <c r="F23" s="159"/>
      <c r="H23" s="159"/>
      <c r="J23" s="159"/>
      <c r="L23" s="159"/>
      <c r="N23" s="159"/>
    </row>
    <row r="24" spans="1:15" x14ac:dyDescent="0.2">
      <c r="A24" s="121" t="s">
        <v>8</v>
      </c>
      <c r="B24" s="27"/>
      <c r="F24" s="27"/>
      <c r="H24" s="27"/>
      <c r="L24" s="27"/>
      <c r="N24" s="27"/>
    </row>
    <row r="25" spans="1:15" x14ac:dyDescent="0.2">
      <c r="A25" s="122" t="s">
        <v>84</v>
      </c>
      <c r="B25" s="159">
        <v>591487.65691284696</v>
      </c>
      <c r="C25" s="133">
        <f>+B25/B$7*100</f>
        <v>18.08137285804267</v>
      </c>
      <c r="D25" s="159">
        <v>143847.75770434589</v>
      </c>
      <c r="E25" s="133">
        <f>+D25/D$7*100</f>
        <v>6.6691978670987657</v>
      </c>
      <c r="F25" s="159">
        <v>35121.219301523612</v>
      </c>
      <c r="G25" s="133">
        <f>+F25/F$7*100</f>
        <v>2.9850898951434472</v>
      </c>
      <c r="H25" s="159">
        <v>49866.614801732823</v>
      </c>
      <c r="I25" s="133">
        <f>+H25/H$7*100</f>
        <v>8.8368003043859797</v>
      </c>
      <c r="J25" s="159">
        <v>6680.5615017757336</v>
      </c>
      <c r="K25" s="133">
        <f>+J25/J$7*100</f>
        <v>14.746020618673295</v>
      </c>
      <c r="L25" s="159">
        <v>7797.0293140700151</v>
      </c>
      <c r="M25" s="133">
        <f>+L25/L$7*100</f>
        <v>53.442172052037037</v>
      </c>
      <c r="N25" s="159">
        <v>44382.332785243554</v>
      </c>
      <c r="O25" s="133">
        <f>+N25/N$7*100</f>
        <v>12.461957279209837</v>
      </c>
    </row>
    <row r="26" spans="1:15" x14ac:dyDescent="0.2">
      <c r="A26" s="122" t="s">
        <v>85</v>
      </c>
      <c r="B26" s="159">
        <v>926745.38532895513</v>
      </c>
      <c r="C26" s="133">
        <f t="shared" ref="C26:C28" si="14">+B26/B$7*100</f>
        <v>28.329972165543111</v>
      </c>
      <c r="D26" s="159">
        <v>481125.06994108431</v>
      </c>
      <c r="E26" s="133">
        <f t="shared" ref="E26:E28" si="15">+D26/D$7*100</f>
        <v>22.306349028073051</v>
      </c>
      <c r="F26" s="159">
        <v>219729.83591175705</v>
      </c>
      <c r="G26" s="133">
        <f t="shared" ref="G26:G28" si="16">+F26/F$7*100</f>
        <v>18.675698790823564</v>
      </c>
      <c r="H26" s="159">
        <v>139637.44432512089</v>
      </c>
      <c r="I26" s="133">
        <f t="shared" ref="I26:I28" si="17">+H26/H$7*100</f>
        <v>24.744976482202073</v>
      </c>
      <c r="J26" s="159">
        <v>12047.501934741331</v>
      </c>
      <c r="K26" s="133">
        <f t="shared" ref="K26:K28" si="18">+J26/J$7*100</f>
        <v>26.592482066961125</v>
      </c>
      <c r="L26" s="159">
        <v>5603.3766561629791</v>
      </c>
      <c r="M26" s="133">
        <f t="shared" ref="M26:M28" si="19">+L26/L$7*100</f>
        <v>38.406501664762224</v>
      </c>
      <c r="N26" s="159">
        <v>104106.91111330094</v>
      </c>
      <c r="O26" s="133">
        <f t="shared" ref="O26:O28" si="20">+N26/N$7*100</f>
        <v>29.231809085884951</v>
      </c>
    </row>
    <row r="27" spans="1:15" x14ac:dyDescent="0.2">
      <c r="A27" s="122" t="s">
        <v>86</v>
      </c>
      <c r="B27" s="159">
        <v>779440.41380078986</v>
      </c>
      <c r="C27" s="133">
        <f t="shared" si="14"/>
        <v>23.82696000135763</v>
      </c>
      <c r="D27" s="159">
        <v>632995.22365178831</v>
      </c>
      <c r="E27" s="133">
        <f t="shared" si="15"/>
        <v>29.347488364322771</v>
      </c>
      <c r="F27" s="159">
        <v>358683.05297553318</v>
      </c>
      <c r="G27" s="133">
        <f t="shared" si="16"/>
        <v>30.485876580885595</v>
      </c>
      <c r="H27" s="159">
        <v>153560.06163273629</v>
      </c>
      <c r="I27" s="133">
        <f t="shared" si="17"/>
        <v>27.212186044169574</v>
      </c>
      <c r="J27" s="159">
        <v>11723.3147799979</v>
      </c>
      <c r="K27" s="133">
        <f t="shared" si="18"/>
        <v>25.876902924865806</v>
      </c>
      <c r="L27" s="159">
        <v>588.21500353521151</v>
      </c>
      <c r="M27" s="133">
        <f t="shared" si="19"/>
        <v>4.0317262070301441</v>
      </c>
      <c r="N27" s="159">
        <v>108440.5792599882</v>
      </c>
      <c r="O27" s="133">
        <f t="shared" si="20"/>
        <v>30.448644342553688</v>
      </c>
    </row>
    <row r="28" spans="1:15" x14ac:dyDescent="0.2">
      <c r="A28" s="122" t="s">
        <v>87</v>
      </c>
      <c r="B28" s="159">
        <v>973580.67690753494</v>
      </c>
      <c r="C28" s="133">
        <f t="shared" si="14"/>
        <v>29.761694975055981</v>
      </c>
      <c r="D28" s="159">
        <v>898929.38331007794</v>
      </c>
      <c r="E28" s="133">
        <f t="shared" si="15"/>
        <v>41.676964740499791</v>
      </c>
      <c r="F28" s="159">
        <v>563020.72048362368</v>
      </c>
      <c r="G28" s="133">
        <f t="shared" si="16"/>
        <v>47.853334733146305</v>
      </c>
      <c r="H28" s="159">
        <v>221242.11095397102</v>
      </c>
      <c r="I28" s="133">
        <f t="shared" si="17"/>
        <v>39.206037169242748</v>
      </c>
      <c r="J28" s="159">
        <v>14852.786714028776</v>
      </c>
      <c r="K28" s="133">
        <f t="shared" si="18"/>
        <v>32.784594389499802</v>
      </c>
      <c r="L28" s="159">
        <v>601.03549917228952</v>
      </c>
      <c r="M28" s="133">
        <f t="shared" si="19"/>
        <v>4.1196000761706291</v>
      </c>
      <c r="N28" s="159">
        <v>99212.729659280056</v>
      </c>
      <c r="O28" s="133">
        <f t="shared" si="20"/>
        <v>27.857589292350621</v>
      </c>
    </row>
    <row r="29" spans="1:15" x14ac:dyDescent="0.2">
      <c r="A29" s="22"/>
      <c r="B29" s="154"/>
      <c r="C29" s="155"/>
      <c r="D29" s="154"/>
      <c r="E29" s="155"/>
      <c r="F29" s="154"/>
      <c r="G29" s="155"/>
      <c r="H29" s="154"/>
      <c r="I29" s="155"/>
      <c r="J29" s="154"/>
      <c r="K29" s="155"/>
      <c r="L29" s="154"/>
      <c r="M29" s="155"/>
      <c r="N29" s="154"/>
      <c r="O29" s="155"/>
    </row>
    <row r="30" spans="1:15" x14ac:dyDescent="0.2">
      <c r="A30" s="121" t="s">
        <v>7</v>
      </c>
      <c r="B30" s="4"/>
      <c r="C30" s="40"/>
      <c r="D30" s="4"/>
      <c r="E30" s="40"/>
      <c r="F30" s="4"/>
      <c r="G30" s="40"/>
      <c r="H30" s="4"/>
      <c r="I30" s="40"/>
      <c r="J30" s="4"/>
      <c r="K30" s="40"/>
      <c r="L30" s="4"/>
      <c r="M30" s="40"/>
      <c r="N30" s="4"/>
      <c r="O30" s="40"/>
    </row>
    <row r="31" spans="1:15" x14ac:dyDescent="0.2">
      <c r="A31" s="21" t="s">
        <v>94</v>
      </c>
      <c r="B31" s="159">
        <v>1601117.2767608378</v>
      </c>
      <c r="C31" s="133">
        <f t="shared" ref="C31:E31" si="21">+B31/B$7*100</f>
        <v>48.945059346914348</v>
      </c>
      <c r="D31" s="159">
        <v>1078214.3472748841</v>
      </c>
      <c r="E31" s="133">
        <f t="shared" si="21"/>
        <v>49.989133927971523</v>
      </c>
      <c r="F31" s="159">
        <v>800573.44733015879</v>
      </c>
      <c r="G31" s="133">
        <f t="shared" ref="G31" si="22">+F31/F$7*100</f>
        <v>68.043870784455919</v>
      </c>
      <c r="H31" s="159">
        <v>33251.387653690799</v>
      </c>
      <c r="I31" s="133">
        <f t="shared" ref="I31" si="23">+H31/H$7*100</f>
        <v>5.8924367276116065</v>
      </c>
      <c r="J31" s="159">
        <v>28429.528343516289</v>
      </c>
      <c r="K31" s="133">
        <f t="shared" ref="K31" si="24">+J31/J$7*100</f>
        <v>62.752571175524118</v>
      </c>
      <c r="L31" s="159">
        <v>7182.7890062166043</v>
      </c>
      <c r="M31" s="133">
        <f t="shared" ref="M31" si="25">+L31/L$7*100</f>
        <v>49.232063959412343</v>
      </c>
      <c r="N31" s="159">
        <v>208777.19494129575</v>
      </c>
      <c r="O31" s="133">
        <f t="shared" ref="O31" si="26">+N31/N$7*100</f>
        <v>58.621805591452393</v>
      </c>
    </row>
    <row r="32" spans="1:15" x14ac:dyDescent="0.2">
      <c r="A32" s="21" t="s">
        <v>95</v>
      </c>
      <c r="B32" s="159">
        <v>1670136.8561894167</v>
      </c>
      <c r="C32" s="133">
        <f t="shared" ref="C32" si="27">+B32/B$7*100</f>
        <v>51.054940653088941</v>
      </c>
      <c r="D32" s="159">
        <v>1078683.0873324228</v>
      </c>
      <c r="E32" s="133">
        <f t="shared" ref="E32" si="28">+D32/D$7*100</f>
        <v>50.01086607202334</v>
      </c>
      <c r="F32" s="159">
        <v>375981.38134227786</v>
      </c>
      <c r="G32" s="133">
        <f t="shared" ref="G32" si="29">+F32/F$7*100</f>
        <v>31.956129215542923</v>
      </c>
      <c r="H32" s="159">
        <v>531054.84405986755</v>
      </c>
      <c r="I32" s="133">
        <f t="shared" ref="I32" si="30">+H32/H$7*100</f>
        <v>94.10756327238829</v>
      </c>
      <c r="J32" s="159">
        <v>16874.636587027457</v>
      </c>
      <c r="K32" s="133">
        <f t="shared" ref="K32" si="31">+J32/J$7*100</f>
        <v>37.247428824475925</v>
      </c>
      <c r="L32" s="159">
        <v>7406.8674667238902</v>
      </c>
      <c r="M32" s="133">
        <f t="shared" ref="M32" si="32">+L32/L$7*100</f>
        <v>50.767936040587692</v>
      </c>
      <c r="N32" s="159">
        <v>147365.35787651851</v>
      </c>
      <c r="O32" s="133">
        <f t="shared" ref="O32" si="33">+N32/N$7*100</f>
        <v>41.378194408547117</v>
      </c>
    </row>
    <row r="33" spans="1:15" x14ac:dyDescent="0.2">
      <c r="A33" s="115"/>
      <c r="B33" s="104"/>
      <c r="C33" s="116"/>
      <c r="D33" s="116"/>
      <c r="E33" s="116"/>
      <c r="F33" s="113"/>
      <c r="G33" s="114"/>
      <c r="H33" s="113"/>
      <c r="I33" s="114"/>
      <c r="J33" s="114"/>
      <c r="K33" s="114"/>
      <c r="L33" s="113"/>
      <c r="M33" s="114"/>
      <c r="N33" s="113"/>
      <c r="O33" s="114"/>
    </row>
    <row r="34" spans="1:15" x14ac:dyDescent="0.2">
      <c r="A34" s="38" t="str">
        <f>'C01'!A40</f>
        <v>Fuente: Instituto Nacional de Estadística (INE). LXXXIV Encuesta Permanente de Hogares de Propósitos Múltiples, Junio 2026.</v>
      </c>
      <c r="B34" s="34"/>
      <c r="C34" s="28"/>
      <c r="D34" s="28"/>
      <c r="E34" s="28"/>
      <c r="F34" s="34"/>
      <c r="G34" s="28"/>
      <c r="H34" s="34"/>
      <c r="I34" s="28"/>
      <c r="J34" s="28"/>
      <c r="K34" s="28"/>
      <c r="L34" s="34"/>
      <c r="M34" s="28"/>
      <c r="N34" s="34"/>
      <c r="O34" s="28"/>
    </row>
    <row r="35" spans="1:15" x14ac:dyDescent="0.2">
      <c r="A35" s="38" t="s">
        <v>26</v>
      </c>
      <c r="B35" s="34"/>
      <c r="C35" s="28"/>
      <c r="D35" s="28"/>
      <c r="E35" s="28"/>
      <c r="G35" s="28"/>
      <c r="H35" s="34"/>
      <c r="I35" s="28"/>
      <c r="J35" s="28"/>
      <c r="K35" s="28"/>
      <c r="L35" s="34"/>
      <c r="M35" s="28"/>
      <c r="N35" s="34"/>
      <c r="O35" s="28"/>
    </row>
    <row r="36" spans="1:15" x14ac:dyDescent="0.2">
      <c r="A36" s="38" t="s">
        <v>27</v>
      </c>
      <c r="B36" s="34"/>
      <c r="C36" s="28"/>
      <c r="D36" s="28"/>
      <c r="E36" s="28"/>
      <c r="F36" s="34"/>
      <c r="G36" s="28"/>
      <c r="H36" s="34"/>
      <c r="I36" s="28"/>
      <c r="J36" s="28"/>
      <c r="K36" s="28"/>
      <c r="L36" s="34"/>
      <c r="M36" s="28"/>
      <c r="N36" s="34"/>
      <c r="O36" s="28"/>
    </row>
    <row r="37" spans="1:15" x14ac:dyDescent="0.2">
      <c r="A37" s="12"/>
      <c r="B37" s="34"/>
      <c r="C37" s="28"/>
      <c r="D37" s="28"/>
      <c r="E37" s="28"/>
      <c r="F37" s="34"/>
      <c r="G37" s="28"/>
      <c r="H37" s="35"/>
      <c r="I37" s="28"/>
      <c r="J37" s="28"/>
      <c r="K37" s="28"/>
      <c r="L37" s="32"/>
      <c r="M37" s="28"/>
      <c r="N37" s="34"/>
      <c r="O37" s="28"/>
    </row>
  </sheetData>
  <mergeCells count="10">
    <mergeCell ref="A1:O1"/>
    <mergeCell ref="A3:A5"/>
    <mergeCell ref="B3:C4"/>
    <mergeCell ref="D3:E4"/>
    <mergeCell ref="F3:O3"/>
    <mergeCell ref="F4:G4"/>
    <mergeCell ref="H4:I4"/>
    <mergeCell ref="J4:K4"/>
    <mergeCell ref="L4:M4"/>
    <mergeCell ref="N4:O4"/>
  </mergeCells>
  <printOptions horizontalCentered="1" verticalCentered="1"/>
  <pageMargins left="0.54" right="0" top="0" bottom="0" header="0" footer="0"/>
  <pageSetup paperSize="9" scale="77" firstPageNumber="70" orientation="landscape" useFirstPageNumber="1" r:id="rId1"/>
  <headerFooter alignWithMargins="0">
    <oddFooter>&amp;L&amp;Z&amp;F+&amp;F+&amp;A&amp;C&amp;P&amp;R&amp;D+&amp;T</oddFooter>
  </headerFooter>
  <rowBreaks count="1" manualBreakCount="1">
    <brk id="36" max="21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R43"/>
  <sheetViews>
    <sheetView zoomScaleNormal="100" workbookViewId="0">
      <selection activeCell="F13" sqref="F13"/>
    </sheetView>
  </sheetViews>
  <sheetFormatPr baseColWidth="10" defaultRowHeight="11.25" x14ac:dyDescent="0.2"/>
  <cols>
    <col min="1" max="1" width="40.1640625" customWidth="1"/>
    <col min="2" max="2" width="13" style="33" bestFit="1" customWidth="1"/>
    <col min="3" max="3" width="8.6640625" style="27" bestFit="1" customWidth="1"/>
    <col min="4" max="4" width="13" style="27" bestFit="1" customWidth="1"/>
    <col min="5" max="5" width="8.6640625" style="27" bestFit="1" customWidth="1"/>
    <col min="6" max="6" width="13" style="33" bestFit="1" customWidth="1"/>
    <col min="7" max="7" width="7.1640625" style="27" customWidth="1"/>
    <col min="8" max="8" width="11" style="33" bestFit="1" customWidth="1"/>
    <col min="9" max="9" width="8.33203125" style="27" customWidth="1"/>
    <col min="10" max="10" width="9.6640625" style="33" bestFit="1" customWidth="1"/>
    <col min="11" max="11" width="7.1640625" style="27" customWidth="1"/>
    <col min="12" max="12" width="9.6640625" style="33" bestFit="1" customWidth="1"/>
    <col min="13" max="13" width="7.33203125" style="27" customWidth="1"/>
    <col min="14" max="14" width="11" style="33" bestFit="1" customWidth="1"/>
    <col min="15" max="15" width="7.1640625" style="27" customWidth="1"/>
    <col min="16" max="16" width="5.1640625" hidden="1" customWidth="1"/>
    <col min="17" max="18" width="6" hidden="1" customWidth="1"/>
  </cols>
  <sheetData>
    <row r="1" spans="1:18" ht="21.75" customHeight="1" x14ac:dyDescent="0.2">
      <c r="A1" s="199" t="s">
        <v>141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</row>
    <row r="2" spans="1:18" x14ac:dyDescent="0.2">
      <c r="G2" s="80"/>
    </row>
    <row r="3" spans="1:18" x14ac:dyDescent="0.2">
      <c r="A3" s="201" t="s">
        <v>11</v>
      </c>
      <c r="B3" s="204" t="s">
        <v>63</v>
      </c>
      <c r="C3" s="205"/>
      <c r="D3" s="204" t="s">
        <v>0</v>
      </c>
      <c r="E3" s="205"/>
      <c r="F3" s="206" t="s">
        <v>64</v>
      </c>
      <c r="G3" s="206"/>
      <c r="H3" s="206"/>
      <c r="I3" s="206"/>
      <c r="J3" s="206"/>
      <c r="K3" s="206"/>
      <c r="L3" s="206"/>
      <c r="M3" s="206"/>
      <c r="N3" s="206"/>
      <c r="O3" s="206"/>
      <c r="P3" s="207"/>
      <c r="Q3" s="207"/>
      <c r="R3" s="207"/>
    </row>
    <row r="4" spans="1:18" ht="24" customHeight="1" x14ac:dyDescent="0.2">
      <c r="A4" s="199"/>
      <c r="B4" s="205"/>
      <c r="C4" s="205"/>
      <c r="D4" s="205"/>
      <c r="E4" s="205"/>
      <c r="F4" s="176" t="s">
        <v>143</v>
      </c>
      <c r="G4" s="176"/>
      <c r="H4" s="209" t="s">
        <v>55</v>
      </c>
      <c r="I4" s="209"/>
      <c r="J4" s="176" t="s">
        <v>57</v>
      </c>
      <c r="K4" s="176"/>
      <c r="L4" s="176" t="s">
        <v>56</v>
      </c>
      <c r="M4" s="176"/>
      <c r="N4" s="209" t="s">
        <v>58</v>
      </c>
      <c r="O4" s="209"/>
      <c r="P4" s="208"/>
      <c r="Q4" s="208"/>
      <c r="R4" s="208"/>
    </row>
    <row r="5" spans="1:18" x14ac:dyDescent="0.2">
      <c r="A5" s="202"/>
      <c r="B5" s="52" t="s">
        <v>3</v>
      </c>
      <c r="C5" s="53" t="s">
        <v>34</v>
      </c>
      <c r="D5" s="52" t="s">
        <v>3</v>
      </c>
      <c r="E5" s="53" t="s">
        <v>34</v>
      </c>
      <c r="F5" s="52" t="s">
        <v>3</v>
      </c>
      <c r="G5" s="53" t="s">
        <v>34</v>
      </c>
      <c r="H5" s="52" t="s">
        <v>3</v>
      </c>
      <c r="I5" s="53" t="s">
        <v>34</v>
      </c>
      <c r="J5" s="52" t="s">
        <v>3</v>
      </c>
      <c r="K5" s="53" t="s">
        <v>34</v>
      </c>
      <c r="L5" s="52" t="s">
        <v>3</v>
      </c>
      <c r="M5" s="53" t="s">
        <v>34</v>
      </c>
      <c r="N5" s="52" t="s">
        <v>3</v>
      </c>
      <c r="O5" s="53" t="s">
        <v>34</v>
      </c>
      <c r="P5" s="81"/>
      <c r="Q5" s="82"/>
      <c r="R5" s="82"/>
    </row>
    <row r="6" spans="1:18" x14ac:dyDescent="0.2">
      <c r="A6" s="12"/>
      <c r="B6" s="34"/>
      <c r="C6" s="28"/>
      <c r="D6" s="34"/>
      <c r="E6" s="28"/>
      <c r="F6" s="34"/>
      <c r="G6" s="28"/>
      <c r="H6" s="34"/>
      <c r="I6" s="28"/>
      <c r="J6" s="34"/>
      <c r="K6" s="28"/>
      <c r="L6" s="34"/>
      <c r="M6" s="28"/>
      <c r="N6" s="34"/>
      <c r="O6" s="28"/>
      <c r="P6" s="34"/>
      <c r="Q6" s="28"/>
      <c r="R6" s="28"/>
    </row>
    <row r="7" spans="1:18" s="5" customFormat="1" x14ac:dyDescent="0.2">
      <c r="A7" s="125" t="s">
        <v>28</v>
      </c>
      <c r="B7" s="4">
        <v>3271254.1329501467</v>
      </c>
      <c r="C7" s="40">
        <f>SUM(C10:C15)</f>
        <v>99.999999999999474</v>
      </c>
      <c r="D7" s="4">
        <v>2156897.4346074178</v>
      </c>
      <c r="E7" s="40">
        <f>SUM(E10:E15)</f>
        <v>99.999999999994515</v>
      </c>
      <c r="F7" s="4">
        <v>1176554.8286724503</v>
      </c>
      <c r="G7" s="40">
        <f>+F7/$B7*100</f>
        <v>35.966475879126712</v>
      </c>
      <c r="H7" s="4">
        <v>564306.2317135589</v>
      </c>
      <c r="I7" s="40">
        <f>+H7/$B7*100</f>
        <v>17.250455292650869</v>
      </c>
      <c r="J7" s="4">
        <v>45304.164930543724</v>
      </c>
      <c r="K7" s="40">
        <f>+J7/$B7*100</f>
        <v>1.3849173157845316</v>
      </c>
      <c r="L7" s="4">
        <v>14589.656472940489</v>
      </c>
      <c r="M7" s="40">
        <f>+L7/$B7*100</f>
        <v>0.44599581322601067</v>
      </c>
      <c r="N7" s="4">
        <v>356142.55281781597</v>
      </c>
      <c r="O7" s="40">
        <f>+N7/$B7*100</f>
        <v>10.887034095899866</v>
      </c>
      <c r="P7" s="54"/>
      <c r="Q7" s="156"/>
      <c r="R7" s="29"/>
    </row>
    <row r="8" spans="1:18" s="5" customFormat="1" x14ac:dyDescent="0.2">
      <c r="A8" s="125"/>
      <c r="P8" s="37"/>
      <c r="Q8" s="29"/>
      <c r="R8" s="29"/>
    </row>
    <row r="9" spans="1:18" s="5" customFormat="1" x14ac:dyDescent="0.2">
      <c r="A9" s="126" t="s">
        <v>16</v>
      </c>
      <c r="P9" s="4"/>
      <c r="Q9" s="40"/>
      <c r="R9" s="40"/>
    </row>
    <row r="10" spans="1:18" x14ac:dyDescent="0.2">
      <c r="A10" s="160" t="s">
        <v>144</v>
      </c>
      <c r="B10" s="159">
        <v>27730.044800931257</v>
      </c>
      <c r="C10" s="133">
        <f>+B10/$B$7*100</f>
        <v>0.84768849113912159</v>
      </c>
      <c r="D10" s="159">
        <v>27393.136960383392</v>
      </c>
      <c r="E10" s="133">
        <f>+D10/$D$7*100</f>
        <v>1.2700250146743433</v>
      </c>
      <c r="F10" s="159">
        <v>12417.687542045722</v>
      </c>
      <c r="G10" s="133">
        <f>+F10/$D$7*100</f>
        <v>0.57571989019060132</v>
      </c>
      <c r="H10" s="159">
        <v>8720.9027870118316</v>
      </c>
      <c r="I10" s="133">
        <f>+H10/$D$7*100</f>
        <v>0.40432626267178734</v>
      </c>
      <c r="J10" s="159">
        <v>853.00191090945623</v>
      </c>
      <c r="K10" s="133">
        <f>+J10/$D$7*100</f>
        <v>3.9547634357714058E-2</v>
      </c>
      <c r="L10" s="159">
        <v>168.06142958148899</v>
      </c>
      <c r="M10" s="133">
        <f>+L10/$D$7*100</f>
        <v>7.7918136896517878E-3</v>
      </c>
      <c r="N10" s="159">
        <v>5233.4832908349108</v>
      </c>
      <c r="O10" s="133">
        <f>+N10/$D$7*100</f>
        <v>0.24263941376458961</v>
      </c>
      <c r="P10" s="32"/>
      <c r="Q10" s="155"/>
      <c r="R10" s="155"/>
    </row>
    <row r="11" spans="1:18" x14ac:dyDescent="0.2">
      <c r="A11" s="160" t="s">
        <v>145</v>
      </c>
      <c r="B11" s="159">
        <v>766699.169794688</v>
      </c>
      <c r="C11" s="133">
        <f>+B11/$B$7*100</f>
        <v>23.437468892190541</v>
      </c>
      <c r="D11" s="159">
        <v>712561.91381425341</v>
      </c>
      <c r="E11" s="133">
        <f>+D11/$D$7*100</f>
        <v>33.036430123250092</v>
      </c>
      <c r="F11" s="159">
        <v>356993.06096253439</v>
      </c>
      <c r="G11" s="133">
        <f>+F11/$D$7*100</f>
        <v>16.551230264109037</v>
      </c>
      <c r="H11" s="159">
        <v>228868.64883907494</v>
      </c>
      <c r="I11" s="133">
        <f>+H11/$D$7*100</f>
        <v>10.611012149529117</v>
      </c>
      <c r="J11" s="159">
        <v>16305.929246030635</v>
      </c>
      <c r="K11" s="133">
        <f>+J11/$D$7*100</f>
        <v>0.75599001530633825</v>
      </c>
      <c r="L11" s="159">
        <v>6703.1451377606463</v>
      </c>
      <c r="M11" s="133">
        <f>+L11/$D$7*100</f>
        <v>0.31077718533151771</v>
      </c>
      <c r="N11" s="159">
        <v>103691.12962885182</v>
      </c>
      <c r="O11" s="133">
        <f>+N11/$D$7*100</f>
        <v>4.8074205089740349</v>
      </c>
      <c r="P11" s="32"/>
      <c r="Q11" s="155"/>
      <c r="R11" s="155"/>
    </row>
    <row r="12" spans="1:18" x14ac:dyDescent="0.2">
      <c r="A12" s="160" t="s">
        <v>146</v>
      </c>
      <c r="B12" s="159">
        <v>686139.08266609907</v>
      </c>
      <c r="C12" s="133">
        <f t="shared" ref="C12:C15" si="0">+B12/$B$7*100</f>
        <v>20.974802163942904</v>
      </c>
      <c r="D12" s="159">
        <v>451778.44102308946</v>
      </c>
      <c r="E12" s="133">
        <f t="shared" ref="E12:E15" si="1">+D12/$D$7*100</f>
        <v>20.945754479295339</v>
      </c>
      <c r="F12" s="159">
        <v>241303.59181203679</v>
      </c>
      <c r="G12" s="133">
        <f t="shared" ref="G12:G15" si="2">+F12/$D$7*100</f>
        <v>11.187532051377168</v>
      </c>
      <c r="H12" s="159">
        <v>132716.45104623289</v>
      </c>
      <c r="I12" s="133">
        <f t="shared" ref="I12:I15" si="3">+H12/$D$7*100</f>
        <v>6.1531183132214604</v>
      </c>
      <c r="J12" s="159">
        <v>6500.9949771951187</v>
      </c>
      <c r="K12" s="133">
        <f t="shared" ref="K12:K15" si="4">+J12/$D$7*100</f>
        <v>0.30140491953333798</v>
      </c>
      <c r="L12" s="159">
        <v>4066.3218559367865</v>
      </c>
      <c r="M12" s="133">
        <f t="shared" ref="M12:M15" si="5">+L12/$D$7*100</f>
        <v>0.18852643573554567</v>
      </c>
      <c r="N12" s="159">
        <v>67191.081331688838</v>
      </c>
      <c r="O12" s="133">
        <f t="shared" ref="O12:O15" si="6">+N12/$D$7*100</f>
        <v>3.1151727594278702</v>
      </c>
      <c r="P12" s="32"/>
      <c r="Q12" s="155"/>
      <c r="R12" s="155"/>
    </row>
    <row r="13" spans="1:18" x14ac:dyDescent="0.2">
      <c r="A13" s="160" t="s">
        <v>147</v>
      </c>
      <c r="B13" s="159">
        <v>1138298.221242866</v>
      </c>
      <c r="C13" s="133">
        <f t="shared" si="0"/>
        <v>34.79699757280256</v>
      </c>
      <c r="D13" s="159">
        <v>703920.56091947539</v>
      </c>
      <c r="E13" s="133">
        <f t="shared" si="1"/>
        <v>32.635792023536702</v>
      </c>
      <c r="F13" s="159">
        <v>402329.80075052666</v>
      </c>
      <c r="G13" s="133">
        <f t="shared" si="2"/>
        <v>18.653172575345739</v>
      </c>
      <c r="H13" s="159">
        <v>157135.15836330879</v>
      </c>
      <c r="I13" s="133">
        <f t="shared" si="3"/>
        <v>7.2852401714645891</v>
      </c>
      <c r="J13" s="159">
        <v>16397.726001433668</v>
      </c>
      <c r="K13" s="133">
        <f t="shared" si="4"/>
        <v>0.76024597824320084</v>
      </c>
      <c r="L13" s="159">
        <v>3257.1160733075208</v>
      </c>
      <c r="M13" s="133">
        <f t="shared" si="5"/>
        <v>0.15100931648612939</v>
      </c>
      <c r="N13" s="159">
        <v>124800.7597308957</v>
      </c>
      <c r="O13" s="133">
        <f t="shared" si="6"/>
        <v>5.7861239819968997</v>
      </c>
      <c r="P13" s="32"/>
      <c r="Q13" s="155"/>
      <c r="R13" s="155"/>
    </row>
    <row r="14" spans="1:18" x14ac:dyDescent="0.2">
      <c r="A14" s="160" t="s">
        <v>23</v>
      </c>
      <c r="B14" s="159">
        <v>649119.03219399881</v>
      </c>
      <c r="C14" s="133">
        <f t="shared" si="0"/>
        <v>19.84312455751023</v>
      </c>
      <c r="D14" s="159">
        <v>258663.91911667306</v>
      </c>
      <c r="E14" s="133">
        <f t="shared" si="1"/>
        <v>11.992407008623157</v>
      </c>
      <c r="F14" s="159">
        <v>162188.19582962646</v>
      </c>
      <c r="G14" s="133">
        <f t="shared" si="2"/>
        <v>7.5195135951908032</v>
      </c>
      <c r="H14" s="159">
        <v>36486.443878029677</v>
      </c>
      <c r="I14" s="133">
        <f t="shared" si="3"/>
        <v>1.6916170093489244</v>
      </c>
      <c r="J14" s="159">
        <v>4957.7346459338314</v>
      </c>
      <c r="K14" s="133">
        <f t="shared" si="4"/>
        <v>0.22985490948187812</v>
      </c>
      <c r="L14" s="159">
        <v>395.0119763540489</v>
      </c>
      <c r="M14" s="133">
        <f t="shared" si="5"/>
        <v>1.8313897082730127E-2</v>
      </c>
      <c r="N14" s="159">
        <v>54636.53278672773</v>
      </c>
      <c r="O14" s="133">
        <f t="shared" si="6"/>
        <v>2.53310759751876</v>
      </c>
      <c r="P14" s="32"/>
      <c r="Q14" s="155"/>
      <c r="R14" s="155"/>
    </row>
    <row r="15" spans="1:18" x14ac:dyDescent="0.2">
      <c r="A15" s="160" t="s">
        <v>148</v>
      </c>
      <c r="B15" s="159">
        <v>3268.5822515464433</v>
      </c>
      <c r="C15" s="133">
        <f t="shared" si="0"/>
        <v>9.9918322414122754E-2</v>
      </c>
      <c r="D15" s="159">
        <v>2579.4627734247883</v>
      </c>
      <c r="E15" s="133">
        <f t="shared" si="1"/>
        <v>0.11959135061488367</v>
      </c>
      <c r="F15" s="159">
        <v>1322.4917756669622</v>
      </c>
      <c r="G15" s="133">
        <f t="shared" si="2"/>
        <v>6.1314541639652519E-2</v>
      </c>
      <c r="H15" s="159">
        <v>378.62679990295851</v>
      </c>
      <c r="I15" s="133">
        <f t="shared" si="3"/>
        <v>1.755423293791776E-2</v>
      </c>
      <c r="J15" s="159">
        <v>288.77814904103133</v>
      </c>
      <c r="K15" s="133">
        <f t="shared" si="4"/>
        <v>1.3388589758955903E-2</v>
      </c>
      <c r="L15" s="159">
        <v>0</v>
      </c>
      <c r="M15" s="133">
        <f t="shared" si="5"/>
        <v>0</v>
      </c>
      <c r="N15" s="159">
        <v>589.56604881383601</v>
      </c>
      <c r="O15" s="133">
        <f t="shared" si="6"/>
        <v>2.7333986278357477E-2</v>
      </c>
      <c r="P15" s="32"/>
      <c r="Q15" s="155"/>
      <c r="R15" s="155"/>
    </row>
    <row r="16" spans="1:18" x14ac:dyDescent="0.2">
      <c r="A16" s="127"/>
      <c r="D16" s="33"/>
      <c r="P16" s="33"/>
      <c r="Q16" s="27"/>
      <c r="R16" s="27"/>
    </row>
    <row r="17" spans="1:18" x14ac:dyDescent="0.2">
      <c r="A17" s="126" t="s">
        <v>17</v>
      </c>
      <c r="B17" s="27"/>
      <c r="F17" s="27"/>
      <c r="H17" s="27"/>
      <c r="J17" s="27"/>
      <c r="L17" s="27"/>
      <c r="N17" s="27"/>
      <c r="P17" s="4"/>
      <c r="Q17" s="40"/>
      <c r="R17" s="40"/>
    </row>
    <row r="18" spans="1:18" x14ac:dyDescent="0.2">
      <c r="A18" s="127" t="s">
        <v>66</v>
      </c>
      <c r="B18" s="159">
        <v>1665001.492027557</v>
      </c>
      <c r="C18" s="133">
        <f>+B18/$B$7*100</f>
        <v>50.897956085300919</v>
      </c>
      <c r="D18" s="159">
        <v>1047472.2101073014</v>
      </c>
      <c r="E18" s="133">
        <f>+D18/$D$7*100</f>
        <v>48.563839582754866</v>
      </c>
      <c r="F18" s="159">
        <v>565398.44363013119</v>
      </c>
      <c r="G18" s="133">
        <f>+F18/$D$7*100</f>
        <v>26.213506240876995</v>
      </c>
      <c r="H18" s="159">
        <v>272853.24651146983</v>
      </c>
      <c r="I18" s="133">
        <f>+H18/$D$7*100</f>
        <v>12.650265243656916</v>
      </c>
      <c r="J18" s="159">
        <v>19299.113281642971</v>
      </c>
      <c r="K18" s="133">
        <f>+J18/$D$7*100</f>
        <v>0.89476267957802313</v>
      </c>
      <c r="L18" s="159">
        <v>9803.9697184700908</v>
      </c>
      <c r="M18" s="133">
        <f>+L18/$D$7*100</f>
        <v>0.45454037642983869</v>
      </c>
      <c r="N18" s="159">
        <v>180117.43696558577</v>
      </c>
      <c r="O18" s="133">
        <f>+N18/$D$7*100</f>
        <v>8.3507650422130251</v>
      </c>
      <c r="P18" s="32"/>
      <c r="Q18" s="155"/>
      <c r="R18" s="155"/>
    </row>
    <row r="19" spans="1:18" x14ac:dyDescent="0.2">
      <c r="A19" s="127" t="s">
        <v>67</v>
      </c>
      <c r="B19" s="159">
        <v>680762.66946142691</v>
      </c>
      <c r="C19" s="133">
        <f t="shared" ref="C19:C22" si="7">+B19/$B$7*100</f>
        <v>20.810448891889916</v>
      </c>
      <c r="D19" s="159">
        <v>563360.08803323365</v>
      </c>
      <c r="E19" s="133">
        <f t="shared" ref="E19:E22" si="8">+D19/$D$7*100</f>
        <v>26.119002183141461</v>
      </c>
      <c r="F19" s="159">
        <v>337367.91208726366</v>
      </c>
      <c r="G19" s="133">
        <f t="shared" ref="G19:G22" si="9">+F19/$D$7*100</f>
        <v>15.641351631941127</v>
      </c>
      <c r="H19" s="159">
        <v>147561.40170071728</v>
      </c>
      <c r="I19" s="133">
        <f t="shared" ref="I19:I22" si="10">+H19/$D$7*100</f>
        <v>6.8413731377809022</v>
      </c>
      <c r="J19" s="159">
        <v>4419.0117484038892</v>
      </c>
      <c r="K19" s="133">
        <f t="shared" ref="K19:K22" si="11">+J19/$D$7*100</f>
        <v>0.20487815866906089</v>
      </c>
      <c r="L19" s="159">
        <v>1034.0446292305503</v>
      </c>
      <c r="M19" s="133">
        <f t="shared" ref="M19:M22" si="12">+L19/$D$7*100</f>
        <v>4.7941298118274189E-2</v>
      </c>
      <c r="N19" s="159">
        <v>72977.717867620071</v>
      </c>
      <c r="O19" s="133">
        <f t="shared" ref="O19:O22" si="13">+N19/$D$7*100</f>
        <v>3.3834579566321814</v>
      </c>
      <c r="P19" s="32"/>
      <c r="Q19" s="155"/>
      <c r="R19" s="155"/>
    </row>
    <row r="20" spans="1:18" x14ac:dyDescent="0.2">
      <c r="A20" s="127" t="s">
        <v>68</v>
      </c>
      <c r="B20" s="159">
        <v>405784.98516688601</v>
      </c>
      <c r="C20" s="133">
        <f t="shared" si="7"/>
        <v>12.404569277561233</v>
      </c>
      <c r="D20" s="159">
        <v>235662.36500636049</v>
      </c>
      <c r="E20" s="133">
        <f t="shared" si="8"/>
        <v>10.925988469602588</v>
      </c>
      <c r="F20" s="159">
        <v>114442.77947684276</v>
      </c>
      <c r="G20" s="133">
        <f t="shared" si="9"/>
        <v>5.3058980756622196</v>
      </c>
      <c r="H20" s="159">
        <v>74301.104236975356</v>
      </c>
      <c r="I20" s="133">
        <f t="shared" si="10"/>
        <v>3.4448139742212209</v>
      </c>
      <c r="J20" s="159">
        <v>5186.428168939542</v>
      </c>
      <c r="K20" s="133">
        <f t="shared" si="11"/>
        <v>0.24045780229153718</v>
      </c>
      <c r="L20" s="159">
        <v>2015.7989096428346</v>
      </c>
      <c r="M20" s="133">
        <f t="shared" si="12"/>
        <v>9.3458264509908656E-2</v>
      </c>
      <c r="N20" s="159">
        <v>39716.254213958011</v>
      </c>
      <c r="O20" s="133">
        <f t="shared" si="13"/>
        <v>1.8413603529176092</v>
      </c>
      <c r="P20" s="32"/>
      <c r="Q20" s="155"/>
      <c r="R20" s="155"/>
    </row>
    <row r="21" spans="1:18" x14ac:dyDescent="0.2">
      <c r="A21" s="127" t="s">
        <v>69</v>
      </c>
      <c r="B21" s="159">
        <v>270287.22875274043</v>
      </c>
      <c r="C21" s="133">
        <f t="shared" si="7"/>
        <v>8.2624955985606867</v>
      </c>
      <c r="D21" s="159">
        <v>144333.59746640734</v>
      </c>
      <c r="E21" s="133">
        <f t="shared" si="8"/>
        <v>6.6917228028822731</v>
      </c>
      <c r="F21" s="159">
        <v>72421.044451673093</v>
      </c>
      <c r="G21" s="133">
        <f t="shared" si="9"/>
        <v>3.3576489678960848</v>
      </c>
      <c r="H21" s="159">
        <v>35678.237027165451</v>
      </c>
      <c r="I21" s="133">
        <f t="shared" si="10"/>
        <v>1.6541462034637422</v>
      </c>
      <c r="J21" s="159">
        <v>7147.3349649455777</v>
      </c>
      <c r="K21" s="133">
        <f t="shared" si="11"/>
        <v>0.33137110973691164</v>
      </c>
      <c r="L21" s="159">
        <v>1619.9899299607291</v>
      </c>
      <c r="M21" s="133">
        <f t="shared" si="12"/>
        <v>7.5107416048996664E-2</v>
      </c>
      <c r="N21" s="159">
        <v>27466.991092662283</v>
      </c>
      <c r="O21" s="133">
        <f t="shared" si="13"/>
        <v>1.2734491057365283</v>
      </c>
      <c r="P21" s="32"/>
      <c r="Q21" s="155"/>
      <c r="R21" s="155"/>
    </row>
    <row r="22" spans="1:18" x14ac:dyDescent="0.2">
      <c r="A22" s="127" t="s">
        <v>70</v>
      </c>
      <c r="B22" s="159">
        <v>249417.75754158772</v>
      </c>
      <c r="C22" s="133">
        <f t="shared" si="7"/>
        <v>7.624530146688814</v>
      </c>
      <c r="D22" s="159">
        <v>166069.17399399509</v>
      </c>
      <c r="E22" s="133">
        <f t="shared" si="8"/>
        <v>7.6994469616132557</v>
      </c>
      <c r="F22" s="159">
        <v>86924.649026525105</v>
      </c>
      <c r="G22" s="133">
        <f t="shared" si="9"/>
        <v>4.0300780014765269</v>
      </c>
      <c r="H22" s="159">
        <v>33912.242237233506</v>
      </c>
      <c r="I22" s="133">
        <f t="shared" si="10"/>
        <v>1.5722695800510309</v>
      </c>
      <c r="J22" s="159">
        <v>9252.2767666117707</v>
      </c>
      <c r="K22" s="133">
        <f t="shared" si="11"/>
        <v>0.4289622964058929</v>
      </c>
      <c r="L22" s="159">
        <v>115.85328563628654</v>
      </c>
      <c r="M22" s="133">
        <f t="shared" si="12"/>
        <v>5.3712932185564621E-3</v>
      </c>
      <c r="N22" s="159">
        <v>35864.152677987666</v>
      </c>
      <c r="O22" s="133">
        <f t="shared" si="13"/>
        <v>1.6627657904612136</v>
      </c>
      <c r="P22" s="32"/>
      <c r="Q22" s="155"/>
      <c r="R22" s="155"/>
    </row>
    <row r="23" spans="1:18" x14ac:dyDescent="0.2">
      <c r="A23" s="127"/>
      <c r="D23" s="33"/>
      <c r="P23" s="33"/>
      <c r="Q23" s="27"/>
      <c r="R23" s="27"/>
    </row>
    <row r="24" spans="1:18" x14ac:dyDescent="0.2">
      <c r="A24" s="126" t="s">
        <v>62</v>
      </c>
      <c r="B24" s="27"/>
      <c r="F24" s="27"/>
      <c r="H24" s="27"/>
      <c r="J24" s="27"/>
      <c r="L24" s="27"/>
      <c r="N24" s="27"/>
      <c r="P24" s="4"/>
      <c r="Q24" s="40"/>
      <c r="R24" s="40"/>
    </row>
    <row r="25" spans="1:18" x14ac:dyDescent="0.2">
      <c r="A25" s="21" t="s">
        <v>94</v>
      </c>
      <c r="B25" s="159">
        <v>1470462.6105949043</v>
      </c>
      <c r="C25" s="133">
        <f t="shared" ref="C25" si="14">+B25/$B$7*100</f>
        <v>44.951035622193707</v>
      </c>
      <c r="D25" s="159">
        <v>1024259.3365515299</v>
      </c>
      <c r="E25" s="133">
        <f t="shared" ref="E25:G25" si="15">+D25/$D$7*100</f>
        <v>47.487623663382863</v>
      </c>
      <c r="F25" s="159">
        <v>590199.79855593154</v>
      </c>
      <c r="G25" s="133">
        <f t="shared" si="15"/>
        <v>27.363368748377937</v>
      </c>
      <c r="H25" s="159">
        <v>242843.21934936912</v>
      </c>
      <c r="I25" s="133">
        <f t="shared" ref="I25" si="16">+H25/$D$7*100</f>
        <v>11.258913634600786</v>
      </c>
      <c r="J25" s="159">
        <v>20020.115803550692</v>
      </c>
      <c r="K25" s="133">
        <f t="shared" ref="K25" si="17">+J25/$D$7*100</f>
        <v>0.92819044069170598</v>
      </c>
      <c r="L25" s="159">
        <v>6270.7706332631251</v>
      </c>
      <c r="M25" s="133">
        <f t="shared" ref="M25" si="18">+L25/$D$7*100</f>
        <v>0.29073105344040079</v>
      </c>
      <c r="N25" s="159">
        <v>164925.43220941111</v>
      </c>
      <c r="O25" s="133">
        <f t="shared" ref="O25" si="19">+N25/$D$7*100</f>
        <v>7.6464197862718315</v>
      </c>
      <c r="P25" s="32"/>
      <c r="Q25" s="155"/>
      <c r="R25" s="155"/>
    </row>
    <row r="26" spans="1:18" x14ac:dyDescent="0.2">
      <c r="A26" s="21" t="s">
        <v>95</v>
      </c>
      <c r="B26" s="159">
        <v>1800791.5223553411</v>
      </c>
      <c r="C26" s="133">
        <f t="shared" ref="C26" si="20">+B26/$B$7*100</f>
        <v>55.04896437780932</v>
      </c>
      <c r="D26" s="159">
        <v>1132638.098055776</v>
      </c>
      <c r="E26" s="133">
        <f t="shared" ref="E26" si="21">+D26/$D$7*100</f>
        <v>52.512376336611958</v>
      </c>
      <c r="F26" s="159">
        <v>586355.03011650406</v>
      </c>
      <c r="G26" s="133">
        <f t="shared" ref="G26" si="22">+F26/$D$7*100</f>
        <v>27.185114169475007</v>
      </c>
      <c r="H26" s="159">
        <v>321463.01236419461</v>
      </c>
      <c r="I26" s="133">
        <f t="shared" ref="I26" si="23">+H26/$D$7*100</f>
        <v>14.903954504573132</v>
      </c>
      <c r="J26" s="159">
        <v>25284.04912699305</v>
      </c>
      <c r="K26" s="133">
        <f t="shared" ref="K26" si="24">+J26/$D$7*100</f>
        <v>1.1722416059897192</v>
      </c>
      <c r="L26" s="159">
        <v>8318.8858396773703</v>
      </c>
      <c r="M26" s="133">
        <f t="shared" ref="M26" si="25">+L26/$D$7*100</f>
        <v>0.38568759488517407</v>
      </c>
      <c r="N26" s="159">
        <v>191217.12060840323</v>
      </c>
      <c r="O26" s="133">
        <f t="shared" ref="O26" si="26">+N26/$D$7*100</f>
        <v>8.865378461688751</v>
      </c>
      <c r="P26" s="32"/>
      <c r="Q26" s="155"/>
      <c r="R26" s="155"/>
    </row>
    <row r="27" spans="1:18" x14ac:dyDescent="0.2">
      <c r="A27" s="22"/>
      <c r="B27" s="154"/>
      <c r="C27" s="155"/>
      <c r="D27" s="154"/>
      <c r="E27" s="155"/>
      <c r="F27" s="154"/>
      <c r="G27" s="155"/>
      <c r="H27" s="154"/>
      <c r="I27" s="155"/>
      <c r="J27" s="154"/>
      <c r="K27" s="155"/>
      <c r="L27" s="154"/>
      <c r="M27" s="155"/>
      <c r="N27" s="154"/>
      <c r="O27" s="155"/>
      <c r="P27" s="32"/>
      <c r="Q27" s="155"/>
      <c r="R27" s="155"/>
    </row>
    <row r="28" spans="1:18" x14ac:dyDescent="0.2">
      <c r="A28" s="126" t="s">
        <v>65</v>
      </c>
      <c r="B28" s="27"/>
      <c r="F28" s="27"/>
      <c r="H28" s="27"/>
      <c r="J28" s="27"/>
      <c r="L28" s="27"/>
      <c r="N28" s="27"/>
      <c r="P28" s="4"/>
      <c r="Q28" s="40"/>
      <c r="R28" s="40"/>
    </row>
    <row r="29" spans="1:18" x14ac:dyDescent="0.2">
      <c r="A29" s="127" t="s">
        <v>59</v>
      </c>
      <c r="B29" s="159">
        <v>1868775.5154672388</v>
      </c>
      <c r="C29" s="133">
        <f t="shared" ref="C29" si="27">+B29/$B$7*100</f>
        <v>57.127188519037588</v>
      </c>
      <c r="D29" s="159">
        <v>1299701.6182402563</v>
      </c>
      <c r="E29" s="133">
        <f t="shared" ref="E29:G29" si="28">+D29/$D$7*100</f>
        <v>60.257924061967195</v>
      </c>
      <c r="F29" s="159">
        <v>891150.76126667194</v>
      </c>
      <c r="G29" s="133">
        <f t="shared" si="28"/>
        <v>41.316325336947351</v>
      </c>
      <c r="H29" s="159">
        <v>254549.86780384695</v>
      </c>
      <c r="I29" s="133">
        <f t="shared" ref="I29" si="29">+H29/$D$7*100</f>
        <v>11.801667697294944</v>
      </c>
      <c r="J29" s="159">
        <v>22639.286557656113</v>
      </c>
      <c r="K29" s="133">
        <f t="shared" ref="K29" si="30">+J29/$D$7*100</f>
        <v>1.0496227680745862</v>
      </c>
      <c r="L29" s="159">
        <v>6102.3843707087826</v>
      </c>
      <c r="M29" s="133">
        <f t="shared" ref="M29" si="31">+L29/$D$7*100</f>
        <v>0.2829241795551346</v>
      </c>
      <c r="N29" s="159">
        <v>125259.31824134906</v>
      </c>
      <c r="O29" s="133">
        <f t="shared" ref="O29" si="32">+N29/$D$7*100</f>
        <v>5.8073840800940921</v>
      </c>
      <c r="P29" s="32"/>
      <c r="Q29" s="155"/>
      <c r="R29" s="155"/>
    </row>
    <row r="30" spans="1:18" x14ac:dyDescent="0.2">
      <c r="A30" s="127" t="s">
        <v>60</v>
      </c>
      <c r="B30" s="159">
        <v>167730.67729173205</v>
      </c>
      <c r="C30" s="133">
        <f t="shared" ref="C30:C31" si="33">+B30/$B$7*100</f>
        <v>5.1274120100374434</v>
      </c>
      <c r="D30" s="159">
        <v>116706.09983468411</v>
      </c>
      <c r="E30" s="133">
        <f t="shared" ref="E30:E31" si="34">+D30/$D$7*100</f>
        <v>5.4108321500195062</v>
      </c>
      <c r="F30" s="159">
        <v>23690.110791722131</v>
      </c>
      <c r="G30" s="133">
        <f t="shared" ref="G30:G31" si="35">+F30/$D$7*100</f>
        <v>1.0983420171777443</v>
      </c>
      <c r="H30" s="159">
        <v>9732.7940183860737</v>
      </c>
      <c r="I30" s="133">
        <f t="shared" ref="I30:I31" si="36">+H30/$D$7*100</f>
        <v>0.45124046522673733</v>
      </c>
      <c r="J30" s="159">
        <v>3500.8807830278029</v>
      </c>
      <c r="K30" s="133">
        <f t="shared" ref="K30:K31" si="37">+J30/$D$7*100</f>
        <v>0.16231095307807286</v>
      </c>
      <c r="L30" s="159">
        <v>1563.3041883385426</v>
      </c>
      <c r="M30" s="133">
        <f t="shared" ref="M30:M31" si="38">+L30/$D$7*100</f>
        <v>7.247930120622928E-2</v>
      </c>
      <c r="N30" s="159">
        <v>78219.01005320964</v>
      </c>
      <c r="O30" s="133">
        <f t="shared" ref="O30:O31" si="39">+N30/$D$7*100</f>
        <v>3.6264594133307257</v>
      </c>
      <c r="P30" s="32"/>
      <c r="Q30" s="155"/>
      <c r="R30" s="155"/>
    </row>
    <row r="31" spans="1:18" x14ac:dyDescent="0.2">
      <c r="A31" s="127" t="s">
        <v>61</v>
      </c>
      <c r="B31" s="159">
        <v>1234747.9401912584</v>
      </c>
      <c r="C31" s="133">
        <f t="shared" si="33"/>
        <v>37.745399470927495</v>
      </c>
      <c r="D31" s="159">
        <v>740489.71653238067</v>
      </c>
      <c r="E31" s="133">
        <f t="shared" si="34"/>
        <v>34.33124378800882</v>
      </c>
      <c r="F31" s="159">
        <v>261713.9566140454</v>
      </c>
      <c r="G31" s="133">
        <f t="shared" si="35"/>
        <v>12.133815563728028</v>
      </c>
      <c r="H31" s="159">
        <v>300023.56989133073</v>
      </c>
      <c r="I31" s="133">
        <f t="shared" si="36"/>
        <v>13.909959976652239</v>
      </c>
      <c r="J31" s="159">
        <v>19163.997589859828</v>
      </c>
      <c r="K31" s="133">
        <f t="shared" si="37"/>
        <v>0.88849832552876651</v>
      </c>
      <c r="L31" s="159">
        <v>6923.9679138931688</v>
      </c>
      <c r="M31" s="133">
        <f t="shared" si="38"/>
        <v>0.32101516756421089</v>
      </c>
      <c r="N31" s="159">
        <v>152664.22452325432</v>
      </c>
      <c r="O31" s="133">
        <f t="shared" si="39"/>
        <v>7.0779547545357024</v>
      </c>
      <c r="P31" s="32"/>
      <c r="Q31" s="155"/>
      <c r="R31" s="155"/>
    </row>
    <row r="32" spans="1:18" x14ac:dyDescent="0.2">
      <c r="A32" s="127"/>
      <c r="B32" s="154"/>
      <c r="C32" s="155"/>
      <c r="D32" s="154"/>
      <c r="E32" s="155"/>
      <c r="F32" s="154"/>
      <c r="G32" s="155"/>
      <c r="H32" s="154"/>
      <c r="I32" s="155"/>
      <c r="J32" s="154"/>
      <c r="K32" s="155"/>
      <c r="L32" s="154"/>
      <c r="M32" s="155"/>
      <c r="N32" s="154"/>
      <c r="O32" s="155"/>
      <c r="P32" s="32"/>
      <c r="Q32" s="155"/>
      <c r="R32" s="155"/>
    </row>
    <row r="33" spans="1:18" x14ac:dyDescent="0.2">
      <c r="A33" s="126" t="s">
        <v>18</v>
      </c>
      <c r="B33" s="27"/>
      <c r="F33" s="27"/>
      <c r="H33" s="27"/>
      <c r="J33" s="27"/>
      <c r="L33" s="27"/>
      <c r="N33" s="27"/>
      <c r="P33" s="32"/>
      <c r="Q33" s="155"/>
      <c r="R33" s="155"/>
    </row>
    <row r="34" spans="1:18" x14ac:dyDescent="0.2">
      <c r="A34" s="127" t="s">
        <v>36</v>
      </c>
      <c r="B34" s="159">
        <v>1165116.5309537847</v>
      </c>
      <c r="C34" s="133">
        <f t="shared" ref="C34" si="40">+B34/$B$7*100</f>
        <v>35.616814946230924</v>
      </c>
      <c r="D34" s="159">
        <v>687296.70215384162</v>
      </c>
      <c r="E34" s="133">
        <f t="shared" ref="E34:G34" si="41">+D34/$D$7*100</f>
        <v>31.865061876664441</v>
      </c>
      <c r="F34" s="159">
        <v>362677.07987176348</v>
      </c>
      <c r="G34" s="133">
        <f t="shared" si="41"/>
        <v>16.814757811503224</v>
      </c>
      <c r="H34" s="159">
        <v>148650.63104094504</v>
      </c>
      <c r="I34" s="133">
        <f t="shared" ref="I34" si="42">+H34/$D$7*100</f>
        <v>6.8918729586231491</v>
      </c>
      <c r="J34" s="159">
        <v>18669.643475768295</v>
      </c>
      <c r="K34" s="133">
        <f t="shared" ref="K34" si="43">+J34/$D$7*100</f>
        <v>0.86557863977275318</v>
      </c>
      <c r="L34" s="159">
        <v>8766.1298451139846</v>
      </c>
      <c r="M34" s="133">
        <f t="shared" ref="M34" si="44">+L34/$D$7*100</f>
        <v>0.40642311982301232</v>
      </c>
      <c r="N34" s="159">
        <v>148533.21792025297</v>
      </c>
      <c r="O34" s="133">
        <f t="shared" ref="O34" si="45">+N34/$D$7*100</f>
        <v>6.8864293469423989</v>
      </c>
      <c r="P34" s="32"/>
      <c r="Q34" s="155"/>
      <c r="R34" s="155"/>
    </row>
    <row r="35" spans="1:18" x14ac:dyDescent="0.2">
      <c r="A35" s="127" t="s">
        <v>37</v>
      </c>
      <c r="B35" s="159">
        <v>248081.06864869298</v>
      </c>
      <c r="C35" s="133">
        <f t="shared" ref="C35:C37" si="46">+B35/$B$7*100</f>
        <v>7.5836684820620652</v>
      </c>
      <c r="D35" s="159">
        <v>162308.98755226325</v>
      </c>
      <c r="E35" s="133">
        <f t="shared" ref="E35:E37" si="47">+D35/$D$7*100</f>
        <v>7.5251138486242164</v>
      </c>
      <c r="F35" s="159">
        <v>110875.72457330932</v>
      </c>
      <c r="G35" s="133">
        <f t="shared" ref="G35:G37" si="48">+F35/$D$7*100</f>
        <v>5.1405190990683369</v>
      </c>
      <c r="H35" s="159">
        <v>15729.949421612358</v>
      </c>
      <c r="I35" s="133">
        <f t="shared" ref="I35:I37" si="49">+H35/$D$7*100</f>
        <v>0.72928592566458339</v>
      </c>
      <c r="J35" s="159">
        <v>3364.0115216051718</v>
      </c>
      <c r="K35" s="133">
        <f t="shared" ref="K35:K37" si="50">+J35/$D$7*100</f>
        <v>0.15596529847129537</v>
      </c>
      <c r="L35" s="159">
        <v>371.64941394480979</v>
      </c>
      <c r="M35" s="133">
        <f t="shared" ref="M35:M37" si="51">+L35/$D$7*100</f>
        <v>1.7230741155406615E-2</v>
      </c>
      <c r="N35" s="159">
        <v>31967.652621791141</v>
      </c>
      <c r="O35" s="133">
        <f t="shared" ref="O35:O37" si="52">+N35/$D$7*100</f>
        <v>1.4821127842645727</v>
      </c>
      <c r="P35" s="32"/>
      <c r="Q35" s="155"/>
      <c r="R35" s="155"/>
    </row>
    <row r="36" spans="1:18" x14ac:dyDescent="0.2">
      <c r="A36" s="127" t="s">
        <v>38</v>
      </c>
      <c r="B36" s="159">
        <v>434037.68643286778</v>
      </c>
      <c r="C36" s="133">
        <f t="shared" si="46"/>
        <v>13.268235019131192</v>
      </c>
      <c r="D36" s="159">
        <v>252763.08230382623</v>
      </c>
      <c r="E36" s="133">
        <f t="shared" si="47"/>
        <v>11.718827156462924</v>
      </c>
      <c r="F36" s="159">
        <v>134903.55540613286</v>
      </c>
      <c r="G36" s="133">
        <f t="shared" si="48"/>
        <v>6.2545187935970166</v>
      </c>
      <c r="H36" s="159">
        <v>59813.367540824307</v>
      </c>
      <c r="I36" s="133">
        <f t="shared" si="49"/>
        <v>2.7731206213665458</v>
      </c>
      <c r="J36" s="159">
        <v>10429.118899956831</v>
      </c>
      <c r="K36" s="133">
        <f t="shared" si="50"/>
        <v>0.48352409959887871</v>
      </c>
      <c r="L36" s="159">
        <v>1158.7733975330671</v>
      </c>
      <c r="M36" s="133">
        <f t="shared" si="51"/>
        <v>5.3724084369546218E-2</v>
      </c>
      <c r="N36" s="159">
        <v>46458.267059377045</v>
      </c>
      <c r="O36" s="133">
        <f t="shared" si="52"/>
        <v>2.1539395575308395</v>
      </c>
      <c r="P36" s="32"/>
      <c r="Q36" s="28"/>
      <c r="R36" s="28"/>
    </row>
    <row r="37" spans="1:18" x14ac:dyDescent="0.2">
      <c r="A37" s="127" t="s">
        <v>39</v>
      </c>
      <c r="B37" s="159">
        <v>1424018.846914825</v>
      </c>
      <c r="C37" s="133">
        <f t="shared" si="46"/>
        <v>43.531281552576544</v>
      </c>
      <c r="D37" s="159">
        <v>1054528.6625973682</v>
      </c>
      <c r="E37" s="133">
        <f t="shared" si="47"/>
        <v>48.890997118242922</v>
      </c>
      <c r="F37" s="159">
        <v>568098.46882123186</v>
      </c>
      <c r="G37" s="133">
        <f t="shared" si="48"/>
        <v>26.338687213684448</v>
      </c>
      <c r="H37" s="159">
        <v>340112.28371018026</v>
      </c>
      <c r="I37" s="133">
        <f t="shared" si="49"/>
        <v>15.76858863351956</v>
      </c>
      <c r="J37" s="159">
        <v>12841.391033213453</v>
      </c>
      <c r="K37" s="133">
        <f t="shared" si="50"/>
        <v>0.59536400883849849</v>
      </c>
      <c r="L37" s="159">
        <v>4293.1038163486319</v>
      </c>
      <c r="M37" s="133">
        <f t="shared" si="51"/>
        <v>0.19904070297760962</v>
      </c>
      <c r="N37" s="159">
        <v>129183.41521639192</v>
      </c>
      <c r="O37" s="133">
        <f t="shared" si="52"/>
        <v>5.9893165592227113</v>
      </c>
      <c r="P37" s="32"/>
      <c r="Q37" s="28"/>
      <c r="R37" s="28"/>
    </row>
    <row r="38" spans="1:18" x14ac:dyDescent="0.2">
      <c r="A38" s="115"/>
      <c r="B38" s="104"/>
      <c r="C38" s="116"/>
      <c r="D38" s="113"/>
      <c r="E38" s="116"/>
      <c r="F38" s="104"/>
      <c r="G38" s="116"/>
      <c r="H38" s="113"/>
      <c r="I38" s="116"/>
      <c r="J38" s="113"/>
      <c r="K38" s="116"/>
      <c r="L38" s="104"/>
      <c r="M38" s="116"/>
      <c r="N38" s="104"/>
      <c r="O38" s="116"/>
    </row>
    <row r="39" spans="1:18" x14ac:dyDescent="0.2">
      <c r="A39" s="38" t="str">
        <f>'C01'!A40</f>
        <v>Fuente: Instituto Nacional de Estadística (INE). LXXXIV Encuesta Permanente de Hogares de Propósitos Múltiples, Junio 2026.</v>
      </c>
      <c r="B39" s="34"/>
      <c r="C39" s="28"/>
      <c r="D39" s="32"/>
      <c r="E39" s="28"/>
      <c r="F39" s="34"/>
      <c r="G39" s="28"/>
      <c r="H39" s="32"/>
      <c r="I39" s="28"/>
      <c r="J39" s="32"/>
      <c r="K39" s="28"/>
      <c r="L39" s="34"/>
      <c r="M39" s="28"/>
      <c r="N39" s="34"/>
      <c r="O39" s="28"/>
    </row>
    <row r="40" spans="1:18" x14ac:dyDescent="0.2">
      <c r="A40" s="38" t="s">
        <v>26</v>
      </c>
      <c r="B40" s="34"/>
      <c r="C40" s="28"/>
      <c r="D40" s="28"/>
      <c r="E40" s="28"/>
      <c r="G40" s="28"/>
      <c r="H40" s="34"/>
      <c r="I40" s="28"/>
      <c r="J40" s="34"/>
      <c r="K40" s="28"/>
      <c r="L40" s="34"/>
      <c r="M40" s="28"/>
      <c r="N40" s="34"/>
      <c r="O40" s="28"/>
    </row>
    <row r="41" spans="1:18" x14ac:dyDescent="0.2">
      <c r="A41" s="38" t="s">
        <v>27</v>
      </c>
      <c r="B41" s="34"/>
      <c r="C41" s="28"/>
      <c r="D41" s="28"/>
      <c r="E41" s="28"/>
      <c r="F41" s="34"/>
      <c r="G41" s="28"/>
      <c r="H41" s="34"/>
      <c r="I41" s="28"/>
      <c r="J41" s="34"/>
      <c r="K41" s="28"/>
      <c r="L41" s="34"/>
      <c r="M41" s="28"/>
      <c r="N41" s="34"/>
      <c r="O41" s="28"/>
    </row>
    <row r="42" spans="1:18" x14ac:dyDescent="0.2">
      <c r="A42" s="18" t="s">
        <v>40</v>
      </c>
      <c r="B42" s="34"/>
      <c r="C42" s="28"/>
      <c r="D42" s="28"/>
      <c r="E42" s="28"/>
      <c r="F42" s="34"/>
      <c r="G42" s="28"/>
      <c r="H42" s="32"/>
      <c r="I42" s="28"/>
      <c r="J42" s="32"/>
      <c r="K42" s="28"/>
      <c r="L42" s="34"/>
      <c r="M42" s="28"/>
      <c r="N42" s="34"/>
      <c r="O42" s="28"/>
    </row>
    <row r="43" spans="1:18" x14ac:dyDescent="0.2">
      <c r="A43" s="12"/>
      <c r="B43" s="34"/>
      <c r="C43" s="28"/>
      <c r="D43" s="28"/>
      <c r="E43" s="28"/>
      <c r="F43" s="34"/>
      <c r="G43" s="28"/>
      <c r="H43" s="35"/>
      <c r="I43" s="28"/>
      <c r="J43" s="32"/>
      <c r="K43" s="28"/>
      <c r="L43" s="34"/>
      <c r="M43" s="28"/>
      <c r="N43" s="34"/>
      <c r="O43" s="28"/>
    </row>
  </sheetData>
  <mergeCells count="11">
    <mergeCell ref="A3:A5"/>
    <mergeCell ref="A1:R1"/>
    <mergeCell ref="P3:R4"/>
    <mergeCell ref="B3:C4"/>
    <mergeCell ref="D3:E4"/>
    <mergeCell ref="F3:O3"/>
    <mergeCell ref="F4:G4"/>
    <mergeCell ref="H4:I4"/>
    <mergeCell ref="J4:K4"/>
    <mergeCell ref="L4:M4"/>
    <mergeCell ref="N4:O4"/>
  </mergeCells>
  <printOptions horizontalCentered="1" verticalCentered="1"/>
  <pageMargins left="0.54" right="0" top="0" bottom="0" header="0" footer="0"/>
  <pageSetup paperSize="9" scale="77" firstPageNumber="70" orientation="landscape" useFirstPageNumber="1" r:id="rId1"/>
  <headerFooter alignWithMargins="0">
    <oddFooter>&amp;L&amp;Z&amp;F+&amp;F+&amp;A&amp;C&amp;P&amp;R&amp;D+&amp;T</oddFooter>
  </headerFooter>
  <rowBreaks count="1" manualBreakCount="1">
    <brk id="42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Portada</vt:lpstr>
      <vt:lpstr>C01</vt:lpstr>
      <vt:lpstr>C02</vt:lpstr>
      <vt:lpstr>C03</vt:lpstr>
      <vt:lpstr>C04</vt:lpstr>
      <vt:lpstr>C05</vt:lpstr>
      <vt:lpstr>C06</vt:lpstr>
      <vt:lpstr>C07</vt:lpstr>
      <vt:lpstr>'C05'!Área_de_impresión</vt:lpstr>
      <vt:lpstr>'C06'!Área_de_impresión</vt:lpstr>
      <vt:lpstr>'C07'!Área_de_impresión</vt:lpstr>
      <vt:lpstr>Portada!Área_de_impresión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Elmo</dc:creator>
  <cp:lastModifiedBy>Jeovanni Davila</cp:lastModifiedBy>
  <cp:lastPrinted>2011-01-20T20:20:23Z</cp:lastPrinted>
  <dcterms:created xsi:type="dcterms:W3CDTF">2001-09-12T14:45:05Z</dcterms:created>
  <dcterms:modified xsi:type="dcterms:W3CDTF">2026-09-01T20:06:04Z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