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vanegas\Documents\2026\EPHPM 2026\finales\tabulados finales 2 de septiembre\publicacion F\"/>
    </mc:Choice>
  </mc:AlternateContent>
  <xr:revisionPtr revIDLastSave="0" documentId="13_ncr:1_{61BF5C63-6A06-4ED8-87B1-2A90EE9798D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titulo" sheetId="6" r:id="rId1"/>
    <sheet name="Cuadro01" sheetId="1" r:id="rId2"/>
    <sheet name="Cuadro02" sheetId="5" r:id="rId3"/>
    <sheet name="Cuadro03" sheetId="4" r:id="rId4"/>
    <sheet name="Cuadro04" sheetId="2" r:id="rId5"/>
  </sheets>
  <definedNames>
    <definedName name="_xlnm.Print_Area" localSheetId="0">titulo!$A$1:$I$6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" i="2" l="1"/>
  <c r="E37" i="2"/>
  <c r="E36" i="2"/>
  <c r="E33" i="2"/>
  <c r="W24" i="1"/>
  <c r="S19" i="1"/>
  <c r="G20" i="1"/>
  <c r="W9" i="1"/>
  <c r="S12" i="1"/>
  <c r="Q24" i="1"/>
  <c r="M24" i="1"/>
  <c r="A41" i="2"/>
  <c r="O18" i="1" l="1"/>
  <c r="G24" i="1"/>
  <c r="S17" i="1"/>
  <c r="E10" i="2"/>
  <c r="I5" i="1"/>
  <c r="G28" i="1"/>
  <c r="C16" i="1"/>
  <c r="C29" i="1"/>
  <c r="E40" i="2"/>
  <c r="I19" i="1"/>
  <c r="I24" i="1"/>
  <c r="I32" i="1"/>
  <c r="K5" i="1"/>
  <c r="U9" i="1"/>
  <c r="O10" i="1"/>
  <c r="O16" i="1"/>
  <c r="E16" i="1"/>
  <c r="E30" i="1"/>
  <c r="D36" i="2"/>
  <c r="G9" i="1"/>
  <c r="W28" i="1"/>
  <c r="C30" i="1"/>
  <c r="E31" i="1"/>
  <c r="G32" i="1"/>
  <c r="I33" i="1"/>
  <c r="D24" i="2"/>
  <c r="D32" i="2"/>
  <c r="E19" i="1"/>
  <c r="S16" i="1"/>
  <c r="C28" i="1"/>
  <c r="B30" i="5"/>
  <c r="C19" i="1"/>
  <c r="U17" i="1"/>
  <c r="E28" i="1"/>
  <c r="D31" i="2"/>
  <c r="G31" i="1"/>
  <c r="W19" i="1"/>
  <c r="D30" i="2"/>
  <c r="E39" i="2"/>
  <c r="W20" i="1"/>
  <c r="G5" i="1"/>
  <c r="I20" i="1"/>
  <c r="B32" i="5"/>
  <c r="D29" i="2"/>
  <c r="I12" i="1"/>
  <c r="G11" i="1"/>
  <c r="C9" i="1"/>
  <c r="S29" i="1"/>
  <c r="U30" i="1"/>
  <c r="W31" i="1"/>
  <c r="C33" i="1"/>
  <c r="D28" i="2"/>
  <c r="M5" i="1"/>
  <c r="G12" i="1"/>
  <c r="O19" i="1"/>
  <c r="S24" i="1"/>
  <c r="S28" i="1"/>
  <c r="U24" i="1"/>
  <c r="U28" i="1"/>
  <c r="W29" i="1"/>
  <c r="C31" i="1"/>
  <c r="E32" i="1"/>
  <c r="G33" i="1"/>
  <c r="D25" i="2"/>
  <c r="D37" i="2"/>
  <c r="D38" i="2"/>
  <c r="D39" i="2"/>
  <c r="D40" i="2"/>
  <c r="D33" i="2"/>
  <c r="E29" i="2"/>
  <c r="E30" i="2"/>
  <c r="E31" i="2"/>
  <c r="E32" i="2"/>
  <c r="E28" i="2"/>
  <c r="E25" i="2"/>
  <c r="E24" i="2"/>
  <c r="D16" i="2"/>
  <c r="E13" i="2"/>
  <c r="E21" i="2"/>
  <c r="D12" i="2"/>
  <c r="D20" i="2"/>
  <c r="D11" i="2"/>
  <c r="E19" i="2"/>
  <c r="D18" i="2"/>
  <c r="D9" i="2"/>
  <c r="E17" i="2"/>
  <c r="D17" i="2"/>
  <c r="D21" i="2"/>
  <c r="E20" i="2"/>
  <c r="D19" i="2"/>
  <c r="E18" i="2"/>
  <c r="E16" i="2"/>
  <c r="E11" i="2"/>
  <c r="D10" i="2"/>
  <c r="D13" i="2"/>
  <c r="E12" i="2"/>
  <c r="E9" i="2"/>
  <c r="U29" i="1"/>
  <c r="W30" i="1"/>
  <c r="C32" i="1"/>
  <c r="E33" i="1"/>
  <c r="B31" i="5"/>
  <c r="U12" i="1"/>
  <c r="U20" i="1"/>
  <c r="E29" i="1"/>
  <c r="G30" i="1"/>
  <c r="I31" i="1"/>
  <c r="K32" i="1"/>
  <c r="M33" i="1"/>
  <c r="B24" i="5"/>
  <c r="B27" i="5"/>
  <c r="B29" i="5"/>
  <c r="G29" i="1"/>
  <c r="I30" i="1"/>
  <c r="K31" i="1"/>
  <c r="M32" i="1"/>
  <c r="O33" i="1"/>
  <c r="Q12" i="1"/>
  <c r="Q10" i="1"/>
  <c r="O24" i="1"/>
  <c r="I28" i="1"/>
  <c r="I29" i="1"/>
  <c r="K30" i="1"/>
  <c r="M31" i="1"/>
  <c r="O32" i="1"/>
  <c r="Q33" i="1"/>
  <c r="B28" i="5"/>
  <c r="K33" i="1"/>
  <c r="G8" i="1"/>
  <c r="O12" i="1"/>
  <c r="C24" i="1"/>
  <c r="K28" i="1"/>
  <c r="K29" i="1"/>
  <c r="M30" i="1"/>
  <c r="O31" i="1"/>
  <c r="Q32" i="1"/>
  <c r="S33" i="1"/>
  <c r="O11" i="1"/>
  <c r="M28" i="1"/>
  <c r="M29" i="1"/>
  <c r="O30" i="1"/>
  <c r="Q31" i="1"/>
  <c r="S32" i="1"/>
  <c r="U33" i="1"/>
  <c r="M11" i="1"/>
  <c r="E24" i="1"/>
  <c r="O28" i="1"/>
  <c r="O29" i="1"/>
  <c r="Q30" i="1"/>
  <c r="S31" i="1"/>
  <c r="U32" i="1"/>
  <c r="W33" i="1"/>
  <c r="K24" i="1"/>
  <c r="I18" i="1"/>
  <c r="Q28" i="1"/>
  <c r="Q29" i="1"/>
  <c r="S30" i="1"/>
  <c r="U31" i="1"/>
  <c r="W32" i="1"/>
  <c r="B23" i="5"/>
  <c r="Q18" i="1"/>
  <c r="W12" i="1"/>
  <c r="I11" i="1"/>
  <c r="S9" i="1"/>
  <c r="G19" i="1"/>
  <c r="Q16" i="1"/>
  <c r="G25" i="1"/>
  <c r="W11" i="1"/>
  <c r="E11" i="1"/>
  <c r="M9" i="1"/>
  <c r="U19" i="1"/>
  <c r="G18" i="1"/>
  <c r="I17" i="1"/>
  <c r="E18" i="1"/>
  <c r="G17" i="1"/>
  <c r="K11" i="1"/>
  <c r="U11" i="1"/>
  <c r="E10" i="1"/>
  <c r="W18" i="1"/>
  <c r="C18" i="1"/>
  <c r="M18" i="1"/>
  <c r="K17" i="1"/>
  <c r="M12" i="1"/>
  <c r="S11" i="1"/>
  <c r="W10" i="1"/>
  <c r="C10" i="1"/>
  <c r="I9" i="1"/>
  <c r="M20" i="1"/>
  <c r="Q19" i="1"/>
  <c r="W17" i="1"/>
  <c r="E17" i="1"/>
  <c r="U10" i="1"/>
  <c r="K20" i="1"/>
  <c r="K9" i="1"/>
  <c r="C11" i="1"/>
  <c r="E20" i="1"/>
  <c r="C17" i="1"/>
  <c r="M19" i="1"/>
  <c r="K16" i="1"/>
  <c r="K10" i="1"/>
  <c r="S20" i="1"/>
  <c r="U18" i="1"/>
  <c r="Q17" i="1"/>
  <c r="I10" i="1"/>
  <c r="E9" i="1"/>
  <c r="Q20" i="1"/>
  <c r="C20" i="1"/>
  <c r="K19" i="1"/>
  <c r="S18" i="1"/>
  <c r="O17" i="1"/>
  <c r="W16" i="1"/>
  <c r="I16" i="1"/>
  <c r="K12" i="1"/>
  <c r="M10" i="1"/>
  <c r="K18" i="1"/>
  <c r="Q11" i="1"/>
  <c r="M16" i="1"/>
  <c r="W5" i="1"/>
  <c r="Q9" i="1"/>
  <c r="G16" i="1"/>
  <c r="E12" i="1"/>
  <c r="U5" i="1"/>
  <c r="C12" i="1"/>
  <c r="G10" i="1"/>
  <c r="O9" i="1"/>
  <c r="O20" i="1"/>
  <c r="M17" i="1"/>
  <c r="U16" i="1"/>
  <c r="S10" i="1"/>
  <c r="G15" i="1"/>
  <c r="M5" i="4"/>
  <c r="M8" i="4"/>
  <c r="B20" i="5"/>
  <c r="B19" i="5"/>
  <c r="B18" i="5"/>
  <c r="B17" i="5"/>
  <c r="B16" i="5"/>
  <c r="S5" i="1"/>
  <c r="Q5" i="1"/>
  <c r="O5" i="1"/>
  <c r="E8" i="4"/>
  <c r="Q8" i="4"/>
  <c r="O5" i="4"/>
  <c r="G8" i="4"/>
  <c r="K5" i="4"/>
  <c r="S8" i="4"/>
  <c r="O8" i="4"/>
  <c r="C8" i="4"/>
  <c r="G5" i="4"/>
  <c r="E5" i="4"/>
  <c r="I5" i="4"/>
  <c r="I8" i="4"/>
  <c r="U8" i="4"/>
  <c r="K8" i="4"/>
  <c r="U8" i="5"/>
  <c r="A33" i="5"/>
  <c r="A34" i="4" s="1"/>
  <c r="Q5" i="4" l="1"/>
  <c r="U5" i="4"/>
  <c r="S5" i="4"/>
  <c r="M8" i="1" l="1"/>
  <c r="M15" i="1"/>
  <c r="Q25" i="1"/>
  <c r="U15" i="1"/>
  <c r="Q8" i="1"/>
  <c r="M25" i="1"/>
  <c r="Q15" i="1"/>
  <c r="I25" i="1"/>
  <c r="I8" i="1"/>
  <c r="I15" i="1"/>
  <c r="U25" i="1"/>
  <c r="E5" i="1"/>
  <c r="U8" i="1"/>
  <c r="B12" i="5"/>
  <c r="B11" i="5"/>
  <c r="B10" i="5"/>
  <c r="B9" i="5"/>
  <c r="B8" i="5"/>
  <c r="C8" i="1"/>
  <c r="B5" i="5"/>
  <c r="S8" i="5"/>
  <c r="K8" i="5"/>
  <c r="S25" i="1"/>
  <c r="K25" i="1"/>
  <c r="S15" i="1"/>
  <c r="K15" i="1"/>
  <c r="S8" i="1"/>
  <c r="K8" i="1"/>
  <c r="D6" i="2"/>
  <c r="E6" i="2"/>
  <c r="C25" i="1"/>
  <c r="I8" i="5"/>
  <c r="O8" i="5"/>
  <c r="G8" i="5"/>
  <c r="C15" i="1"/>
  <c r="B15" i="5"/>
  <c r="Q8" i="5"/>
  <c r="W25" i="1"/>
  <c r="O25" i="1"/>
  <c r="E25" i="1"/>
  <c r="W15" i="1"/>
  <c r="O15" i="1"/>
  <c r="E15" i="1"/>
  <c r="W8" i="1"/>
  <c r="O8" i="1"/>
  <c r="E8" i="1"/>
  <c r="M8" i="5"/>
  <c r="E8" i="5"/>
  <c r="C30" i="5" l="1"/>
  <c r="C32" i="5"/>
  <c r="C31" i="5"/>
  <c r="C29" i="5"/>
  <c r="C27" i="5"/>
  <c r="C28" i="5"/>
  <c r="C23" i="5"/>
  <c r="C24" i="5"/>
  <c r="C16" i="5"/>
  <c r="C20" i="5"/>
  <c r="C19" i="5"/>
  <c r="C18" i="5"/>
  <c r="C17" i="5"/>
  <c r="C5" i="1"/>
  <c r="C10" i="5"/>
  <c r="C15" i="5"/>
  <c r="C8" i="5" l="1"/>
  <c r="U5" i="5"/>
  <c r="K5" i="5"/>
  <c r="G5" i="5"/>
  <c r="S5" i="5"/>
  <c r="E5" i="5"/>
  <c r="O5" i="5"/>
  <c r="M5" i="5"/>
  <c r="I5" i="5"/>
  <c r="Q5" i="5"/>
  <c r="C11" i="5"/>
  <c r="C9" i="5"/>
  <c r="C12" i="5"/>
  <c r="C5" i="5" l="1"/>
</calcChain>
</file>

<file path=xl/sharedStrings.xml><?xml version="1.0" encoding="utf-8"?>
<sst xmlns="http://schemas.openxmlformats.org/spreadsheetml/2006/main" count="228" uniqueCount="82">
  <si>
    <t>Categorias</t>
  </si>
  <si>
    <t>Total</t>
  </si>
  <si>
    <t>Dominio</t>
  </si>
  <si>
    <t>No</t>
  </si>
  <si>
    <t>% /1</t>
  </si>
  <si>
    <t>Servicio publico</t>
  </si>
  <si>
    <t>Pozo malacate</t>
  </si>
  <si>
    <t>Pozo con bomba</t>
  </si>
  <si>
    <t>Rio,riachuelo,manantial</t>
  </si>
  <si>
    <t>Carro cisterna</t>
  </si>
  <si>
    <t>Pick-up con dron o barril</t>
  </si>
  <si>
    <t>Otro</t>
  </si>
  <si>
    <t>Inodoro conectado a alcantarilla</t>
  </si>
  <si>
    <t>Inodoro conectado a pozo septico</t>
  </si>
  <si>
    <t>Inodoro con desague a rio, laguna o mar</t>
  </si>
  <si>
    <t>Letrina con descarga a rio, laguna o mar</t>
  </si>
  <si>
    <t>Letrina con cierre hidraulico</t>
  </si>
  <si>
    <t>Letrina con pozo septico</t>
  </si>
  <si>
    <t>Letrina con pozo negro</t>
  </si>
  <si>
    <t>Servicio privado colectivo</t>
  </si>
  <si>
    <t>Planta propia</t>
  </si>
  <si>
    <t>Energia solar</t>
  </si>
  <si>
    <t>Vela</t>
  </si>
  <si>
    <t>Candil o lampara de gas</t>
  </si>
  <si>
    <t>Ocote</t>
  </si>
  <si>
    <t>/1 Porcentaje por columnas</t>
  </si>
  <si>
    <t>/2 Porcentaje  por filas</t>
  </si>
  <si>
    <t>Total Hogares</t>
  </si>
  <si>
    <t>Hogares con Hacinamiento</t>
  </si>
  <si>
    <t>No.</t>
  </si>
  <si>
    <t>%/1</t>
  </si>
  <si>
    <t>%/2</t>
  </si>
  <si>
    <t>Personas por Hogar</t>
  </si>
  <si>
    <t>Piezas</t>
  </si>
  <si>
    <t>Piezas para Dormir</t>
  </si>
  <si>
    <t>Personas por Habitacion</t>
  </si>
  <si>
    <t>No Tiene</t>
  </si>
  <si>
    <t>*Hacinamiento &gt; 3 personas por pieza</t>
  </si>
  <si>
    <t>Hogares con Hacinamiento*</t>
  </si>
  <si>
    <t>Del vecino / otra vivienda</t>
  </si>
  <si>
    <t>1/ Porcentaje por columnas</t>
  </si>
  <si>
    <t>2/ Porcentaje  por filas</t>
  </si>
  <si>
    <t>Total Nacional</t>
  </si>
  <si>
    <t>Total Nacional/2</t>
  </si>
  <si>
    <t>Urbano</t>
  </si>
  <si>
    <t>Distrito Central</t>
  </si>
  <si>
    <t>San Pedro Sula</t>
  </si>
  <si>
    <t>Resto Urbano</t>
  </si>
  <si>
    <t>Rural</t>
  </si>
  <si>
    <t>Superior</t>
  </si>
  <si>
    <t>Hombre</t>
  </si>
  <si>
    <t>Mujer</t>
  </si>
  <si>
    <t>Quintil del Hogar</t>
  </si>
  <si>
    <t>Quintil 1</t>
  </si>
  <si>
    <t>Quintil 2</t>
  </si>
  <si>
    <t>Quintil 3</t>
  </si>
  <si>
    <t>Quintil 4</t>
  </si>
  <si>
    <t>Quintil 5</t>
  </si>
  <si>
    <t>No Declaran Ingresos</t>
  </si>
  <si>
    <t>De Menos de 25 Años</t>
  </si>
  <si>
    <t>De 26 - 30 Años</t>
  </si>
  <si>
    <t>De 31 - 40 Años</t>
  </si>
  <si>
    <t>De 41 - 50 Años</t>
  </si>
  <si>
    <t>De 50 y mas Años</t>
  </si>
  <si>
    <t>Nivel Educativo del Jefe</t>
  </si>
  <si>
    <t>Sexo del Jefe</t>
  </si>
  <si>
    <t xml:space="preserve">Cuadro No. 4. Total hogares y hogares con hacinamiento segun dominio, nivel educativo del jefe, sexo del jefe, quintil de ingreso y  edad del jefe </t>
  </si>
  <si>
    <t>Edad del jefe del hogar</t>
  </si>
  <si>
    <t>Cuadro No. 1. Principal fuente de obtención de agua en las viviendas según dominio, nivel educativo del jefe, sexo del jefe y quintil de ingreso del hogar.</t>
  </si>
  <si>
    <t xml:space="preserve">Cuadro No. 2.  Principal medio de eliminación de excretas en las viviendas según dominio, nivel educativo del jefe, sexo del jefe y quintil de ingreso del hogar.                                 </t>
  </si>
  <si>
    <t>Cuadro No. 3.  Principal fuente de alumbrado en las viviendas según dominio, nivel educativo del jefe, sexo del jefe y quintil de ingreso del hogar.</t>
  </si>
  <si>
    <t>Otro tipo</t>
  </si>
  <si>
    <t>Llave publica o comunitaria</t>
  </si>
  <si>
    <t>Sin nivel</t>
  </si>
  <si>
    <t>Basica 1-6</t>
  </si>
  <si>
    <t>Basica 7-9</t>
  </si>
  <si>
    <t>Media</t>
  </si>
  <si>
    <t>Ns/Nr</t>
  </si>
  <si>
    <t>Tuberia instalada publica</t>
  </si>
  <si>
    <t>Tuberia instalada privada</t>
  </si>
  <si>
    <t>Foco o lampara solar</t>
  </si>
  <si>
    <t>Fuente: Instituto Nacional de Estadística (INE).  LXXXIV Encuesta Permanente de Hogares de Propósitos Múltiples, 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</si>
</sst>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8" fillId="0" borderId="0"/>
    <xf numFmtId="0" fontId="8" fillId="0" borderId="0"/>
    <xf numFmtId="0" fontId="3" fillId="0" borderId="0"/>
    <xf numFmtId="0" fontId="1" fillId="0" borderId="0"/>
  </cellStyleXfs>
  <cellXfs count="50">
    <xf numFmtId="0" fontId="0" fillId="0" borderId="0" xfId="0"/>
    <xf numFmtId="0" fontId="4" fillId="0" borderId="0" xfId="0" applyFont="1"/>
    <xf numFmtId="0" fontId="5" fillId="0" borderId="0" xfId="0" applyFont="1" applyAlignment="1">
      <alignment horizontal="left" indent="1"/>
    </xf>
    <xf numFmtId="4" fontId="3" fillId="0" borderId="0" xfId="0" applyNumberFormat="1" applyFont="1"/>
    <xf numFmtId="4" fontId="6" fillId="0" borderId="0" xfId="0" applyNumberFormat="1" applyFont="1"/>
    <xf numFmtId="4" fontId="6" fillId="0" borderId="1" xfId="0" applyNumberFormat="1" applyFont="1" applyBorder="1" applyAlignment="1">
      <alignment horizontal="center"/>
    </xf>
    <xf numFmtId="166" fontId="6" fillId="0" borderId="0" xfId="1" applyNumberFormat="1" applyFont="1"/>
    <xf numFmtId="166" fontId="3" fillId="0" borderId="0" xfId="1" applyNumberFormat="1" applyFont="1"/>
    <xf numFmtId="4" fontId="3" fillId="0" borderId="0" xfId="0" applyNumberFormat="1" applyFont="1" applyAlignment="1">
      <alignment horizontal="left" indent="1"/>
    </xf>
    <xf numFmtId="165" fontId="3" fillId="0" borderId="0" xfId="1" applyNumberFormat="1" applyFont="1"/>
    <xf numFmtId="4" fontId="3" fillId="0" borderId="0" xfId="0" applyNumberFormat="1" applyFont="1" applyAlignment="1">
      <alignment horizontal="left" indent="2"/>
    </xf>
    <xf numFmtId="4" fontId="3" fillId="0" borderId="2" xfId="0" applyNumberFormat="1" applyFont="1" applyBorder="1" applyAlignment="1">
      <alignment horizontal="left" indent="1"/>
    </xf>
    <xf numFmtId="3" fontId="3" fillId="0" borderId="0" xfId="0" applyNumberFormat="1" applyFont="1"/>
    <xf numFmtId="3" fontId="3" fillId="0" borderId="0" xfId="0" applyNumberFormat="1" applyFont="1" applyAlignment="1">
      <alignment horizontal="left" indent="1"/>
    </xf>
    <xf numFmtId="3" fontId="3" fillId="0" borderId="0" xfId="0" applyNumberFormat="1" applyFont="1" applyAlignment="1">
      <alignment horizontal="left" indent="2"/>
    </xf>
    <xf numFmtId="3" fontId="3" fillId="0" borderId="0" xfId="0" applyNumberFormat="1" applyFont="1" applyAlignment="1">
      <alignment horizontal="center"/>
    </xf>
    <xf numFmtId="3" fontId="7" fillId="0" borderId="1" xfId="0" applyNumberFormat="1" applyFont="1" applyBorder="1" applyAlignment="1">
      <alignment horizontal="center" vertical="center" wrapText="1"/>
    </xf>
    <xf numFmtId="3" fontId="7" fillId="0" borderId="0" xfId="0" applyNumberFormat="1" applyFont="1"/>
    <xf numFmtId="166" fontId="7" fillId="0" borderId="0" xfId="1" applyNumberFormat="1" applyFont="1"/>
    <xf numFmtId="165" fontId="7" fillId="0" borderId="0" xfId="1" applyNumberFormat="1" applyFont="1"/>
    <xf numFmtId="3" fontId="3" fillId="0" borderId="2" xfId="0" applyNumberFormat="1" applyFont="1" applyBorder="1" applyAlignment="1">
      <alignment horizontal="left" indent="1"/>
    </xf>
    <xf numFmtId="165" fontId="3" fillId="0" borderId="2" xfId="1" applyNumberFormat="1" applyFont="1" applyBorder="1"/>
    <xf numFmtId="165" fontId="0" fillId="0" borderId="0" xfId="0" applyNumberFormat="1"/>
    <xf numFmtId="0" fontId="3" fillId="0" borderId="0" xfId="4"/>
    <xf numFmtId="165" fontId="6" fillId="0" borderId="0" xfId="1" applyNumberFormat="1" applyFont="1"/>
    <xf numFmtId="0" fontId="4" fillId="0" borderId="0" xfId="0" applyFont="1" applyAlignment="1">
      <alignment horizontal="left" indent="1"/>
    </xf>
    <xf numFmtId="3" fontId="6" fillId="0" borderId="0" xfId="0" applyNumberFormat="1" applyFont="1"/>
    <xf numFmtId="3" fontId="6" fillId="0" borderId="0" xfId="0" applyNumberFormat="1" applyFont="1" applyAlignment="1">
      <alignment vertical="top" wrapText="1"/>
    </xf>
    <xf numFmtId="166" fontId="7" fillId="0" borderId="0" xfId="1" applyNumberFormat="1" applyFont="1" applyFill="1"/>
    <xf numFmtId="166" fontId="3" fillId="0" borderId="0" xfId="1" applyNumberFormat="1" applyFont="1" applyBorder="1"/>
    <xf numFmtId="165" fontId="3" fillId="0" borderId="0" xfId="1" applyNumberFormat="1" applyFont="1" applyBorder="1"/>
    <xf numFmtId="165" fontId="3" fillId="0" borderId="0" xfId="0" applyNumberFormat="1" applyFont="1"/>
    <xf numFmtId="166" fontId="3" fillId="0" borderId="0" xfId="1" applyNumberFormat="1" applyFont="1" applyFill="1"/>
    <xf numFmtId="166" fontId="6" fillId="0" borderId="0" xfId="1" applyNumberFormat="1" applyFont="1" applyFill="1"/>
    <xf numFmtId="0" fontId="9" fillId="0" borderId="0" xfId="5" applyFont="1" applyAlignment="1">
      <alignment horizontal="left" vertical="top" wrapText="1" indent="1"/>
    </xf>
    <xf numFmtId="166" fontId="3" fillId="0" borderId="2" xfId="1" applyNumberFormat="1" applyFont="1" applyBorder="1"/>
    <xf numFmtId="166" fontId="3" fillId="0" borderId="0" xfId="1" applyNumberFormat="1" applyFont="1" applyFill="1" applyBorder="1"/>
    <xf numFmtId="166" fontId="3" fillId="0" borderId="2" xfId="1" applyNumberFormat="1" applyFont="1" applyFill="1" applyBorder="1"/>
    <xf numFmtId="4" fontId="6" fillId="0" borderId="0" xfId="0" applyNumberFormat="1" applyFont="1" applyAlignment="1">
      <alignment horizontal="center"/>
    </xf>
    <xf numFmtId="4" fontId="6" fillId="0" borderId="3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" fontId="6" fillId="0" borderId="0" xfId="2" applyNumberFormat="1" applyFont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3" fontId="6" fillId="0" borderId="0" xfId="3" applyNumberFormat="1" applyFont="1" applyAlignment="1">
      <alignment horizontal="center"/>
    </xf>
    <xf numFmtId="3" fontId="7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/>
    </xf>
    <xf numFmtId="166" fontId="0" fillId="0" borderId="0" xfId="1" applyNumberFormat="1" applyFont="1"/>
  </cellXfs>
  <cellStyles count="6">
    <cellStyle name="Millares" xfId="1" builtinId="3"/>
    <cellStyle name="Normal" xfId="0" builtinId="0"/>
    <cellStyle name="Normal 2" xfId="2" xr:uid="{00000000-0005-0000-0000-000002000000}"/>
    <cellStyle name="Normal 3" xfId="3" xr:uid="{00000000-0005-0000-0000-000003000000}"/>
    <cellStyle name="Normal_vivienda final" xfId="4" xr:uid="{00000000-0005-0000-0000-000004000000}"/>
    <cellStyle name="style1761850713042" xfId="5" xr:uid="{082B7946-B1E3-4FA4-89F5-07D2134CCFE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619125</xdr:colOff>
      <xdr:row>5</xdr:row>
      <xdr:rowOff>104775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105525" cy="81915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s-E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VIVIENDA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"/>
  <sheetViews>
    <sheetView workbookViewId="0">
      <selection activeCell="J40" sqref="J40"/>
    </sheetView>
  </sheetViews>
  <sheetFormatPr baseColWidth="10" defaultColWidth="10.28515625" defaultRowHeight="11.25" x14ac:dyDescent="0.2"/>
  <cols>
    <col min="1" max="16384" width="10.28515625" style="23"/>
  </cols>
  <sheetData/>
  <phoneticPr fontId="3" type="noConversion"/>
  <printOptions horizontalCentered="1" verticalCentered="1"/>
  <pageMargins left="0.54" right="0" top="0" bottom="0" header="0" footer="0"/>
  <pageSetup paperSize="9" scale="96" firstPageNumber="8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Y36"/>
  <sheetViews>
    <sheetView tabSelected="1" zoomScaleNormal="100" workbookViewId="0">
      <selection activeCell="N37" sqref="N37"/>
    </sheetView>
  </sheetViews>
  <sheetFormatPr baseColWidth="10" defaultRowHeight="12.75" x14ac:dyDescent="0.2"/>
  <cols>
    <col min="1" max="1" width="19.28515625" customWidth="1"/>
    <col min="2" max="2" width="11" bestFit="1" customWidth="1"/>
    <col min="3" max="3" width="5.85546875" customWidth="1"/>
    <col min="4" max="4" width="10.85546875" bestFit="1" customWidth="1"/>
    <col min="5" max="5" width="6" customWidth="1"/>
    <col min="6" max="6" width="11" bestFit="1" customWidth="1"/>
    <col min="7" max="7" width="8.28515625" customWidth="1"/>
    <col min="8" max="8" width="10.7109375" bestFit="1" customWidth="1"/>
    <col min="9" max="9" width="6" bestFit="1" customWidth="1"/>
    <col min="10" max="10" width="10.85546875" bestFit="1" customWidth="1"/>
    <col min="11" max="11" width="6.140625" bestFit="1" customWidth="1"/>
    <col min="12" max="12" width="11" bestFit="1" customWidth="1"/>
    <col min="13" max="13" width="6" bestFit="1" customWidth="1"/>
    <col min="14" max="14" width="11.140625" bestFit="1" customWidth="1"/>
    <col min="15" max="15" width="6.140625" bestFit="1" customWidth="1"/>
    <col min="16" max="16" width="11" bestFit="1" customWidth="1"/>
    <col min="17" max="17" width="6" bestFit="1" customWidth="1"/>
    <col min="18" max="18" width="10.85546875" bestFit="1" customWidth="1"/>
    <col min="19" max="19" width="6" bestFit="1" customWidth="1"/>
    <col min="20" max="20" width="10.85546875" bestFit="1" customWidth="1"/>
    <col min="21" max="21" width="6" bestFit="1" customWidth="1"/>
    <col min="22" max="22" width="11.140625" bestFit="1" customWidth="1"/>
    <col min="23" max="23" width="5.28515625" bestFit="1" customWidth="1"/>
    <col min="24" max="24" width="6.7109375" customWidth="1"/>
    <col min="25" max="25" width="5.28515625" bestFit="1" customWidth="1"/>
  </cols>
  <sheetData>
    <row r="1" spans="1:25" x14ac:dyDescent="0.2">
      <c r="A1" s="38" t="s">
        <v>68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26.25" customHeight="1" x14ac:dyDescent="0.2">
      <c r="A3" s="39" t="s">
        <v>0</v>
      </c>
      <c r="B3" s="41" t="s">
        <v>1</v>
      </c>
      <c r="C3" s="41"/>
      <c r="D3" s="41" t="s">
        <v>78</v>
      </c>
      <c r="E3" s="41">
        <v>0</v>
      </c>
      <c r="F3" s="41" t="s">
        <v>79</v>
      </c>
      <c r="G3" s="41">
        <v>0</v>
      </c>
      <c r="H3" s="41" t="s">
        <v>7</v>
      </c>
      <c r="I3" s="41">
        <v>0</v>
      </c>
      <c r="J3" s="41" t="s">
        <v>6</v>
      </c>
      <c r="K3" s="41">
        <v>0</v>
      </c>
      <c r="L3" s="41" t="s">
        <v>72</v>
      </c>
      <c r="M3" s="41"/>
      <c r="N3" s="41" t="s">
        <v>8</v>
      </c>
      <c r="O3" s="41">
        <v>0</v>
      </c>
      <c r="P3" s="41" t="s">
        <v>9</v>
      </c>
      <c r="Q3" s="41">
        <v>0</v>
      </c>
      <c r="R3" s="41" t="s">
        <v>10</v>
      </c>
      <c r="S3" s="41">
        <v>0</v>
      </c>
      <c r="T3" s="41" t="s">
        <v>39</v>
      </c>
      <c r="U3" s="41">
        <v>0</v>
      </c>
      <c r="V3" s="41" t="s">
        <v>11</v>
      </c>
      <c r="W3" s="41">
        <v>0</v>
      </c>
    </row>
    <row r="4" spans="1:25" x14ac:dyDescent="0.2">
      <c r="A4" s="40"/>
      <c r="B4" s="5" t="s">
        <v>3</v>
      </c>
      <c r="C4" s="5" t="s">
        <v>4</v>
      </c>
      <c r="D4" s="5" t="s">
        <v>3</v>
      </c>
      <c r="E4" s="5" t="s">
        <v>4</v>
      </c>
      <c r="F4" s="5" t="s">
        <v>3</v>
      </c>
      <c r="G4" s="5" t="s">
        <v>4</v>
      </c>
      <c r="H4" s="5" t="s">
        <v>3</v>
      </c>
      <c r="I4" s="5" t="s">
        <v>4</v>
      </c>
      <c r="J4" s="5" t="s">
        <v>3</v>
      </c>
      <c r="K4" s="5" t="s">
        <v>4</v>
      </c>
      <c r="L4" s="5" t="s">
        <v>3</v>
      </c>
      <c r="M4" s="5" t="s">
        <v>4</v>
      </c>
      <c r="N4" s="5" t="s">
        <v>3</v>
      </c>
      <c r="O4" s="5" t="s">
        <v>4</v>
      </c>
      <c r="P4" s="5" t="s">
        <v>3</v>
      </c>
      <c r="Q4" s="5" t="s">
        <v>4</v>
      </c>
      <c r="R4" s="5" t="s">
        <v>3</v>
      </c>
      <c r="S4" s="5" t="s">
        <v>4</v>
      </c>
      <c r="T4" s="5" t="s">
        <v>3</v>
      </c>
      <c r="U4" s="5" t="s">
        <v>4</v>
      </c>
      <c r="V4" s="5" t="s">
        <v>3</v>
      </c>
      <c r="W4" s="5" t="s">
        <v>4</v>
      </c>
    </row>
    <row r="5" spans="1:25" x14ac:dyDescent="0.2">
      <c r="A5" s="4" t="s">
        <v>43</v>
      </c>
      <c r="B5" s="33">
        <v>2956273.4930049446</v>
      </c>
      <c r="C5" s="24">
        <f>+C8+C12</f>
        <v>99.999999999998451</v>
      </c>
      <c r="D5" s="6">
        <v>1580620.1373923754</v>
      </c>
      <c r="E5" s="24">
        <f>+D5/$B5*100</f>
        <v>53.466641064583385</v>
      </c>
      <c r="F5" s="6">
        <v>983459.82497109973</v>
      </c>
      <c r="G5" s="24">
        <f>+F5/$B5*100</f>
        <v>33.266875588410073</v>
      </c>
      <c r="H5" s="6">
        <v>113304.83536379509</v>
      </c>
      <c r="I5" s="24">
        <f>+H5/$B5*100</f>
        <v>3.8326912456473994</v>
      </c>
      <c r="J5" s="6">
        <v>47850.311076351034</v>
      </c>
      <c r="K5" s="24">
        <f>+J5/$B5*100</f>
        <v>1.6186023109693051</v>
      </c>
      <c r="L5" s="6">
        <v>7047.0105260761165</v>
      </c>
      <c r="M5" s="24">
        <f>+L5/$B5*100</f>
        <v>0.23837478307573925</v>
      </c>
      <c r="N5" s="6">
        <v>112855.93079054801</v>
      </c>
      <c r="O5" s="24">
        <f>+N5/$B5*100</f>
        <v>3.8175064336092279</v>
      </c>
      <c r="P5" s="6">
        <v>39426.159301139043</v>
      </c>
      <c r="Q5" s="24">
        <f>+P5/$B5*100</f>
        <v>1.3336438389218104</v>
      </c>
      <c r="R5" s="6">
        <v>12827.984490115354</v>
      </c>
      <c r="S5" s="24">
        <f>+R5/$B5*100</f>
        <v>0.43392414539685142</v>
      </c>
      <c r="T5" s="6">
        <v>35198.245331028804</v>
      </c>
      <c r="U5" s="24">
        <f>+T5/$B5*100</f>
        <v>1.1906288580645177</v>
      </c>
      <c r="V5" s="6">
        <v>23683.05376235889</v>
      </c>
      <c r="W5" s="24">
        <f>+V5/$B5*100</f>
        <v>0.80111173131975444</v>
      </c>
    </row>
    <row r="6" spans="1:25" x14ac:dyDescent="0.2">
      <c r="A6" s="3"/>
      <c r="B6" s="7"/>
      <c r="C6" s="3"/>
      <c r="D6" s="7"/>
      <c r="E6" s="3"/>
      <c r="F6" s="7"/>
      <c r="G6" s="3"/>
      <c r="H6" s="7"/>
      <c r="I6" s="3"/>
      <c r="J6" s="7"/>
      <c r="K6" s="3"/>
      <c r="L6" s="7"/>
      <c r="M6" s="3"/>
      <c r="N6" s="7"/>
      <c r="O6" s="3"/>
      <c r="P6" s="7"/>
      <c r="Q6" s="3"/>
      <c r="R6" s="7"/>
      <c r="S6" s="3"/>
      <c r="T6" s="7"/>
      <c r="U6" s="3"/>
      <c r="V6" s="7"/>
      <c r="W6" s="3"/>
    </row>
    <row r="7" spans="1:25" x14ac:dyDescent="0.2">
      <c r="A7" s="4" t="s">
        <v>2</v>
      </c>
      <c r="B7" s="7"/>
      <c r="C7" s="3"/>
      <c r="D7" s="7"/>
      <c r="E7" s="3"/>
      <c r="F7" s="7"/>
      <c r="G7" s="3"/>
      <c r="H7" s="7"/>
      <c r="I7" s="3"/>
      <c r="J7" s="7"/>
      <c r="K7" s="3"/>
      <c r="L7" s="7"/>
      <c r="M7" s="3"/>
      <c r="N7" s="7"/>
      <c r="O7" s="3"/>
      <c r="P7" s="7"/>
      <c r="Q7" s="3"/>
      <c r="R7" s="7"/>
      <c r="S7" s="3"/>
      <c r="T7" s="7"/>
      <c r="U7" s="3"/>
      <c r="V7" s="7"/>
      <c r="W7" s="3"/>
    </row>
    <row r="8" spans="1:25" x14ac:dyDescent="0.2">
      <c r="A8" s="8" t="s">
        <v>44</v>
      </c>
      <c r="B8" s="7">
        <v>1768079.1858637528</v>
      </c>
      <c r="C8" s="9">
        <f>+B8/B$5*100</f>
        <v>59.80770013489397</v>
      </c>
      <c r="D8" s="7">
        <v>1262696.7607821329</v>
      </c>
      <c r="E8" s="9">
        <f>+D8/D$5*100</f>
        <v>79.886161824134675</v>
      </c>
      <c r="F8" s="7">
        <v>380524.57121340593</v>
      </c>
      <c r="G8" s="9">
        <f>+F8/F$5*100</f>
        <v>38.692436798278784</v>
      </c>
      <c r="H8" s="7">
        <v>54409.426177037843</v>
      </c>
      <c r="I8" s="9">
        <f>+H8/H$5*100</f>
        <v>48.02039207094915</v>
      </c>
      <c r="J8" s="7">
        <v>15317.183248790239</v>
      </c>
      <c r="K8" s="9">
        <f>+J8/J$5*100</f>
        <v>32.01062418246309</v>
      </c>
      <c r="L8" s="7">
        <v>1236.2865982961387</v>
      </c>
      <c r="M8" s="9">
        <f>+L8/L$5*100</f>
        <v>17.5434192090603</v>
      </c>
      <c r="N8" s="7">
        <v>3643.3115448871354</v>
      </c>
      <c r="O8" s="9">
        <f>+N8/N$5*100</f>
        <v>3.2282854072143032</v>
      </c>
      <c r="P8" s="7">
        <v>30860.628440135828</v>
      </c>
      <c r="Q8" s="9">
        <f>+P8/P$5*100</f>
        <v>78.274498422280374</v>
      </c>
      <c r="R8" s="7">
        <v>8097.0552473964453</v>
      </c>
      <c r="S8" s="9">
        <f>+R8/R$5*100</f>
        <v>63.120245067614931</v>
      </c>
      <c r="T8" s="7">
        <v>9212.4045981927502</v>
      </c>
      <c r="U8" s="9">
        <f>+T8/T$5*100</f>
        <v>26.172908653692488</v>
      </c>
      <c r="V8" s="7">
        <v>2081.5580134848606</v>
      </c>
      <c r="W8" s="9">
        <f>+V8/V$5*100</f>
        <v>8.7892297774251738</v>
      </c>
    </row>
    <row r="9" spans="1:25" x14ac:dyDescent="0.2">
      <c r="A9" s="10" t="s">
        <v>45</v>
      </c>
      <c r="B9" s="7">
        <v>357605.45793436328</v>
      </c>
      <c r="C9" s="9">
        <f t="shared" ref="C9:C12" si="0">+B9/B$5*100</f>
        <v>12.096494413677211</v>
      </c>
      <c r="D9" s="7">
        <v>320469.55917540094</v>
      </c>
      <c r="E9" s="9">
        <f t="shared" ref="E9:E12" si="1">+D9/D$5*100</f>
        <v>20.274925745542816</v>
      </c>
      <c r="F9" s="7">
        <v>18434.131199624499</v>
      </c>
      <c r="G9" s="9">
        <f t="shared" ref="G9:G12" si="2">+F9/F$5*100</f>
        <v>1.8744162935345334</v>
      </c>
      <c r="H9" s="7">
        <v>922.55519621890846</v>
      </c>
      <c r="I9" s="9">
        <f t="shared" ref="I9:I12" si="3">+H9/H$5*100</f>
        <v>0.81422402958955931</v>
      </c>
      <c r="J9" s="7">
        <v>0</v>
      </c>
      <c r="K9" s="9">
        <f t="shared" ref="K9:K12" si="4">+J9/J$5*100</f>
        <v>0</v>
      </c>
      <c r="L9" s="7">
        <v>130.26821057720699</v>
      </c>
      <c r="M9" s="9">
        <f t="shared" ref="M9:M12" si="5">+L9/L$5*100</f>
        <v>1.8485598977775661</v>
      </c>
      <c r="N9" s="7">
        <v>0</v>
      </c>
      <c r="O9" s="9">
        <f t="shared" ref="O9:O12" si="6">+N9/N$5*100</f>
        <v>0</v>
      </c>
      <c r="P9" s="7">
        <v>13257.197020537191</v>
      </c>
      <c r="Q9" s="9">
        <f t="shared" ref="Q9:Q12" si="7">+P9/P$5*100</f>
        <v>33.625382881649806</v>
      </c>
      <c r="R9" s="7">
        <v>3339.4576113132366</v>
      </c>
      <c r="S9" s="9">
        <f t="shared" ref="S9:S12" si="8">+R9/R$5*100</f>
        <v>26.032597824595648</v>
      </c>
      <c r="T9" s="7">
        <v>586.20694759743151</v>
      </c>
      <c r="U9" s="9">
        <f t="shared" ref="U9:U12" si="9">+T9/T$5*100</f>
        <v>1.6654436665360255</v>
      </c>
      <c r="V9" s="7">
        <v>466.08257308976113</v>
      </c>
      <c r="W9" s="9">
        <f t="shared" ref="W9:W12" si="10">+V9/V$5*100</f>
        <v>1.968000316878638</v>
      </c>
    </row>
    <row r="10" spans="1:25" x14ac:dyDescent="0.2">
      <c r="A10" s="10" t="s">
        <v>46</v>
      </c>
      <c r="B10" s="7">
        <v>224262.23255137616</v>
      </c>
      <c r="C10" s="9">
        <f t="shared" si="0"/>
        <v>7.5859771797845994</v>
      </c>
      <c r="D10" s="7">
        <v>121154.30641410753</v>
      </c>
      <c r="E10" s="9">
        <f t="shared" si="1"/>
        <v>7.6649856311448481</v>
      </c>
      <c r="F10" s="7">
        <v>89903.312032494854</v>
      </c>
      <c r="G10" s="9">
        <f t="shared" si="2"/>
        <v>9.141533771868799</v>
      </c>
      <c r="H10" s="7">
        <v>11644.955619330298</v>
      </c>
      <c r="I10" s="9">
        <f t="shared" si="3"/>
        <v>10.277545156780903</v>
      </c>
      <c r="J10" s="7">
        <v>0</v>
      </c>
      <c r="K10" s="9">
        <f t="shared" si="4"/>
        <v>0</v>
      </c>
      <c r="L10" s="7">
        <v>233.60649224101076</v>
      </c>
      <c r="M10" s="9">
        <f t="shared" si="5"/>
        <v>3.3149729431592951</v>
      </c>
      <c r="N10" s="7">
        <v>0</v>
      </c>
      <c r="O10" s="9">
        <f t="shared" si="6"/>
        <v>0</v>
      </c>
      <c r="P10" s="7">
        <v>0</v>
      </c>
      <c r="Q10" s="9">
        <f t="shared" si="7"/>
        <v>0</v>
      </c>
      <c r="R10" s="7">
        <v>102.6841724136311</v>
      </c>
      <c r="S10" s="9">
        <f t="shared" si="8"/>
        <v>0.80047003870915756</v>
      </c>
      <c r="T10" s="7">
        <v>830.03039367685153</v>
      </c>
      <c r="U10" s="9">
        <f t="shared" si="9"/>
        <v>2.3581584419071686</v>
      </c>
      <c r="V10" s="7">
        <v>393.33742710665911</v>
      </c>
      <c r="W10" s="9">
        <f t="shared" si="10"/>
        <v>1.6608391428465925</v>
      </c>
    </row>
    <row r="11" spans="1:25" x14ac:dyDescent="0.2">
      <c r="A11" s="10" t="s">
        <v>47</v>
      </c>
      <c r="B11" s="7">
        <v>1186211.4953780468</v>
      </c>
      <c r="C11" s="9">
        <f t="shared" si="0"/>
        <v>40.12522854143328</v>
      </c>
      <c r="D11" s="7">
        <v>821072.89519262256</v>
      </c>
      <c r="E11" s="9">
        <f t="shared" si="1"/>
        <v>51.946250447446893</v>
      </c>
      <c r="F11" s="7">
        <v>272187.12798128248</v>
      </c>
      <c r="G11" s="9">
        <f t="shared" si="2"/>
        <v>27.676486732875038</v>
      </c>
      <c r="H11" s="7">
        <v>41841.915361488529</v>
      </c>
      <c r="I11" s="9">
        <f t="shared" si="3"/>
        <v>36.928622884578587</v>
      </c>
      <c r="J11" s="7">
        <v>15317.183248790239</v>
      </c>
      <c r="K11" s="9">
        <f t="shared" si="4"/>
        <v>32.01062418246309</v>
      </c>
      <c r="L11" s="7">
        <v>872.41189547792078</v>
      </c>
      <c r="M11" s="9">
        <f t="shared" si="5"/>
        <v>12.379886368123435</v>
      </c>
      <c r="N11" s="7">
        <v>3643.3115448871354</v>
      </c>
      <c r="O11" s="9">
        <f t="shared" si="6"/>
        <v>3.2282854072143032</v>
      </c>
      <c r="P11" s="7">
        <v>17603.431419598641</v>
      </c>
      <c r="Q11" s="9">
        <f t="shared" si="7"/>
        <v>44.649115540630582</v>
      </c>
      <c r="R11" s="7">
        <v>4654.9134636695781</v>
      </c>
      <c r="S11" s="9">
        <f t="shared" si="8"/>
        <v>36.287177204310133</v>
      </c>
      <c r="T11" s="7">
        <v>7796.1672569184702</v>
      </c>
      <c r="U11" s="9">
        <f t="shared" si="9"/>
        <v>22.149306545249303</v>
      </c>
      <c r="V11" s="7">
        <v>1222.1380132884403</v>
      </c>
      <c r="W11" s="9">
        <f t="shared" si="10"/>
        <v>5.1603903176999433</v>
      </c>
    </row>
    <row r="12" spans="1:25" x14ac:dyDescent="0.2">
      <c r="A12" s="8" t="s">
        <v>48</v>
      </c>
      <c r="B12" s="7">
        <v>1188194.3071411459</v>
      </c>
      <c r="C12" s="9">
        <f t="shared" si="0"/>
        <v>40.192299865104481</v>
      </c>
      <c r="D12" s="7">
        <v>317923.37661023642</v>
      </c>
      <c r="E12" s="9">
        <f t="shared" si="1"/>
        <v>20.113838175864938</v>
      </c>
      <c r="F12" s="7">
        <v>602935.25375769788</v>
      </c>
      <c r="G12" s="9">
        <f t="shared" si="2"/>
        <v>61.307563201721628</v>
      </c>
      <c r="H12" s="7">
        <v>58895.409186757395</v>
      </c>
      <c r="I12" s="9">
        <f t="shared" si="3"/>
        <v>51.979607929050985</v>
      </c>
      <c r="J12" s="7">
        <v>32533.127827560857</v>
      </c>
      <c r="K12" s="9">
        <f t="shared" si="4"/>
        <v>67.989375817537038</v>
      </c>
      <c r="L12" s="7">
        <v>5810.7239277799808</v>
      </c>
      <c r="M12" s="9">
        <f t="shared" si="5"/>
        <v>82.456580790939739</v>
      </c>
      <c r="N12" s="7">
        <v>109212.61924566084</v>
      </c>
      <c r="O12" s="9">
        <f t="shared" si="6"/>
        <v>96.771714592785656</v>
      </c>
      <c r="P12" s="7">
        <v>8565.5308610032225</v>
      </c>
      <c r="Q12" s="9">
        <f t="shared" si="7"/>
        <v>21.725501577719641</v>
      </c>
      <c r="R12" s="7">
        <v>4730.9292427189148</v>
      </c>
      <c r="S12" s="9">
        <f t="shared" si="8"/>
        <v>36.879754932385119</v>
      </c>
      <c r="T12" s="7">
        <v>25985.840732836055</v>
      </c>
      <c r="U12" s="9">
        <f t="shared" si="9"/>
        <v>73.827091346307512</v>
      </c>
      <c r="V12" s="7">
        <v>21601.495748874026</v>
      </c>
      <c r="W12" s="9">
        <f t="shared" si="10"/>
        <v>91.210770222574808</v>
      </c>
    </row>
    <row r="13" spans="1:25" x14ac:dyDescent="0.2">
      <c r="A13" s="3"/>
      <c r="B13" s="7"/>
      <c r="C13" s="3"/>
      <c r="D13" s="7"/>
      <c r="E13" s="3"/>
      <c r="F13" s="7"/>
      <c r="G13" s="3"/>
      <c r="H13" s="7"/>
      <c r="I13" s="3"/>
      <c r="J13" s="7"/>
      <c r="K13" s="3"/>
      <c r="L13" s="7"/>
      <c r="M13" s="3"/>
      <c r="N13" s="7"/>
      <c r="O13" s="3"/>
      <c r="P13" s="7"/>
      <c r="Q13" s="3"/>
      <c r="R13" s="7"/>
      <c r="S13" s="3"/>
      <c r="T13" s="7"/>
      <c r="U13" s="3"/>
      <c r="V13" s="7"/>
      <c r="W13" s="3"/>
    </row>
    <row r="14" spans="1:25" x14ac:dyDescent="0.2">
      <c r="A14" s="4" t="s">
        <v>64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5" x14ac:dyDescent="0.2">
      <c r="A15" s="34" t="s">
        <v>73</v>
      </c>
      <c r="B15" s="29">
        <v>409819.94534551963</v>
      </c>
      <c r="C15" s="9">
        <f t="shared" ref="C15:E15" si="11">+B15/B$5*100</f>
        <v>13.86272096662317</v>
      </c>
      <c r="D15" s="7">
        <v>187197.61336287888</v>
      </c>
      <c r="E15" s="9">
        <f t="shared" si="11"/>
        <v>11.843301811383204</v>
      </c>
      <c r="F15" s="7">
        <v>151194.87246069932</v>
      </c>
      <c r="G15" s="9">
        <f t="shared" ref="G15" si="12">+F15/F$5*100</f>
        <v>15.37377212792016</v>
      </c>
      <c r="H15" s="7">
        <v>15613.896676346158</v>
      </c>
      <c r="I15" s="9">
        <f t="shared" ref="I15" si="13">+H15/H$5*100</f>
        <v>13.780432782249424</v>
      </c>
      <c r="J15" s="7">
        <v>6705.8565603525649</v>
      </c>
      <c r="K15" s="9">
        <f t="shared" ref="K15" si="14">+J15/J$5*100</f>
        <v>14.014238172145943</v>
      </c>
      <c r="L15" s="7">
        <v>948.64983786959101</v>
      </c>
      <c r="M15" s="9">
        <f t="shared" ref="M15" si="15">+L15/L$5*100</f>
        <v>13.461734367492337</v>
      </c>
      <c r="N15" s="7">
        <v>28154.664123217313</v>
      </c>
      <c r="O15" s="9">
        <f t="shared" ref="O15" si="16">+N15/N$5*100</f>
        <v>24.947438673356228</v>
      </c>
      <c r="P15" s="7">
        <v>5844.4026823708991</v>
      </c>
      <c r="Q15" s="9">
        <f t="shared" ref="Q15" si="17">+P15/P$5*100</f>
        <v>14.82366729594696</v>
      </c>
      <c r="R15" s="7">
        <v>1142.3553054056235</v>
      </c>
      <c r="S15" s="9">
        <f t="shared" ref="S15" si="18">+R15/R$5*100</f>
        <v>8.905181529381089</v>
      </c>
      <c r="T15" s="7">
        <v>6905.2056526900096</v>
      </c>
      <c r="U15" s="9">
        <f t="shared" ref="U15" si="19">+T15/T$5*100</f>
        <v>19.618039444150266</v>
      </c>
      <c r="V15" s="7">
        <v>6112.4286836880128</v>
      </c>
      <c r="W15" s="9">
        <f t="shared" ref="W15" si="20">+V15/V$5*100</f>
        <v>25.809292775422893</v>
      </c>
    </row>
    <row r="16" spans="1:25" x14ac:dyDescent="0.2">
      <c r="A16" s="34" t="s">
        <v>74</v>
      </c>
      <c r="B16" s="29">
        <v>1533791.2513108058</v>
      </c>
      <c r="C16" s="9">
        <f t="shared" ref="C16:C20" si="21">+B16/B$5*100</f>
        <v>51.882589853070826</v>
      </c>
      <c r="D16" s="7">
        <v>710372.04343426251</v>
      </c>
      <c r="E16" s="9">
        <f t="shared" ref="E16:E20" si="22">+D16/D$5*100</f>
        <v>44.942616295285042</v>
      </c>
      <c r="F16" s="7">
        <v>592001.01898900873</v>
      </c>
      <c r="G16" s="9">
        <f t="shared" ref="G16:G20" si="23">+F16/F$5*100</f>
        <v>60.195750142249629</v>
      </c>
      <c r="H16" s="7">
        <v>61258.581309316032</v>
      </c>
      <c r="I16" s="9">
        <f t="shared" ref="I16:I20" si="24">+H16/H$5*100</f>
        <v>54.065284250781687</v>
      </c>
      <c r="J16" s="7">
        <v>29605.742692558808</v>
      </c>
      <c r="K16" s="9">
        <f t="shared" ref="K16:K20" si="25">+J16/J$5*100</f>
        <v>61.871578317054656</v>
      </c>
      <c r="L16" s="7">
        <v>4403.0435925175698</v>
      </c>
      <c r="M16" s="9">
        <f t="shared" ref="M16:M20" si="26">+L16/L$5*100</f>
        <v>62.481013420158064</v>
      </c>
      <c r="N16" s="7">
        <v>70530.062321920384</v>
      </c>
      <c r="O16" s="9">
        <f t="shared" ref="O16:O20" si="27">+N16/N$5*100</f>
        <v>62.495663123649912</v>
      </c>
      <c r="P16" s="7">
        <v>22129.110688315992</v>
      </c>
      <c r="Q16" s="9">
        <f t="shared" ref="Q16:Q20" si="28">+P16/P$5*100</f>
        <v>56.127989843729644</v>
      </c>
      <c r="R16" s="7">
        <v>9397.562197028863</v>
      </c>
      <c r="S16" s="9">
        <f t="shared" ref="S16:S20" si="29">+R16/R$5*100</f>
        <v>73.258290920683493</v>
      </c>
      <c r="T16" s="7">
        <v>19437.926298498165</v>
      </c>
      <c r="U16" s="9">
        <f t="shared" ref="U16:U20" si="30">+T16/T$5*100</f>
        <v>55.224134372865386</v>
      </c>
      <c r="V16" s="7">
        <v>14656.159787345232</v>
      </c>
      <c r="W16" s="9">
        <f t="shared" ref="W16:W20" si="31">+V16/V$5*100</f>
        <v>61.884586060600334</v>
      </c>
    </row>
    <row r="17" spans="1:23" x14ac:dyDescent="0.2">
      <c r="A17" s="34" t="s">
        <v>75</v>
      </c>
      <c r="B17" s="29">
        <v>247136.41157850329</v>
      </c>
      <c r="C17" s="9">
        <f t="shared" si="21"/>
        <v>8.3597276152991551</v>
      </c>
      <c r="D17" s="7">
        <v>137405.82765284361</v>
      </c>
      <c r="E17" s="9">
        <f t="shared" si="22"/>
        <v>8.6931593747456972</v>
      </c>
      <c r="F17" s="7">
        <v>78913.582790792992</v>
      </c>
      <c r="G17" s="9">
        <f t="shared" si="23"/>
        <v>8.0240779325288631</v>
      </c>
      <c r="H17" s="7">
        <v>10602.593856219155</v>
      </c>
      <c r="I17" s="9">
        <f t="shared" si="24"/>
        <v>9.3575828623524568</v>
      </c>
      <c r="J17" s="7">
        <v>4819.4201832907975</v>
      </c>
      <c r="K17" s="9">
        <f t="shared" si="25"/>
        <v>10.071868029448799</v>
      </c>
      <c r="L17" s="7">
        <v>764.67950459577492</v>
      </c>
      <c r="M17" s="9">
        <f t="shared" si="26"/>
        <v>10.851119091793953</v>
      </c>
      <c r="N17" s="7">
        <v>5516.3933861765345</v>
      </c>
      <c r="O17" s="9">
        <f t="shared" si="27"/>
        <v>4.8879960029876841</v>
      </c>
      <c r="P17" s="7">
        <v>3536.4187155737591</v>
      </c>
      <c r="Q17" s="9">
        <f t="shared" si="28"/>
        <v>8.9697266440852381</v>
      </c>
      <c r="R17" s="7">
        <v>1177.9135874198207</v>
      </c>
      <c r="S17" s="9">
        <f t="shared" si="29"/>
        <v>9.1823745836882331</v>
      </c>
      <c r="T17" s="7">
        <v>3279.1723710461738</v>
      </c>
      <c r="U17" s="9">
        <f t="shared" si="30"/>
        <v>9.3162950033632459</v>
      </c>
      <c r="V17" s="7">
        <v>1120.40953054326</v>
      </c>
      <c r="W17" s="9">
        <f t="shared" si="31"/>
        <v>4.7308490779343844</v>
      </c>
    </row>
    <row r="18" spans="1:23" x14ac:dyDescent="0.2">
      <c r="A18" s="34" t="s">
        <v>76</v>
      </c>
      <c r="B18" s="29">
        <v>452907.15453857131</v>
      </c>
      <c r="C18" s="9">
        <f t="shared" si="21"/>
        <v>15.320204832544354</v>
      </c>
      <c r="D18" s="7">
        <v>309668.91960325075</v>
      </c>
      <c r="E18" s="9">
        <f t="shared" si="22"/>
        <v>19.591609158803099</v>
      </c>
      <c r="F18" s="7">
        <v>101604.41371746421</v>
      </c>
      <c r="G18" s="9">
        <f t="shared" si="23"/>
        <v>10.331323266860442</v>
      </c>
      <c r="H18" s="7">
        <v>17466.306700059486</v>
      </c>
      <c r="I18" s="9">
        <f t="shared" si="24"/>
        <v>15.415323312530568</v>
      </c>
      <c r="J18" s="7">
        <v>5600.575895556738</v>
      </c>
      <c r="K18" s="9">
        <f t="shared" si="25"/>
        <v>11.704366741984881</v>
      </c>
      <c r="L18" s="7">
        <v>762.57616151169532</v>
      </c>
      <c r="M18" s="9">
        <f t="shared" si="26"/>
        <v>10.821271781699883</v>
      </c>
      <c r="N18" s="7">
        <v>4441.3785940773187</v>
      </c>
      <c r="O18" s="9">
        <f t="shared" si="27"/>
        <v>3.9354410202155687</v>
      </c>
      <c r="P18" s="7">
        <v>6666.3843626010485</v>
      </c>
      <c r="Q18" s="9">
        <f t="shared" si="28"/>
        <v>16.908530987466623</v>
      </c>
      <c r="R18" s="7">
        <v>833.93170265990739</v>
      </c>
      <c r="S18" s="9">
        <f t="shared" si="29"/>
        <v>6.5008786322005321</v>
      </c>
      <c r="T18" s="7">
        <v>4411.7374593319419</v>
      </c>
      <c r="U18" s="9">
        <f t="shared" si="30"/>
        <v>12.533969855147298</v>
      </c>
      <c r="V18" s="7">
        <v>1450.9303420535216</v>
      </c>
      <c r="W18" s="9">
        <f t="shared" si="31"/>
        <v>6.1264495559250269</v>
      </c>
    </row>
    <row r="19" spans="1:23" x14ac:dyDescent="0.2">
      <c r="A19" s="34" t="s">
        <v>49</v>
      </c>
      <c r="B19" s="29">
        <v>279504.78448956244</v>
      </c>
      <c r="C19" s="9">
        <f t="shared" si="21"/>
        <v>9.4546321627859928</v>
      </c>
      <c r="D19" s="7">
        <v>215539.17027509768</v>
      </c>
      <c r="E19" s="9">
        <f t="shared" si="22"/>
        <v>13.636367472243075</v>
      </c>
      <c r="F19" s="7">
        <v>51193.13464910414</v>
      </c>
      <c r="G19" s="9">
        <f t="shared" si="23"/>
        <v>5.2054118886461396</v>
      </c>
      <c r="H19" s="7">
        <v>6392.0497853403494</v>
      </c>
      <c r="I19" s="9">
        <f t="shared" si="24"/>
        <v>5.641462489060582</v>
      </c>
      <c r="J19" s="7">
        <v>1118.7157445922078</v>
      </c>
      <c r="K19" s="9">
        <f t="shared" si="25"/>
        <v>2.3379487393658938</v>
      </c>
      <c r="L19" s="7">
        <v>168.06142958148899</v>
      </c>
      <c r="M19" s="9">
        <f t="shared" si="26"/>
        <v>2.384861338855814</v>
      </c>
      <c r="N19" s="7">
        <v>3212.0663472332753</v>
      </c>
      <c r="O19" s="9">
        <f t="shared" si="27"/>
        <v>2.8461653053880043</v>
      </c>
      <c r="P19" s="7">
        <v>999.98415330139369</v>
      </c>
      <c r="Q19" s="9">
        <f t="shared" si="28"/>
        <v>2.5363468596153713</v>
      </c>
      <c r="R19" s="7">
        <v>276.22169760114491</v>
      </c>
      <c r="S19" s="9">
        <f t="shared" si="29"/>
        <v>2.1532743340466967</v>
      </c>
      <c r="T19" s="7">
        <v>409.30873986363883</v>
      </c>
      <c r="U19" s="9">
        <f t="shared" si="30"/>
        <v>1.1628668872957004</v>
      </c>
      <c r="V19" s="7">
        <v>196.07166784507049</v>
      </c>
      <c r="W19" s="9">
        <f t="shared" si="31"/>
        <v>0.82789858863851729</v>
      </c>
    </row>
    <row r="20" spans="1:23" x14ac:dyDescent="0.2">
      <c r="A20" s="34" t="s">
        <v>77</v>
      </c>
      <c r="B20" s="29">
        <v>33113.945741957716</v>
      </c>
      <c r="C20" s="9">
        <f t="shared" si="21"/>
        <v>1.1201245696756761</v>
      </c>
      <c r="D20" s="7">
        <v>20436.563064030695</v>
      </c>
      <c r="E20" s="9">
        <f t="shared" si="22"/>
        <v>1.2929458875391699</v>
      </c>
      <c r="F20" s="7">
        <v>8552.8023640312476</v>
      </c>
      <c r="G20" s="9">
        <f t="shared" si="23"/>
        <v>0.86966464179485758</v>
      </c>
      <c r="H20" s="7">
        <v>1971.4070365140853</v>
      </c>
      <c r="I20" s="9">
        <f t="shared" si="24"/>
        <v>1.7399143030254292</v>
      </c>
      <c r="J20" s="7">
        <v>0</v>
      </c>
      <c r="K20" s="9">
        <f t="shared" si="25"/>
        <v>0</v>
      </c>
      <c r="L20" s="7">
        <v>0</v>
      </c>
      <c r="M20" s="9">
        <f t="shared" si="26"/>
        <v>0</v>
      </c>
      <c r="N20" s="7">
        <v>1001.3660179230386</v>
      </c>
      <c r="O20" s="9">
        <f t="shared" si="27"/>
        <v>0.88729587440246926</v>
      </c>
      <c r="P20" s="7">
        <v>249.85869897595438</v>
      </c>
      <c r="Q20" s="9">
        <f t="shared" si="28"/>
        <v>0.63373836915617554</v>
      </c>
      <c r="R20" s="7">
        <v>0</v>
      </c>
      <c r="S20" s="9">
        <f t="shared" si="29"/>
        <v>0</v>
      </c>
      <c r="T20" s="7">
        <v>754.89480959889204</v>
      </c>
      <c r="U20" s="9">
        <f t="shared" si="30"/>
        <v>2.1446944371781482</v>
      </c>
      <c r="V20" s="7">
        <v>147.05375088380288</v>
      </c>
      <c r="W20" s="9">
        <f t="shared" si="31"/>
        <v>0.62092394147888796</v>
      </c>
    </row>
    <row r="21" spans="1:23" x14ac:dyDescent="0.2">
      <c r="A21" s="34"/>
      <c r="B21" s="29"/>
      <c r="C21" s="9"/>
      <c r="D21" s="7"/>
      <c r="E21" s="9"/>
      <c r="F21" s="7"/>
      <c r="G21" s="9"/>
      <c r="H21" s="7"/>
      <c r="I21" s="9"/>
      <c r="J21" s="7"/>
      <c r="K21" s="9"/>
      <c r="L21" s="7"/>
      <c r="M21" s="9"/>
      <c r="N21" s="7"/>
      <c r="O21" s="9"/>
      <c r="P21" s="7"/>
      <c r="Q21" s="9"/>
      <c r="R21" s="7"/>
      <c r="S21" s="9"/>
      <c r="T21" s="7"/>
      <c r="U21" s="9"/>
      <c r="V21" s="7"/>
      <c r="W21" s="9"/>
    </row>
    <row r="22" spans="1:23" x14ac:dyDescent="0.2">
      <c r="A22" s="3"/>
      <c r="F22" s="49"/>
    </row>
    <row r="23" spans="1:23" x14ac:dyDescent="0.2">
      <c r="A23" s="26" t="s">
        <v>65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x14ac:dyDescent="0.2">
      <c r="A24" s="8" t="s">
        <v>50</v>
      </c>
      <c r="B24" s="29">
        <v>1769402.0360920117</v>
      </c>
      <c r="C24" s="9">
        <f>+B24/B$5*100</f>
        <v>59.852447355724145</v>
      </c>
      <c r="D24" s="7">
        <v>883891.44451880478</v>
      </c>
      <c r="E24" s="9">
        <f>+D24/D$5*100</f>
        <v>55.920548119613535</v>
      </c>
      <c r="F24" s="7">
        <v>629858.97359750688</v>
      </c>
      <c r="G24" s="9">
        <f>+F24/F$5*100</f>
        <v>64.045216449590725</v>
      </c>
      <c r="H24" s="7">
        <v>71560.291642757555</v>
      </c>
      <c r="I24" s="9">
        <f>+H24/H$5*100</f>
        <v>63.157314878040594</v>
      </c>
      <c r="J24" s="7">
        <v>29177.068357248259</v>
      </c>
      <c r="K24" s="9">
        <f>+J24/J$5*100</f>
        <v>60.975713011964906</v>
      </c>
      <c r="L24" s="7">
        <v>4623.7062327939366</v>
      </c>
      <c r="M24" s="9">
        <f>+L24/L$5*100</f>
        <v>65.612307739356922</v>
      </c>
      <c r="N24" s="7">
        <v>80396.129703602637</v>
      </c>
      <c r="O24" s="9">
        <f>+N24/N$5*100</f>
        <v>71.237842034914152</v>
      </c>
      <c r="P24" s="7">
        <v>22927.902081024084</v>
      </c>
      <c r="Q24" s="9">
        <f>+P24/P$5*100</f>
        <v>58.154033990223553</v>
      </c>
      <c r="R24" s="7">
        <v>7255.7746969194841</v>
      </c>
      <c r="S24" s="9">
        <f>+R24/R$5*100</f>
        <v>56.56207880911024</v>
      </c>
      <c r="T24" s="7">
        <v>23205.871767405657</v>
      </c>
      <c r="U24" s="9">
        <f>+T24/T$5*100</f>
        <v>65.929058534485122</v>
      </c>
      <c r="V24" s="7">
        <v>16504.873493899348</v>
      </c>
      <c r="W24" s="9">
        <f>+V24/V$5*100</f>
        <v>69.690647411913076</v>
      </c>
    </row>
    <row r="25" spans="1:23" x14ac:dyDescent="0.2">
      <c r="A25" s="8" t="s">
        <v>51</v>
      </c>
      <c r="B25" s="7">
        <v>1186871.4569129245</v>
      </c>
      <c r="C25" s="9">
        <f>+B25/B$5*100</f>
        <v>40.147552644275578</v>
      </c>
      <c r="D25" s="7">
        <v>696728.69287356141</v>
      </c>
      <c r="E25" s="9">
        <f>+D25/D$5*100</f>
        <v>44.079451880385889</v>
      </c>
      <c r="F25" s="7">
        <v>353600.85137359658</v>
      </c>
      <c r="G25" s="9">
        <f>+F25/F$5*100</f>
        <v>35.954783550409658</v>
      </c>
      <c r="H25" s="7">
        <v>41744.543721037895</v>
      </c>
      <c r="I25" s="9">
        <f>+H25/H$5*100</f>
        <v>36.842685121959725</v>
      </c>
      <c r="J25" s="7">
        <v>18673.242719102862</v>
      </c>
      <c r="K25" s="9">
        <f>+J25/J$5*100</f>
        <v>39.024286988035286</v>
      </c>
      <c r="L25" s="7">
        <v>2423.3042932821836</v>
      </c>
      <c r="M25" s="9">
        <f>+L25/L$5*100</f>
        <v>34.387692260643135</v>
      </c>
      <c r="N25" s="7">
        <v>32459.801086945161</v>
      </c>
      <c r="O25" s="9">
        <f>+N25/N$5*100</f>
        <v>28.762157965085656</v>
      </c>
      <c r="P25" s="7">
        <v>16498.25722011496</v>
      </c>
      <c r="Q25" s="9">
        <f>+P25/P$5*100</f>
        <v>41.845966009776447</v>
      </c>
      <c r="R25" s="7">
        <v>5572.209793195876</v>
      </c>
      <c r="S25" s="9">
        <f>+R25/R$5*100</f>
        <v>43.437921190889817</v>
      </c>
      <c r="T25" s="7">
        <v>11992.373563623156</v>
      </c>
      <c r="U25" s="9">
        <f>+T25/T$5*100</f>
        <v>34.070941465514906</v>
      </c>
      <c r="V25" s="7">
        <v>7178.1802684595486</v>
      </c>
      <c r="W25" s="9">
        <f>+V25/V$5*100</f>
        <v>30.309352588086952</v>
      </c>
    </row>
    <row r="26" spans="1:23" x14ac:dyDescent="0.2">
      <c r="A26" s="3"/>
      <c r="B26" s="7"/>
      <c r="C26" s="3"/>
      <c r="D26" s="7"/>
      <c r="E26" s="3"/>
      <c r="F26" s="7"/>
      <c r="G26" s="3"/>
      <c r="H26" s="7"/>
      <c r="I26" s="3"/>
      <c r="J26" s="7"/>
      <c r="K26" s="3"/>
      <c r="L26" s="7"/>
      <c r="M26" s="3"/>
      <c r="N26" s="7"/>
      <c r="O26" s="3"/>
      <c r="P26" s="7"/>
      <c r="Q26" s="3"/>
      <c r="R26" s="7"/>
      <c r="S26" s="3"/>
      <c r="T26" s="7"/>
      <c r="U26" s="3"/>
      <c r="V26" s="7"/>
      <c r="W26" s="3"/>
    </row>
    <row r="27" spans="1:23" x14ac:dyDescent="0.2">
      <c r="A27" s="4" t="s">
        <v>52</v>
      </c>
      <c r="F27" s="49"/>
    </row>
    <row r="28" spans="1:23" x14ac:dyDescent="0.2">
      <c r="A28" s="8" t="s">
        <v>53</v>
      </c>
      <c r="B28" s="7">
        <v>552455.22116286342</v>
      </c>
      <c r="C28" s="9">
        <f>+B28/B$5*100</f>
        <v>18.687554533437726</v>
      </c>
      <c r="D28" s="7">
        <v>235471.2486524402</v>
      </c>
      <c r="E28" s="9">
        <f>+D28/D$5*100</f>
        <v>14.897396476354425</v>
      </c>
      <c r="F28" s="7">
        <v>212515.86030689278</v>
      </c>
      <c r="G28" s="9">
        <f>+F28/F$5*100</f>
        <v>21.609002717842372</v>
      </c>
      <c r="H28" s="7">
        <v>20440.020533872001</v>
      </c>
      <c r="I28" s="9">
        <f>+H28/H$5*100</f>
        <v>18.039848403860187</v>
      </c>
      <c r="J28" s="7">
        <v>15811.31488189041</v>
      </c>
      <c r="K28" s="9">
        <f>+J28/J$5*100</f>
        <v>33.043285458816598</v>
      </c>
      <c r="L28" s="7">
        <v>1906.0967138367212</v>
      </c>
      <c r="M28" s="9">
        <f>+L28/L$5*100</f>
        <v>27.048302351523024</v>
      </c>
      <c r="N28" s="7">
        <v>36774.875234908279</v>
      </c>
      <c r="O28" s="9">
        <f>+N28/N$5*100</f>
        <v>32.58568245133668</v>
      </c>
      <c r="P28" s="7">
        <v>6537.7514520174418</v>
      </c>
      <c r="Q28" s="9">
        <f>+P28/P$5*100</f>
        <v>16.582268138475669</v>
      </c>
      <c r="R28" s="7">
        <v>5442.9011494878196</v>
      </c>
      <c r="S28" s="9">
        <f>+R28/R$5*100</f>
        <v>42.429901234148396</v>
      </c>
      <c r="T28" s="7">
        <v>8326.3557917759626</v>
      </c>
      <c r="U28" s="9">
        <f>+T28/T$5*100</f>
        <v>23.655599060319958</v>
      </c>
      <c r="V28" s="7">
        <v>9228.7964457439939</v>
      </c>
      <c r="W28" s="9">
        <f>+V28/V$5*100</f>
        <v>38.967932676029967</v>
      </c>
    </row>
    <row r="29" spans="1:23" x14ac:dyDescent="0.2">
      <c r="A29" s="8" t="s">
        <v>54</v>
      </c>
      <c r="B29" s="7">
        <v>551962.13617789885</v>
      </c>
      <c r="C29" s="9">
        <f t="shared" ref="C29:C33" si="32">+B29/B$5*100</f>
        <v>18.670875258460928</v>
      </c>
      <c r="D29" s="7">
        <v>245067.63106355202</v>
      </c>
      <c r="E29" s="9">
        <f t="shared" ref="E29:E33" si="33">+D29/D$5*100</f>
        <v>15.504524158970403</v>
      </c>
      <c r="F29" s="7">
        <v>220549.18166915394</v>
      </c>
      <c r="G29" s="9">
        <f t="shared" ref="G29:G33" si="34">+F29/F$5*100</f>
        <v>22.425845577945704</v>
      </c>
      <c r="H29" s="7">
        <v>17379.426641276299</v>
      </c>
      <c r="I29" s="9">
        <f t="shared" ref="I29:I33" si="35">+H29/H$5*100</f>
        <v>15.338645156206319</v>
      </c>
      <c r="J29" s="7">
        <v>12542.864066641278</v>
      </c>
      <c r="K29" s="9">
        <f t="shared" ref="K29:K33" si="36">+J29/J$5*100</f>
        <v>26.212711651189895</v>
      </c>
      <c r="L29" s="7">
        <v>1355.2931783698839</v>
      </c>
      <c r="M29" s="9">
        <f t="shared" ref="M29:M33" si="37">+L29/L$5*100</f>
        <v>19.232171902608634</v>
      </c>
      <c r="N29" s="7">
        <v>31420.516796147967</v>
      </c>
      <c r="O29" s="9">
        <f t="shared" ref="O29:O33" si="38">+N29/N$5*100</f>
        <v>27.841263260202116</v>
      </c>
      <c r="P29" s="7">
        <v>5654.3607511605423</v>
      </c>
      <c r="Q29" s="9">
        <f t="shared" ref="Q29:Q33" si="39">+P29/P$5*100</f>
        <v>14.341647402102353</v>
      </c>
      <c r="R29" s="7">
        <v>1722.3704219679744</v>
      </c>
      <c r="S29" s="9">
        <f t="shared" ref="S29:S33" si="40">+R29/R$5*100</f>
        <v>13.426664362551675</v>
      </c>
      <c r="T29" s="7">
        <v>10504.106620425475</v>
      </c>
      <c r="U29" s="9">
        <f t="shared" ref="U29:U33" si="41">+T29/T$5*100</f>
        <v>29.842699605157996</v>
      </c>
      <c r="V29" s="7">
        <v>5766.3849692049298</v>
      </c>
      <c r="W29" s="9">
        <f t="shared" ref="W29:W33" si="42">+V29/V$5*100</f>
        <v>24.348147950286052</v>
      </c>
    </row>
    <row r="30" spans="1:23" x14ac:dyDescent="0.2">
      <c r="A30" s="8" t="s">
        <v>55</v>
      </c>
      <c r="B30" s="7">
        <v>551989.54421196284</v>
      </c>
      <c r="C30" s="9">
        <f t="shared" si="32"/>
        <v>18.671802372752918</v>
      </c>
      <c r="D30" s="7">
        <v>284713.52835015068</v>
      </c>
      <c r="E30" s="9">
        <f t="shared" si="33"/>
        <v>18.012773696522441</v>
      </c>
      <c r="F30" s="7">
        <v>193344.20508263368</v>
      </c>
      <c r="G30" s="9">
        <f t="shared" si="34"/>
        <v>19.659593627865313</v>
      </c>
      <c r="H30" s="7">
        <v>22822.598579075431</v>
      </c>
      <c r="I30" s="9">
        <f t="shared" si="35"/>
        <v>20.142651905187854</v>
      </c>
      <c r="J30" s="7">
        <v>9207.7754130488593</v>
      </c>
      <c r="K30" s="9">
        <f t="shared" si="36"/>
        <v>19.242874718947441</v>
      </c>
      <c r="L30" s="7">
        <v>1401.9124250922541</v>
      </c>
      <c r="M30" s="9">
        <f t="shared" si="37"/>
        <v>19.893718334955583</v>
      </c>
      <c r="N30" s="7">
        <v>18338.242705093005</v>
      </c>
      <c r="O30" s="9">
        <f t="shared" si="38"/>
        <v>16.249250328835075</v>
      </c>
      <c r="P30" s="7">
        <v>8549.8797149911607</v>
      </c>
      <c r="Q30" s="9">
        <f t="shared" si="39"/>
        <v>21.685804213610403</v>
      </c>
      <c r="R30" s="7">
        <v>2409.1330626819345</v>
      </c>
      <c r="S30" s="9">
        <f t="shared" si="40"/>
        <v>18.780292917708934</v>
      </c>
      <c r="T30" s="7">
        <v>6523.3179801810875</v>
      </c>
      <c r="U30" s="9">
        <f t="shared" si="41"/>
        <v>18.533077199818525</v>
      </c>
      <c r="V30" s="7">
        <v>4678.9508990152553</v>
      </c>
      <c r="W30" s="9">
        <f t="shared" si="42"/>
        <v>19.756535394315723</v>
      </c>
    </row>
    <row r="31" spans="1:23" x14ac:dyDescent="0.2">
      <c r="A31" s="8" t="s">
        <v>56</v>
      </c>
      <c r="B31" s="7">
        <v>553892.22409986693</v>
      </c>
      <c r="C31" s="9">
        <f t="shared" si="32"/>
        <v>18.736163125991958</v>
      </c>
      <c r="D31" s="7">
        <v>323581.19994226709</v>
      </c>
      <c r="E31" s="9">
        <f t="shared" si="33"/>
        <v>20.471787767812099</v>
      </c>
      <c r="F31" s="7">
        <v>169023.31203467574</v>
      </c>
      <c r="G31" s="9">
        <f t="shared" si="34"/>
        <v>17.186600585300237</v>
      </c>
      <c r="H31" s="7">
        <v>24075.050375292576</v>
      </c>
      <c r="I31" s="9">
        <f t="shared" si="35"/>
        <v>21.248034382639776</v>
      </c>
      <c r="J31" s="7">
        <v>5965.1490206901053</v>
      </c>
      <c r="K31" s="9">
        <f t="shared" si="36"/>
        <v>12.466270096284179</v>
      </c>
      <c r="L31" s="7">
        <v>1157.113797763601</v>
      </c>
      <c r="M31" s="9">
        <f t="shared" si="37"/>
        <v>16.419924356319925</v>
      </c>
      <c r="N31" s="7">
        <v>12330.489511425994</v>
      </c>
      <c r="O31" s="9">
        <f t="shared" si="38"/>
        <v>10.925867541964136</v>
      </c>
      <c r="P31" s="7">
        <v>9092.5545837368991</v>
      </c>
      <c r="Q31" s="9">
        <f t="shared" si="39"/>
        <v>23.062237724672844</v>
      </c>
      <c r="R31" s="7">
        <v>1873.1462192534279</v>
      </c>
      <c r="S31" s="9">
        <f t="shared" si="40"/>
        <v>14.602030589425697</v>
      </c>
      <c r="T31" s="7">
        <v>4532.3818749781685</v>
      </c>
      <c r="U31" s="9">
        <f t="shared" si="41"/>
        <v>12.87672675825881</v>
      </c>
      <c r="V31" s="7">
        <v>2261.826739784206</v>
      </c>
      <c r="W31" s="9">
        <f t="shared" si="42"/>
        <v>9.5504015760800378</v>
      </c>
    </row>
    <row r="32" spans="1:23" x14ac:dyDescent="0.2">
      <c r="A32" s="8" t="s">
        <v>57</v>
      </c>
      <c r="B32" s="7">
        <v>553650.44612273865</v>
      </c>
      <c r="C32" s="9">
        <f t="shared" si="32"/>
        <v>18.72798465476119</v>
      </c>
      <c r="D32" s="7">
        <v>376129.8281260907</v>
      </c>
      <c r="E32" s="9">
        <f t="shared" si="33"/>
        <v>23.796345448730651</v>
      </c>
      <c r="F32" s="7">
        <v>134699.12070897478</v>
      </c>
      <c r="G32" s="9">
        <f t="shared" si="34"/>
        <v>13.696453814260598</v>
      </c>
      <c r="H32" s="7">
        <v>22289.035659983711</v>
      </c>
      <c r="I32" s="9">
        <f t="shared" si="35"/>
        <v>19.671742682842151</v>
      </c>
      <c r="J32" s="7">
        <v>2788.060932400163</v>
      </c>
      <c r="K32" s="9">
        <f t="shared" si="36"/>
        <v>5.8266307359036187</v>
      </c>
      <c r="L32" s="7">
        <v>991.30840959957595</v>
      </c>
      <c r="M32" s="9">
        <f t="shared" si="37"/>
        <v>14.06707718019476</v>
      </c>
      <c r="N32" s="7">
        <v>6828.4292513567761</v>
      </c>
      <c r="O32" s="9">
        <f t="shared" si="38"/>
        <v>6.0505719136992626</v>
      </c>
      <c r="P32" s="7">
        <v>6254.2085716989841</v>
      </c>
      <c r="Q32" s="9">
        <f t="shared" si="39"/>
        <v>15.863093647872256</v>
      </c>
      <c r="R32" s="7">
        <v>1184.361968879133</v>
      </c>
      <c r="S32" s="9">
        <f t="shared" si="40"/>
        <v>9.2326426633252243</v>
      </c>
      <c r="T32" s="7">
        <v>1624.1889311108209</v>
      </c>
      <c r="U32" s="9">
        <f t="shared" si="41"/>
        <v>4.6144031210528178</v>
      </c>
      <c r="V32" s="7">
        <v>861.90356264380011</v>
      </c>
      <c r="W32" s="9">
        <f t="shared" si="42"/>
        <v>3.6393261244615456</v>
      </c>
    </row>
    <row r="33" spans="1:23" x14ac:dyDescent="0.2">
      <c r="A33" s="11" t="s">
        <v>58</v>
      </c>
      <c r="B33" s="35">
        <v>192323.9212295473</v>
      </c>
      <c r="C33" s="21">
        <f t="shared" si="32"/>
        <v>6.5056200545930212</v>
      </c>
      <c r="D33" s="35">
        <v>115656.70125786505</v>
      </c>
      <c r="E33" s="21">
        <f t="shared" si="33"/>
        <v>7.3171724516093688</v>
      </c>
      <c r="F33" s="35">
        <v>53328.145168772651</v>
      </c>
      <c r="G33" s="21">
        <f t="shared" si="34"/>
        <v>5.422503676786163</v>
      </c>
      <c r="H33" s="35">
        <v>6298.7035742952412</v>
      </c>
      <c r="I33" s="21">
        <f t="shared" si="35"/>
        <v>5.5590774692638583</v>
      </c>
      <c r="J33" s="35">
        <v>1535.1467616802993</v>
      </c>
      <c r="K33" s="21">
        <f t="shared" si="36"/>
        <v>3.2082273388584341</v>
      </c>
      <c r="L33" s="35">
        <v>235.28600141408461</v>
      </c>
      <c r="M33" s="21">
        <f t="shared" si="37"/>
        <v>3.3388058743981395</v>
      </c>
      <c r="N33" s="35">
        <v>7163.3772916158387</v>
      </c>
      <c r="O33" s="21">
        <f t="shared" si="38"/>
        <v>6.3473645039625968</v>
      </c>
      <c r="P33" s="35">
        <v>3337.4042275340375</v>
      </c>
      <c r="Q33" s="21">
        <f t="shared" si="39"/>
        <v>8.4649488732665326</v>
      </c>
      <c r="R33" s="35">
        <v>196.07166784507049</v>
      </c>
      <c r="S33" s="21">
        <f t="shared" si="40"/>
        <v>1.5284682328401173</v>
      </c>
      <c r="T33" s="35">
        <v>3687.8941325573333</v>
      </c>
      <c r="U33" s="21">
        <f t="shared" si="41"/>
        <v>10.477494255392021</v>
      </c>
      <c r="V33" s="35">
        <v>885.19114596672512</v>
      </c>
      <c r="W33" s="21">
        <f t="shared" si="42"/>
        <v>3.7376562788267633</v>
      </c>
    </row>
    <row r="34" spans="1:23" x14ac:dyDescent="0.2">
      <c r="A34" s="25" t="s">
        <v>81</v>
      </c>
      <c r="B34" s="29"/>
      <c r="C34" s="30"/>
      <c r="D34" s="29"/>
      <c r="E34" s="30"/>
      <c r="F34" s="30"/>
      <c r="G34" s="30"/>
      <c r="H34" s="29"/>
      <c r="I34" s="30"/>
      <c r="J34" s="29"/>
      <c r="K34" s="30"/>
      <c r="L34" s="29"/>
      <c r="M34" s="30"/>
      <c r="N34" s="29"/>
      <c r="O34" s="30"/>
      <c r="P34" s="29"/>
      <c r="Q34" s="30"/>
      <c r="R34" s="29"/>
      <c r="S34" s="30"/>
      <c r="T34" s="29"/>
      <c r="U34" s="30"/>
      <c r="V34" s="29"/>
      <c r="W34" s="30"/>
    </row>
    <row r="35" spans="1:23" x14ac:dyDescent="0.2">
      <c r="A35" s="25" t="s">
        <v>40</v>
      </c>
    </row>
    <row r="36" spans="1:23" x14ac:dyDescent="0.2">
      <c r="A36" s="25" t="s">
        <v>41</v>
      </c>
    </row>
  </sheetData>
  <mergeCells count="13">
    <mergeCell ref="A1:Y1"/>
    <mergeCell ref="A3:A4"/>
    <mergeCell ref="T3:U3"/>
    <mergeCell ref="L3:M3"/>
    <mergeCell ref="N3:O3"/>
    <mergeCell ref="P3:Q3"/>
    <mergeCell ref="R3:S3"/>
    <mergeCell ref="V3:W3"/>
    <mergeCell ref="B3:C3"/>
    <mergeCell ref="D3:E3"/>
    <mergeCell ref="H3:I3"/>
    <mergeCell ref="J3:K3"/>
    <mergeCell ref="F3:G3"/>
  </mergeCells>
  <phoneticPr fontId="3" type="noConversion"/>
  <printOptions horizontalCentered="1"/>
  <pageMargins left="0.54" right="0" top="0" bottom="0" header="0" footer="0"/>
  <pageSetup paperSize="9" scale="81" orientation="landscape" r:id="rId1"/>
  <headerFooter alignWithMargins="0">
    <oddFooter>&amp;L&amp;Z&amp;F+&amp;F+&amp;A&amp;R&amp;D+&amp;T</oddFooter>
  </headerFooter>
  <ignoredErrors>
    <ignoredError sqref="H13:W14 I5 K5 M5 O5 Q5 S5 U5 W5 E8 I8 K8 M8 O8 Q8 S8 U8 W8 H23:W23 E15 I15 K15 M15 O15 Q15 S15 U15 W15 H26:W26 D26:E26 D23:E23 D13:E14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W35"/>
  <sheetViews>
    <sheetView workbookViewId="0">
      <selection activeCell="L37" sqref="L37"/>
    </sheetView>
  </sheetViews>
  <sheetFormatPr baseColWidth="10" defaultRowHeight="12.75" x14ac:dyDescent="0.2"/>
  <cols>
    <col min="1" max="1" width="19.42578125" customWidth="1"/>
    <col min="2" max="2" width="10.5703125" customWidth="1"/>
    <col min="3" max="3" width="6.28515625" bestFit="1" customWidth="1"/>
    <col min="4" max="4" width="11.5703125" customWidth="1"/>
    <col min="5" max="5" width="10.85546875" bestFit="1" customWidth="1"/>
    <col min="6" max="6" width="11.5703125" customWidth="1"/>
    <col min="7" max="7" width="10.85546875" bestFit="1" customWidth="1"/>
    <col min="8" max="8" width="11.5703125" bestFit="1" customWidth="1"/>
    <col min="9" max="9" width="10.85546875" bestFit="1" customWidth="1"/>
    <col min="10" max="10" width="11.42578125" customWidth="1"/>
    <col min="11" max="11" width="10.85546875" bestFit="1" customWidth="1"/>
    <col min="12" max="12" width="11.5703125" bestFit="1" customWidth="1"/>
    <col min="13" max="13" width="10.85546875" bestFit="1" customWidth="1"/>
    <col min="14" max="14" width="11.28515625" bestFit="1" customWidth="1"/>
    <col min="15" max="15" width="10.7109375" bestFit="1" customWidth="1"/>
    <col min="16" max="16" width="11.42578125" bestFit="1" customWidth="1"/>
    <col min="17" max="17" width="10.7109375" bestFit="1" customWidth="1"/>
    <col min="18" max="18" width="11.7109375" bestFit="1" customWidth="1"/>
    <col min="19" max="19" width="10.85546875" bestFit="1" customWidth="1"/>
    <col min="20" max="20" width="11.5703125" bestFit="1" customWidth="1"/>
    <col min="21" max="21" width="10.85546875" bestFit="1" customWidth="1"/>
    <col min="22" max="22" width="8.28515625" bestFit="1" customWidth="1"/>
    <col min="23" max="23" width="6.5703125" bestFit="1" customWidth="1"/>
  </cols>
  <sheetData>
    <row r="1" spans="1:23" x14ac:dyDescent="0.2">
      <c r="A1" s="38" t="s">
        <v>69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</row>
    <row r="2" spans="1:23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3" ht="40.5" customHeight="1" x14ac:dyDescent="0.2">
      <c r="A3" s="42" t="s">
        <v>0</v>
      </c>
      <c r="B3" s="41" t="s">
        <v>1</v>
      </c>
      <c r="C3" s="41">
        <v>0</v>
      </c>
      <c r="D3" s="41" t="s">
        <v>12</v>
      </c>
      <c r="E3" s="41">
        <v>0</v>
      </c>
      <c r="F3" s="41" t="s">
        <v>13</v>
      </c>
      <c r="G3" s="41">
        <v>0</v>
      </c>
      <c r="H3" s="41" t="s">
        <v>14</v>
      </c>
      <c r="I3" s="41">
        <v>0</v>
      </c>
      <c r="J3" s="41" t="s">
        <v>15</v>
      </c>
      <c r="K3" s="41">
        <v>0</v>
      </c>
      <c r="L3" s="41" t="s">
        <v>16</v>
      </c>
      <c r="M3" s="41">
        <v>0</v>
      </c>
      <c r="N3" s="41" t="s">
        <v>17</v>
      </c>
      <c r="O3" s="41">
        <v>0</v>
      </c>
      <c r="P3" s="41" t="s">
        <v>18</v>
      </c>
      <c r="Q3" s="41">
        <v>0</v>
      </c>
      <c r="R3" s="41" t="s">
        <v>71</v>
      </c>
      <c r="S3" s="41">
        <v>0</v>
      </c>
      <c r="T3" s="41" t="s">
        <v>36</v>
      </c>
      <c r="U3" s="41">
        <v>0</v>
      </c>
    </row>
    <row r="4" spans="1:23" x14ac:dyDescent="0.2">
      <c r="A4" s="43"/>
      <c r="B4" s="5" t="s">
        <v>3</v>
      </c>
      <c r="C4" s="5" t="s">
        <v>4</v>
      </c>
      <c r="D4" s="5" t="s">
        <v>3</v>
      </c>
      <c r="E4" s="5" t="s">
        <v>4</v>
      </c>
      <c r="F4" s="5" t="s">
        <v>3</v>
      </c>
      <c r="G4" s="5" t="s">
        <v>4</v>
      </c>
      <c r="H4" s="5" t="s">
        <v>3</v>
      </c>
      <c r="I4" s="5" t="s">
        <v>4</v>
      </c>
      <c r="J4" s="5" t="s">
        <v>3</v>
      </c>
      <c r="K4" s="5" t="s">
        <v>4</v>
      </c>
      <c r="L4" s="5" t="s">
        <v>3</v>
      </c>
      <c r="M4" s="5" t="s">
        <v>4</v>
      </c>
      <c r="N4" s="5" t="s">
        <v>3</v>
      </c>
      <c r="O4" s="5" t="s">
        <v>4</v>
      </c>
      <c r="P4" s="5" t="s">
        <v>3</v>
      </c>
      <c r="Q4" s="5" t="s">
        <v>4</v>
      </c>
      <c r="R4" s="5" t="s">
        <v>3</v>
      </c>
      <c r="S4" s="5" t="s">
        <v>4</v>
      </c>
      <c r="T4" s="5" t="s">
        <v>3</v>
      </c>
      <c r="U4" s="5" t="s">
        <v>4</v>
      </c>
    </row>
    <row r="5" spans="1:23" x14ac:dyDescent="0.2">
      <c r="A5" s="4" t="s">
        <v>43</v>
      </c>
      <c r="B5" s="6">
        <f>+D5+F5+H5+J5+L5+N5+P5+R5+V5+T5</f>
        <v>2956273.493004879</v>
      </c>
      <c r="C5" s="24">
        <f>+C8+C12</f>
        <v>100.00000000000004</v>
      </c>
      <c r="D5" s="6">
        <v>1297093.0755568345</v>
      </c>
      <c r="E5" s="24">
        <f>+D5/$B5*100</f>
        <v>43.875949861405253</v>
      </c>
      <c r="F5" s="6">
        <v>827414.42448028841</v>
      </c>
      <c r="G5" s="24">
        <f>+F5/$B5*100</f>
        <v>27.988426187161391</v>
      </c>
      <c r="H5" s="6">
        <v>23431.115087765324</v>
      </c>
      <c r="I5" s="24">
        <f>+H5/$B5*100</f>
        <v>0.79258956058050523</v>
      </c>
      <c r="J5" s="6">
        <v>5569.0311746760199</v>
      </c>
      <c r="K5" s="24">
        <f>+J5/$B5*100</f>
        <v>0.18838010718065959</v>
      </c>
      <c r="L5" s="6">
        <v>350652.39699877147</v>
      </c>
      <c r="M5" s="24">
        <f>+L5/$B5*100</f>
        <v>11.861297604179166</v>
      </c>
      <c r="N5" s="6">
        <v>220092.71562517868</v>
      </c>
      <c r="O5" s="24">
        <f>+N5/$B5*100</f>
        <v>7.4449375589221045</v>
      </c>
      <c r="P5" s="6">
        <v>106978.31939517218</v>
      </c>
      <c r="Q5" s="24">
        <f>+P5/$B5*100</f>
        <v>3.6186881778124991</v>
      </c>
      <c r="R5" s="6">
        <v>6059.9195051353236</v>
      </c>
      <c r="S5" s="24">
        <f>+R5/$B5*100</f>
        <v>0.20498507731014326</v>
      </c>
      <c r="T5" s="6">
        <v>118982.49518105738</v>
      </c>
      <c r="U5" s="24">
        <f>+T5/$B5*100</f>
        <v>4.0247458654482822</v>
      </c>
    </row>
    <row r="6" spans="1:23" x14ac:dyDescent="0.2">
      <c r="A6" s="3"/>
      <c r="B6" s="7"/>
      <c r="C6" s="3"/>
      <c r="D6" s="7"/>
      <c r="E6" s="3"/>
      <c r="F6" s="7"/>
      <c r="G6" s="3"/>
      <c r="H6" s="7"/>
      <c r="I6" s="3"/>
      <c r="J6" s="7"/>
      <c r="K6" s="3"/>
      <c r="L6" s="7"/>
      <c r="M6" s="3"/>
      <c r="N6" s="7"/>
      <c r="O6" s="3"/>
      <c r="P6" s="7"/>
      <c r="Q6" s="3"/>
      <c r="R6" s="7"/>
      <c r="S6" s="3"/>
      <c r="T6" s="3"/>
      <c r="U6" s="3"/>
    </row>
    <row r="7" spans="1:23" x14ac:dyDescent="0.2">
      <c r="A7" s="4" t="s">
        <v>2</v>
      </c>
      <c r="B7" s="7"/>
      <c r="C7" s="3"/>
      <c r="D7" s="7"/>
      <c r="E7" s="3"/>
      <c r="F7" s="7"/>
      <c r="G7" s="3"/>
      <c r="H7" s="7"/>
      <c r="I7" s="3"/>
      <c r="J7" s="7"/>
      <c r="K7" s="3"/>
      <c r="L7" s="7"/>
      <c r="M7" s="3"/>
      <c r="N7" s="7"/>
      <c r="O7" s="3"/>
      <c r="P7" s="7"/>
      <c r="Q7" s="3"/>
      <c r="R7" s="7"/>
      <c r="S7" s="3"/>
      <c r="T7" s="3"/>
      <c r="U7" s="3"/>
    </row>
    <row r="8" spans="1:23" x14ac:dyDescent="0.2">
      <c r="A8" s="8" t="s">
        <v>44</v>
      </c>
      <c r="B8" s="7">
        <f>+D8+F8+H8+J8+L8+N8+P8+R8+V8+T8</f>
        <v>1768079.1858637522</v>
      </c>
      <c r="C8" s="9">
        <f>+B8/$B$5*100</f>
        <v>59.807700134895271</v>
      </c>
      <c r="D8" s="7">
        <v>1210314.556392438</v>
      </c>
      <c r="E8" s="9">
        <f>+E9+E10+E11</f>
        <v>93.309769298773105</v>
      </c>
      <c r="F8" s="7">
        <v>363119.00676992355</v>
      </c>
      <c r="G8" s="9">
        <f>+G9+G10+G11</f>
        <v>43.885989417939534</v>
      </c>
      <c r="H8" s="7">
        <v>14112.108817471766</v>
      </c>
      <c r="I8" s="9">
        <f>+I9+I10+I11</f>
        <v>60.228071795185244</v>
      </c>
      <c r="J8" s="7">
        <v>3860.4066405975491</v>
      </c>
      <c r="K8" s="9">
        <f>+K9+K10+K11</f>
        <v>69.319178139133484</v>
      </c>
      <c r="L8" s="7">
        <v>56016.392962838181</v>
      </c>
      <c r="M8" s="9">
        <f>+M9+M10+M11</f>
        <v>15.97490661472205</v>
      </c>
      <c r="N8" s="7">
        <v>63831.956984380908</v>
      </c>
      <c r="O8" s="9">
        <f>+O9+O10+O11</f>
        <v>29.002303326152699</v>
      </c>
      <c r="P8" s="7">
        <v>29939.405692444347</v>
      </c>
      <c r="Q8" s="9">
        <f>+Q9+Q10+Q11</f>
        <v>27.986423662022357</v>
      </c>
      <c r="R8" s="7">
        <v>1374.9737368991207</v>
      </c>
      <c r="S8" s="9">
        <f>+S9+S10+S11</f>
        <v>22.689636978410924</v>
      </c>
      <c r="T8" s="7">
        <v>25510.377866758405</v>
      </c>
      <c r="U8" s="9">
        <f>+U9+U10+U11</f>
        <v>21.440446200038835</v>
      </c>
    </row>
    <row r="9" spans="1:23" x14ac:dyDescent="0.2">
      <c r="A9" s="10" t="s">
        <v>45</v>
      </c>
      <c r="B9" s="7">
        <f t="shared" ref="B9:B12" si="0">+D9+F9+H9+J9+L9+N9+P9+R9+V9+T9</f>
        <v>357605.4579343581</v>
      </c>
      <c r="C9" s="9">
        <f>+B9/$B$5*100</f>
        <v>12.096494413677304</v>
      </c>
      <c r="D9" s="7">
        <v>313888.14051658905</v>
      </c>
      <c r="E9" s="9">
        <v>24.199353649454856</v>
      </c>
      <c r="F9" s="7">
        <v>11904.432290931934</v>
      </c>
      <c r="G9" s="9">
        <v>1.4387508772776458</v>
      </c>
      <c r="H9" s="7">
        <v>3450.505921969218</v>
      </c>
      <c r="I9" s="9">
        <v>14.72617034675792</v>
      </c>
      <c r="J9" s="7">
        <v>851.54834373215238</v>
      </c>
      <c r="K9" s="9">
        <v>15.29078069457371</v>
      </c>
      <c r="L9" s="7">
        <v>2243.8165385814978</v>
      </c>
      <c r="M9" s="9">
        <v>0.63989767581407953</v>
      </c>
      <c r="N9" s="7">
        <v>12036.355548446791</v>
      </c>
      <c r="O9" s="9">
        <v>5.4687659763101344</v>
      </c>
      <c r="P9" s="7">
        <v>7102.9275703331032</v>
      </c>
      <c r="Q9" s="9">
        <v>6.6395953969843822</v>
      </c>
      <c r="R9" s="7">
        <v>659.88323062880261</v>
      </c>
      <c r="S9" s="9">
        <v>10.889306864053252</v>
      </c>
      <c r="T9" s="7">
        <v>5467.8479731455855</v>
      </c>
      <c r="U9" s="9">
        <v>4.5955062253696077</v>
      </c>
    </row>
    <row r="10" spans="1:23" x14ac:dyDescent="0.2">
      <c r="A10" s="10" t="s">
        <v>46</v>
      </c>
      <c r="B10" s="7">
        <f t="shared" si="0"/>
        <v>224262.23255137409</v>
      </c>
      <c r="C10" s="9">
        <f>+B10/$B$5*100</f>
        <v>7.5859771797846971</v>
      </c>
      <c r="D10" s="7">
        <v>191875.04817414374</v>
      </c>
      <c r="E10" s="9">
        <v>14.792696976797359</v>
      </c>
      <c r="F10" s="7">
        <v>17879.051750433347</v>
      </c>
      <c r="G10" s="9">
        <v>2.1608339450528016</v>
      </c>
      <c r="H10" s="7">
        <v>2176.0487537321987</v>
      </c>
      <c r="I10" s="9">
        <v>9.2870046755411728</v>
      </c>
      <c r="J10" s="7">
        <v>1045.0966881209565</v>
      </c>
      <c r="K10" s="9">
        <v>18.766220826223968</v>
      </c>
      <c r="L10" s="7">
        <v>1532.8465070857042</v>
      </c>
      <c r="M10" s="9">
        <v>0.43714131721480137</v>
      </c>
      <c r="N10" s="7">
        <v>4955.9374880189989</v>
      </c>
      <c r="O10" s="9">
        <v>2.2517498927402202</v>
      </c>
      <c r="P10" s="7">
        <v>554.77976484586816</v>
      </c>
      <c r="Q10" s="9">
        <v>0.51859083969766018</v>
      </c>
      <c r="R10" s="7">
        <v>102.6841724136311</v>
      </c>
      <c r="S10" s="9">
        <v>1.6944807984101775</v>
      </c>
      <c r="T10" s="7">
        <v>4140.7392525796731</v>
      </c>
      <c r="U10" s="9">
        <v>3.4801247412727818</v>
      </c>
    </row>
    <row r="11" spans="1:23" x14ac:dyDescent="0.2">
      <c r="A11" s="10" t="s">
        <v>47</v>
      </c>
      <c r="B11" s="7">
        <f t="shared" si="0"/>
        <v>1186211.4953780258</v>
      </c>
      <c r="C11" s="9">
        <f>+B11/$B$5*100</f>
        <v>40.125228541433465</v>
      </c>
      <c r="D11" s="7">
        <v>704551.3677017102</v>
      </c>
      <c r="E11" s="9">
        <v>54.31771867252089</v>
      </c>
      <c r="F11" s="7">
        <v>333335.52272855933</v>
      </c>
      <c r="G11" s="9">
        <v>40.286404595609085</v>
      </c>
      <c r="H11" s="7">
        <v>8485.5541417703625</v>
      </c>
      <c r="I11" s="9">
        <v>36.214896772886149</v>
      </c>
      <c r="J11" s="7">
        <v>1963.7616087444396</v>
      </c>
      <c r="K11" s="9">
        <v>35.262176618335808</v>
      </c>
      <c r="L11" s="7">
        <v>52239.729917170967</v>
      </c>
      <c r="M11" s="9">
        <v>14.89786762169317</v>
      </c>
      <c r="N11" s="7">
        <v>46839.663947915215</v>
      </c>
      <c r="O11" s="9">
        <v>21.281787457102347</v>
      </c>
      <c r="P11" s="7">
        <v>22281.698357265348</v>
      </c>
      <c r="Q11" s="9">
        <v>20.828237425340316</v>
      </c>
      <c r="R11" s="7">
        <v>612.40633385668707</v>
      </c>
      <c r="S11" s="9">
        <v>10.105849315947497</v>
      </c>
      <c r="T11" s="7">
        <v>15901.790641033149</v>
      </c>
      <c r="U11" s="9">
        <v>13.364815233396445</v>
      </c>
    </row>
    <row r="12" spans="1:23" x14ac:dyDescent="0.2">
      <c r="A12" s="8" t="s">
        <v>48</v>
      </c>
      <c r="B12" s="7">
        <f t="shared" si="0"/>
        <v>1188194.3071411282</v>
      </c>
      <c r="C12" s="9">
        <f>+B12/$B$5*100</f>
        <v>40.192299865104772</v>
      </c>
      <c r="D12" s="7">
        <v>86778.519164401761</v>
      </c>
      <c r="E12" s="9">
        <v>6.6902307012276854</v>
      </c>
      <c r="F12" s="7">
        <v>464295.41771035967</v>
      </c>
      <c r="G12" s="9">
        <v>56.114010582059969</v>
      </c>
      <c r="H12" s="7">
        <v>9319.0062702935611</v>
      </c>
      <c r="I12" s="9">
        <v>39.771928204814841</v>
      </c>
      <c r="J12" s="7">
        <v>1708.6245340784715</v>
      </c>
      <c r="K12" s="9">
        <v>30.680821860866516</v>
      </c>
      <c r="L12" s="7">
        <v>294636.00403593428</v>
      </c>
      <c r="M12" s="9">
        <v>84.025093385278225</v>
      </c>
      <c r="N12" s="7">
        <v>156260.75864079734</v>
      </c>
      <c r="O12" s="9">
        <v>70.997696673847145</v>
      </c>
      <c r="P12" s="7">
        <v>77038.913702727936</v>
      </c>
      <c r="Q12" s="9">
        <v>72.01357633797771</v>
      </c>
      <c r="R12" s="7">
        <v>4684.9457682362026</v>
      </c>
      <c r="S12" s="9">
        <v>77.310363021589069</v>
      </c>
      <c r="T12" s="7">
        <v>93472.117314298957</v>
      </c>
      <c r="U12" s="9">
        <v>78.559553799961151</v>
      </c>
    </row>
    <row r="13" spans="1:23" x14ac:dyDescent="0.2">
      <c r="A13" s="3"/>
      <c r="B13" s="7"/>
      <c r="C13" s="3"/>
      <c r="D13" s="7"/>
      <c r="E13" s="3"/>
      <c r="F13" s="7"/>
      <c r="G13" s="3"/>
      <c r="H13" s="32"/>
      <c r="I13" s="3"/>
      <c r="J13" s="32"/>
      <c r="K13" s="3"/>
      <c r="L13" s="32"/>
      <c r="M13" s="3"/>
      <c r="N13" s="32"/>
      <c r="O13" s="3"/>
      <c r="P13" s="7"/>
      <c r="Q13" s="3"/>
      <c r="R13" s="7"/>
      <c r="S13" s="3"/>
      <c r="T13" s="3"/>
      <c r="U13" s="3"/>
    </row>
    <row r="14" spans="1:23" x14ac:dyDescent="0.2">
      <c r="A14" s="4" t="s">
        <v>64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32"/>
      <c r="O14" s="6"/>
      <c r="P14" s="6"/>
      <c r="Q14" s="6"/>
      <c r="R14" s="6"/>
      <c r="S14" s="6"/>
      <c r="T14" s="6"/>
      <c r="U14" s="6"/>
    </row>
    <row r="15" spans="1:23" x14ac:dyDescent="0.2">
      <c r="A15" s="34" t="s">
        <v>73</v>
      </c>
      <c r="B15" s="7">
        <f t="shared" ref="B15" si="1">+D15+F15+H15+J15+L15+N15+P15+R15+V15+T15</f>
        <v>409819.94534551655</v>
      </c>
      <c r="C15" s="9">
        <f>+B15/$B$5*100</f>
        <v>13.862720966623373</v>
      </c>
      <c r="D15" s="7">
        <v>112984.19023043712</v>
      </c>
      <c r="E15" s="9">
        <v>8.7105692227933353</v>
      </c>
      <c r="F15" s="7">
        <v>119341.25655228592</v>
      </c>
      <c r="G15" s="9">
        <v>14.423395703700232</v>
      </c>
      <c r="H15" s="7">
        <v>4570.0958103148159</v>
      </c>
      <c r="I15" s="9">
        <v>19.504388899959416</v>
      </c>
      <c r="J15" s="7">
        <v>766.66205293561211</v>
      </c>
      <c r="K15" s="9">
        <v>13.766524712984982</v>
      </c>
      <c r="L15" s="7">
        <v>78528.337692977584</v>
      </c>
      <c r="M15" s="9">
        <v>22.394923966041709</v>
      </c>
      <c r="N15" s="7">
        <v>43012.518194152115</v>
      </c>
      <c r="O15" s="9">
        <v>19.542908574676822</v>
      </c>
      <c r="P15" s="7">
        <v>21964.096051946508</v>
      </c>
      <c r="Q15" s="9">
        <v>20.531352685409381</v>
      </c>
      <c r="R15" s="7">
        <v>1981.2374852911637</v>
      </c>
      <c r="S15" s="9">
        <v>32.69412215149417</v>
      </c>
      <c r="T15" s="7">
        <v>26671.551275175781</v>
      </c>
      <c r="U15" s="9">
        <v>22.416365730597008</v>
      </c>
    </row>
    <row r="16" spans="1:23" x14ac:dyDescent="0.2">
      <c r="A16" s="34" t="s">
        <v>74</v>
      </c>
      <c r="B16" s="7">
        <f t="shared" ref="B16:B20" si="2">+D16+F16+H16+J16+L16+N16+P16+R16+V16+T16</f>
        <v>1533791.2513107748</v>
      </c>
      <c r="C16" s="9">
        <f t="shared" ref="C16:C20" si="3">+B16/$B$5*100</f>
        <v>51.882589853070925</v>
      </c>
      <c r="D16" s="7">
        <v>512496.66234433232</v>
      </c>
      <c r="E16" s="9">
        <v>39.511170940783913</v>
      </c>
      <c r="F16" s="7">
        <v>483846.45399292564</v>
      </c>
      <c r="G16" s="9">
        <v>58.476917935874397</v>
      </c>
      <c r="H16" s="7">
        <v>14503.632033908072</v>
      </c>
      <c r="I16" s="9">
        <v>61.899026058222972</v>
      </c>
      <c r="J16" s="7">
        <v>3456.9544895682675</v>
      </c>
      <c r="K16" s="9">
        <v>62.074611923309561</v>
      </c>
      <c r="L16" s="7">
        <v>229488.90612949044</v>
      </c>
      <c r="M16" s="9">
        <v>65.446267612508137</v>
      </c>
      <c r="N16" s="7">
        <v>140326.54961832054</v>
      </c>
      <c r="O16" s="9">
        <v>63.757925481413402</v>
      </c>
      <c r="P16" s="7">
        <v>72558.217308541207</v>
      </c>
      <c r="Q16" s="9">
        <v>67.825160947345836</v>
      </c>
      <c r="R16" s="7">
        <v>3854.4498540965078</v>
      </c>
      <c r="S16" s="9">
        <v>63.605627943245004</v>
      </c>
      <c r="T16" s="7">
        <v>73259.425539592004</v>
      </c>
      <c r="U16" s="9">
        <v>61.571599610608331</v>
      </c>
    </row>
    <row r="17" spans="1:21" x14ac:dyDescent="0.2">
      <c r="A17" s="34" t="s">
        <v>75</v>
      </c>
      <c r="B17" s="7">
        <f t="shared" si="2"/>
        <v>247136.41157850195</v>
      </c>
      <c r="C17" s="9">
        <f t="shared" si="3"/>
        <v>8.3597276152992954</v>
      </c>
      <c r="D17" s="7">
        <v>126281.7747020989</v>
      </c>
      <c r="E17" s="9">
        <v>9.735752744488817</v>
      </c>
      <c r="F17" s="7">
        <v>70998.161502777133</v>
      </c>
      <c r="G17" s="9">
        <v>8.5807256197367074</v>
      </c>
      <c r="H17" s="7">
        <v>1338.8357204375191</v>
      </c>
      <c r="I17" s="9">
        <v>5.7139223439545095</v>
      </c>
      <c r="J17" s="7">
        <v>563.79676600862001</v>
      </c>
      <c r="K17" s="9">
        <v>10.123785418411114</v>
      </c>
      <c r="L17" s="7">
        <v>21533.468856946398</v>
      </c>
      <c r="M17" s="9">
        <v>6.1409729524882852</v>
      </c>
      <c r="N17" s="7">
        <v>14945.831583323084</v>
      </c>
      <c r="O17" s="9">
        <v>6.7906979751097563</v>
      </c>
      <c r="P17" s="7">
        <v>4338.3617553164841</v>
      </c>
      <c r="Q17" s="9">
        <v>4.0553654047329051</v>
      </c>
      <c r="R17" s="7">
        <v>0</v>
      </c>
      <c r="S17" s="9">
        <v>0</v>
      </c>
      <c r="T17" s="7">
        <v>7136.1806915937796</v>
      </c>
      <c r="U17" s="9">
        <v>5.9976727507139183</v>
      </c>
    </row>
    <row r="18" spans="1:21" x14ac:dyDescent="0.2">
      <c r="A18" s="34" t="s">
        <v>76</v>
      </c>
      <c r="B18" s="7">
        <f t="shared" si="2"/>
        <v>452907.15453856729</v>
      </c>
      <c r="C18" s="9">
        <f t="shared" si="3"/>
        <v>15.32020483254456</v>
      </c>
      <c r="D18" s="7">
        <v>304842.55836475047</v>
      </c>
      <c r="E18" s="9">
        <v>23.50198024408413</v>
      </c>
      <c r="F18" s="7">
        <v>99010.253772085838</v>
      </c>
      <c r="G18" s="9">
        <v>11.96622283135512</v>
      </c>
      <c r="H18" s="7">
        <v>2044.9725849660283</v>
      </c>
      <c r="I18" s="9">
        <v>8.7275939591702194</v>
      </c>
      <c r="J18" s="7">
        <v>691.76921530159348</v>
      </c>
      <c r="K18" s="9">
        <v>12.421715619895723</v>
      </c>
      <c r="L18" s="7">
        <v>15961.168667689364</v>
      </c>
      <c r="M18" s="9">
        <v>4.5518492969963313</v>
      </c>
      <c r="N18" s="7">
        <v>16921.276912997018</v>
      </c>
      <c r="O18" s="9">
        <v>7.6882494111319044</v>
      </c>
      <c r="P18" s="7">
        <v>6383.7275731228574</v>
      </c>
      <c r="Q18" s="9">
        <v>5.9673096466786975</v>
      </c>
      <c r="R18" s="7">
        <v>0</v>
      </c>
      <c r="S18" s="9">
        <v>0</v>
      </c>
      <c r="T18" s="7">
        <v>7051.4274476541495</v>
      </c>
      <c r="U18" s="9">
        <v>5.9264410591859669</v>
      </c>
    </row>
    <row r="19" spans="1:21" ht="13.5" customHeight="1" x14ac:dyDescent="0.2">
      <c r="A19" s="34" t="s">
        <v>49</v>
      </c>
      <c r="B19" s="7">
        <f t="shared" si="2"/>
        <v>279504.78448956058</v>
      </c>
      <c r="C19" s="9">
        <f t="shared" si="3"/>
        <v>9.4546321627861403</v>
      </c>
      <c r="D19" s="7">
        <v>224741.46373915655</v>
      </c>
      <c r="E19" s="9">
        <v>17.32654872455289</v>
      </c>
      <c r="F19" s="7">
        <v>43880.467429142598</v>
      </c>
      <c r="G19" s="9">
        <v>5.3033239608681688</v>
      </c>
      <c r="H19" s="7">
        <v>736.67653639316632</v>
      </c>
      <c r="I19" s="9">
        <v>3.1440097222595513</v>
      </c>
      <c r="J19" s="7">
        <v>0</v>
      </c>
      <c r="K19" s="9">
        <v>0</v>
      </c>
      <c r="L19" s="7">
        <v>2723.04335348214</v>
      </c>
      <c r="M19" s="9">
        <v>0.7765648764384977</v>
      </c>
      <c r="N19" s="7">
        <v>2922.8732597247408</v>
      </c>
      <c r="O19" s="9">
        <v>1.3280190811505272</v>
      </c>
      <c r="P19" s="7">
        <v>705.24328122926761</v>
      </c>
      <c r="Q19" s="9">
        <v>0.65923944703612014</v>
      </c>
      <c r="R19" s="7">
        <v>224.23216574765138</v>
      </c>
      <c r="S19" s="9">
        <v>3.7002499052608133</v>
      </c>
      <c r="T19" s="7">
        <v>3570.7847246843535</v>
      </c>
      <c r="U19" s="9">
        <v>3.0011008924049194</v>
      </c>
    </row>
    <row r="20" spans="1:21" x14ac:dyDescent="0.2">
      <c r="A20" s="34" t="s">
        <v>77</v>
      </c>
      <c r="B20" s="7">
        <f t="shared" si="2"/>
        <v>33113.945741957723</v>
      </c>
      <c r="C20" s="9">
        <f t="shared" si="3"/>
        <v>1.1201245696757012</v>
      </c>
      <c r="D20" s="7">
        <v>15746.426176062469</v>
      </c>
      <c r="E20" s="9">
        <v>1.2139781232971751</v>
      </c>
      <c r="F20" s="7">
        <v>10337.831231067044</v>
      </c>
      <c r="G20" s="9">
        <v>1.2494139484648692</v>
      </c>
      <c r="H20" s="7">
        <v>236.90240174573009</v>
      </c>
      <c r="I20" s="9">
        <v>1.0110590164333659</v>
      </c>
      <c r="J20" s="7">
        <v>89.848650861927212</v>
      </c>
      <c r="K20" s="9">
        <v>1.6133623253986218</v>
      </c>
      <c r="L20" s="7">
        <v>2417.4722981872724</v>
      </c>
      <c r="M20" s="9">
        <v>0.68942129552753117</v>
      </c>
      <c r="N20" s="7">
        <v>1963.6660566603277</v>
      </c>
      <c r="O20" s="9">
        <v>0.89219947651719722</v>
      </c>
      <c r="P20" s="7">
        <v>1028.6734250157194</v>
      </c>
      <c r="Q20" s="9">
        <v>0.9615718687969429</v>
      </c>
      <c r="R20" s="7">
        <v>0</v>
      </c>
      <c r="S20" s="9">
        <v>0</v>
      </c>
      <c r="T20" s="7">
        <v>1293.1255023572273</v>
      </c>
      <c r="U20" s="9">
        <v>1.086819956489784</v>
      </c>
    </row>
    <row r="21" spans="1:21" x14ac:dyDescent="0.2">
      <c r="A21" s="34"/>
      <c r="B21" s="7"/>
      <c r="C21" s="9"/>
      <c r="D21" s="7"/>
      <c r="E21" s="9"/>
      <c r="F21" s="7"/>
      <c r="G21" s="9"/>
      <c r="H21" s="7"/>
      <c r="I21" s="9"/>
      <c r="J21" s="7"/>
      <c r="K21" s="9"/>
      <c r="L21" s="7"/>
      <c r="M21" s="9"/>
      <c r="N21" s="7"/>
      <c r="O21" s="9"/>
      <c r="P21" s="7"/>
      <c r="Q21" s="9"/>
      <c r="R21" s="7"/>
      <c r="S21" s="9"/>
      <c r="T21" s="7"/>
      <c r="U21" s="9"/>
    </row>
    <row r="22" spans="1:21" x14ac:dyDescent="0.2">
      <c r="A22" s="26" t="s">
        <v>65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">
      <c r="A23" s="8" t="s">
        <v>50</v>
      </c>
      <c r="B23" s="7">
        <f>+D23+F23+H23+J23+L23+N23+P23+R23+T23</f>
        <v>1769402.0360919649</v>
      </c>
      <c r="C23" s="9">
        <f t="shared" ref="C23" si="4">+B23/$B$5*100</f>
        <v>59.852447355723889</v>
      </c>
      <c r="D23" s="7">
        <v>721818.10093831609</v>
      </c>
      <c r="E23" s="9">
        <v>55.648905582850617</v>
      </c>
      <c r="F23" s="7">
        <v>508542.54416782421</v>
      </c>
      <c r="G23" s="9">
        <v>61.461648373757505</v>
      </c>
      <c r="H23" s="7">
        <v>13771.200730283503</v>
      </c>
      <c r="I23" s="9">
        <v>58.773134264848558</v>
      </c>
      <c r="J23" s="7">
        <v>3442.2165551204603</v>
      </c>
      <c r="K23" s="9">
        <v>61.809971019253851</v>
      </c>
      <c r="L23" s="7">
        <v>232874.16884027858</v>
      </c>
      <c r="M23" s="9">
        <v>66.411685998283502</v>
      </c>
      <c r="N23" s="7">
        <v>140383.0793402069</v>
      </c>
      <c r="O23" s="9">
        <v>63.783609985203448</v>
      </c>
      <c r="P23" s="7">
        <v>66884.436199610514</v>
      </c>
      <c r="Q23" s="9">
        <v>62.521487136606609</v>
      </c>
      <c r="R23" s="7">
        <v>3714.4270106073409</v>
      </c>
      <c r="S23" s="9">
        <v>61.294989272706424</v>
      </c>
      <c r="T23" s="7">
        <v>77971.862309717093</v>
      </c>
      <c r="U23" s="9">
        <v>65.532213113421591</v>
      </c>
    </row>
    <row r="24" spans="1:21" x14ac:dyDescent="0.2">
      <c r="A24" s="8" t="s">
        <v>51</v>
      </c>
      <c r="B24" s="7">
        <f>+D24+F24+H24+J24+L24+N24+P24+R24+T24</f>
        <v>1186871.4569129145</v>
      </c>
      <c r="C24" s="9">
        <f t="shared" ref="C24" si="5">+B24/$B$5*100</f>
        <v>40.147552644276132</v>
      </c>
      <c r="D24" s="7">
        <v>575274.9746185207</v>
      </c>
      <c r="E24" s="9">
        <v>44.351094417149554</v>
      </c>
      <c r="F24" s="7">
        <v>318871.88031246123</v>
      </c>
      <c r="G24" s="9">
        <v>38.538351626242132</v>
      </c>
      <c r="H24" s="7">
        <v>9659.9143574818299</v>
      </c>
      <c r="I24" s="9">
        <v>41.226865735151478</v>
      </c>
      <c r="J24" s="7">
        <v>2126.8146195555596</v>
      </c>
      <c r="K24" s="9">
        <v>38.190028980746149</v>
      </c>
      <c r="L24" s="7">
        <v>117778.22815849488</v>
      </c>
      <c r="M24" s="9">
        <v>33.588314001717066</v>
      </c>
      <c r="N24" s="7">
        <v>79709.636284970984</v>
      </c>
      <c r="O24" s="9">
        <v>36.21639001479619</v>
      </c>
      <c r="P24" s="7">
        <v>40093.883195561204</v>
      </c>
      <c r="Q24" s="9">
        <v>37.478512863392957</v>
      </c>
      <c r="R24" s="7">
        <v>2345.4924945279818</v>
      </c>
      <c r="S24" s="9">
        <v>38.705010727293562</v>
      </c>
      <c r="T24" s="7">
        <v>41010.632871340138</v>
      </c>
      <c r="U24" s="9">
        <v>34.467786886578281</v>
      </c>
    </row>
    <row r="25" spans="1:21" x14ac:dyDescent="0.2">
      <c r="A25" s="3"/>
      <c r="B25" s="7"/>
      <c r="C25" s="3"/>
      <c r="D25" s="7"/>
      <c r="E25" s="3"/>
      <c r="F25" s="7"/>
      <c r="G25" s="3"/>
      <c r="H25" s="7"/>
      <c r="I25" s="3"/>
      <c r="J25" s="7"/>
      <c r="K25" s="3"/>
      <c r="L25" s="7"/>
      <c r="M25" s="3"/>
      <c r="N25" s="7"/>
      <c r="O25" s="3"/>
      <c r="P25" s="7"/>
      <c r="Q25" s="3"/>
      <c r="R25" s="7"/>
      <c r="S25" s="3"/>
      <c r="T25" s="7"/>
      <c r="U25" s="3"/>
    </row>
    <row r="26" spans="1:21" x14ac:dyDescent="0.2">
      <c r="A26" s="4" t="s">
        <v>52</v>
      </c>
    </row>
    <row r="27" spans="1:21" x14ac:dyDescent="0.2">
      <c r="A27" s="8" t="s">
        <v>53</v>
      </c>
      <c r="B27" s="29">
        <f>+D27+F27+H27+J27+L27+N27+P27+R27+V27+T27</f>
        <v>552455.22116286377</v>
      </c>
      <c r="C27" s="30">
        <f>+B27/$B$5*100</f>
        <v>18.687554533438156</v>
      </c>
      <c r="D27" s="29">
        <v>154266.11306837277</v>
      </c>
      <c r="E27" s="30">
        <v>11.893218457137104</v>
      </c>
      <c r="F27" s="29">
        <v>154619.47721741928</v>
      </c>
      <c r="G27" s="30">
        <v>18.687065712510165</v>
      </c>
      <c r="H27" s="29">
        <v>4719.6603855458134</v>
      </c>
      <c r="I27" s="30">
        <v>20.14270497954324</v>
      </c>
      <c r="J27" s="29">
        <v>936.81609836907865</v>
      </c>
      <c r="K27" s="30">
        <v>16.821886410495416</v>
      </c>
      <c r="L27" s="29">
        <v>105820.24744463834</v>
      </c>
      <c r="M27" s="30">
        <v>30.178104684397493</v>
      </c>
      <c r="N27" s="29">
        <v>51741.252421527985</v>
      </c>
      <c r="O27" s="30">
        <v>23.508843659162324</v>
      </c>
      <c r="P27" s="29">
        <v>35569.157225460447</v>
      </c>
      <c r="Q27" s="30">
        <v>33.248939996963209</v>
      </c>
      <c r="R27" s="29">
        <v>1235.7289300706234</v>
      </c>
      <c r="S27" s="30">
        <v>20.391837367203252</v>
      </c>
      <c r="T27" s="29">
        <v>43546.768371459453</v>
      </c>
      <c r="U27" s="30">
        <v>36.599306734317267</v>
      </c>
    </row>
    <row r="28" spans="1:21" x14ac:dyDescent="0.2">
      <c r="A28" s="8" t="s">
        <v>54</v>
      </c>
      <c r="B28" s="29">
        <f t="shared" ref="B28:B32" si="6">+D28+F28+H28+J28+L28+N28+P28+R28+V28+T28</f>
        <v>551962.13617789804</v>
      </c>
      <c r="C28" s="30">
        <f t="shared" ref="C28:C32" si="7">+B28/$B$5*100</f>
        <v>18.670875258461315</v>
      </c>
      <c r="D28" s="29">
        <v>172275.81923938057</v>
      </c>
      <c r="E28" s="30">
        <v>13.281685214873541</v>
      </c>
      <c r="F28" s="29">
        <v>162516.87244674834</v>
      </c>
      <c r="G28" s="30">
        <v>19.641532421776144</v>
      </c>
      <c r="H28" s="29">
        <v>5200.9427601711632</v>
      </c>
      <c r="I28" s="30">
        <v>22.196736009746555</v>
      </c>
      <c r="J28" s="29">
        <v>1160.6794059128524</v>
      </c>
      <c r="K28" s="30">
        <v>20.841675499874988</v>
      </c>
      <c r="L28" s="29">
        <v>98499.277577262372</v>
      </c>
      <c r="M28" s="30">
        <v>28.090290675414227</v>
      </c>
      <c r="N28" s="29">
        <v>53531.572426757055</v>
      </c>
      <c r="O28" s="30">
        <v>24.322282668328814</v>
      </c>
      <c r="P28" s="29">
        <v>27118.130165223425</v>
      </c>
      <c r="Q28" s="30">
        <v>25.349183197625781</v>
      </c>
      <c r="R28" s="29">
        <v>1556.9836846909109</v>
      </c>
      <c r="S28" s="30">
        <v>25.693141358915494</v>
      </c>
      <c r="T28" s="29">
        <v>30101.858471751355</v>
      </c>
      <c r="U28" s="30">
        <v>25.299400912667803</v>
      </c>
    </row>
    <row r="29" spans="1:21" x14ac:dyDescent="0.2">
      <c r="A29" s="8" t="s">
        <v>55</v>
      </c>
      <c r="B29" s="29">
        <f t="shared" si="6"/>
        <v>551989.54421196203</v>
      </c>
      <c r="C29" s="30">
        <f t="shared" si="7"/>
        <v>18.671802372753305</v>
      </c>
      <c r="D29" s="29">
        <v>227264.9016216484</v>
      </c>
      <c r="E29" s="30">
        <v>17.521094353547827</v>
      </c>
      <c r="F29" s="29">
        <v>170694.52043535787</v>
      </c>
      <c r="G29" s="30">
        <v>20.629870036719954</v>
      </c>
      <c r="H29" s="29">
        <v>4008.3249189224066</v>
      </c>
      <c r="I29" s="30">
        <v>17.106846617877668</v>
      </c>
      <c r="J29" s="29">
        <v>1382.9114930951489</v>
      </c>
      <c r="K29" s="30">
        <v>24.832173671134104</v>
      </c>
      <c r="L29" s="29">
        <v>67632.964478611349</v>
      </c>
      <c r="M29" s="30">
        <v>19.287751932535144</v>
      </c>
      <c r="N29" s="29">
        <v>47156.969185945105</v>
      </c>
      <c r="O29" s="30">
        <v>21.425956352982695</v>
      </c>
      <c r="P29" s="29">
        <v>16249.701070553308</v>
      </c>
      <c r="Q29" s="30">
        <v>15.189714292040598</v>
      </c>
      <c r="R29" s="29">
        <v>731.76747463606671</v>
      </c>
      <c r="S29" s="30">
        <v>12.075531267633986</v>
      </c>
      <c r="T29" s="29">
        <v>16867.483533192255</v>
      </c>
      <c r="U29" s="30">
        <v>14.17644125509787</v>
      </c>
    </row>
    <row r="30" spans="1:21" x14ac:dyDescent="0.2">
      <c r="A30" s="8" t="s">
        <v>56</v>
      </c>
      <c r="B30" s="29">
        <f t="shared" si="6"/>
        <v>553892.22409986763</v>
      </c>
      <c r="C30" s="30">
        <f t="shared" si="7"/>
        <v>18.736163125992398</v>
      </c>
      <c r="D30" s="29">
        <v>282477.39324495936</v>
      </c>
      <c r="E30" s="30">
        <v>21.777727332612077</v>
      </c>
      <c r="F30" s="29">
        <v>157882.38451641885</v>
      </c>
      <c r="G30" s="30">
        <v>19.08141553316371</v>
      </c>
      <c r="H30" s="29">
        <v>5751.2112367448699</v>
      </c>
      <c r="I30" s="30">
        <v>24.545187948600425</v>
      </c>
      <c r="J30" s="29">
        <v>1076.0955922540304</v>
      </c>
      <c r="K30" s="30">
        <v>19.322850932265297</v>
      </c>
      <c r="L30" s="29">
        <v>43757.352404663921</v>
      </c>
      <c r="M30" s="30">
        <v>12.478840235852495</v>
      </c>
      <c r="N30" s="29">
        <v>33168.276097262817</v>
      </c>
      <c r="O30" s="30">
        <v>15.07013805661288</v>
      </c>
      <c r="P30" s="29">
        <v>15844.992877371051</v>
      </c>
      <c r="Q30" s="30">
        <v>14.811405681968601</v>
      </c>
      <c r="R30" s="29">
        <v>1108.1931886357124</v>
      </c>
      <c r="S30" s="30">
        <v>18.287259223436919</v>
      </c>
      <c r="T30" s="29">
        <v>12826.324941557012</v>
      </c>
      <c r="U30" s="30">
        <v>10.780010052772054</v>
      </c>
    </row>
    <row r="31" spans="1:21" x14ac:dyDescent="0.2">
      <c r="A31" s="8" t="s">
        <v>57</v>
      </c>
      <c r="B31" s="29">
        <f t="shared" si="6"/>
        <v>553650.4461227404</v>
      </c>
      <c r="C31" s="30">
        <f t="shared" si="7"/>
        <v>18.727984654761663</v>
      </c>
      <c r="D31" s="29">
        <v>367799.60727281478</v>
      </c>
      <c r="E31" s="30">
        <v>28.355683505204173</v>
      </c>
      <c r="F31" s="29">
        <v>135932.75336960374</v>
      </c>
      <c r="G31" s="30">
        <v>16.428617793916896</v>
      </c>
      <c r="H31" s="29">
        <v>2934.2140526358758</v>
      </c>
      <c r="I31" s="30">
        <v>12.522724768519405</v>
      </c>
      <c r="J31" s="29">
        <v>775.78196786204603</v>
      </c>
      <c r="K31" s="30">
        <v>13.930285960505104</v>
      </c>
      <c r="L31" s="29">
        <v>15271.51941015215</v>
      </c>
      <c r="M31" s="30">
        <v>4.3551732544425343</v>
      </c>
      <c r="N31" s="29">
        <v>19281.009821412033</v>
      </c>
      <c r="O31" s="30">
        <v>8.7604034357265554</v>
      </c>
      <c r="P31" s="29">
        <v>4400.5138457693338</v>
      </c>
      <c r="Q31" s="30">
        <v>4.1134632425043725</v>
      </c>
      <c r="R31" s="29">
        <v>275.4984933088171</v>
      </c>
      <c r="S31" s="30">
        <v>4.5462401451925718</v>
      </c>
      <c r="T31" s="29">
        <v>6979.5478891816711</v>
      </c>
      <c r="U31" s="30">
        <v>5.8660291823270239</v>
      </c>
    </row>
    <row r="32" spans="1:21" x14ac:dyDescent="0.2">
      <c r="A32" s="11" t="s">
        <v>58</v>
      </c>
      <c r="B32" s="35">
        <f t="shared" si="6"/>
        <v>192323.92122954657</v>
      </c>
      <c r="C32" s="21">
        <f t="shared" si="7"/>
        <v>6.5056200545931402</v>
      </c>
      <c r="D32" s="35">
        <v>93009.241109665294</v>
      </c>
      <c r="E32" s="21">
        <v>7.1705911366257951</v>
      </c>
      <c r="F32" s="35">
        <v>45768.416494734323</v>
      </c>
      <c r="G32" s="21">
        <v>5.5314985019124077</v>
      </c>
      <c r="H32" s="35">
        <v>816.76173374521443</v>
      </c>
      <c r="I32" s="21">
        <v>3.4857996757127903</v>
      </c>
      <c r="J32" s="35">
        <v>236.74661718286342</v>
      </c>
      <c r="K32" s="21">
        <v>4.2511275257250869</v>
      </c>
      <c r="L32" s="35">
        <v>19671.035683443148</v>
      </c>
      <c r="M32" s="21">
        <v>5.6098392173580569</v>
      </c>
      <c r="N32" s="35">
        <v>15213.635672272789</v>
      </c>
      <c r="O32" s="21">
        <v>6.9123758271863247</v>
      </c>
      <c r="P32" s="35">
        <v>7795.8242107942851</v>
      </c>
      <c r="Q32" s="21">
        <v>7.2872935888971382</v>
      </c>
      <c r="R32" s="35">
        <v>1151.7477337931923</v>
      </c>
      <c r="S32" s="21">
        <v>19.005990637617764</v>
      </c>
      <c r="T32" s="35">
        <v>8660.5119739154452</v>
      </c>
      <c r="U32" s="21">
        <v>7.2788118628178191</v>
      </c>
    </row>
    <row r="33" spans="1:21" x14ac:dyDescent="0.2">
      <c r="A33" s="1" t="str">
        <f>Cuadro01!A34</f>
        <v>Fuente: Instituto Nacional de Estadística (INE).  LXXXIV Encuesta Permanente de Hogares de Propósitos Múltiples, Junio 2026.</v>
      </c>
      <c r="B33" s="29"/>
      <c r="C33" s="30"/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31"/>
      <c r="U33" s="31"/>
    </row>
    <row r="34" spans="1:21" x14ac:dyDescent="0.2">
      <c r="A34" s="25" t="s">
        <v>25</v>
      </c>
    </row>
    <row r="35" spans="1:21" x14ac:dyDescent="0.2">
      <c r="A35" s="25" t="s">
        <v>26</v>
      </c>
    </row>
  </sheetData>
  <mergeCells count="12">
    <mergeCell ref="A1:W1"/>
    <mergeCell ref="P3:Q3"/>
    <mergeCell ref="R3:S3"/>
    <mergeCell ref="F3:G3"/>
    <mergeCell ref="H3:I3"/>
    <mergeCell ref="J3:K3"/>
    <mergeCell ref="L3:M3"/>
    <mergeCell ref="B3:C3"/>
    <mergeCell ref="D3:E3"/>
    <mergeCell ref="A3:A4"/>
    <mergeCell ref="N3:O3"/>
    <mergeCell ref="T3:U3"/>
  </mergeCells>
  <phoneticPr fontId="3" type="noConversion"/>
  <printOptions horizontalCentered="1" verticalCentered="1"/>
  <pageMargins left="0.54" right="0" top="0" bottom="0" header="0" footer="0"/>
  <pageSetup paperSize="9" scale="71" orientation="landscape" r:id="rId1"/>
  <headerFooter alignWithMargins="0">
    <oddFooter>&amp;L&amp;Z&amp;F+&amp;F+&amp;A&amp;R&amp;D+&amp;T</oddFooter>
  </headerFooter>
  <ignoredErrors>
    <ignoredError sqref="F6:S7 G8 I8 K8 M8 O8 Q8 S8 G5 I5 K5 M5 O5 Q5 S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U36"/>
  <sheetViews>
    <sheetView workbookViewId="0">
      <selection activeCell="O36" sqref="O36"/>
    </sheetView>
  </sheetViews>
  <sheetFormatPr baseColWidth="10" defaultRowHeight="12.75" x14ac:dyDescent="0.2"/>
  <cols>
    <col min="1" max="1" width="19.28515625" customWidth="1"/>
    <col min="2" max="4" width="11.42578125" bestFit="1" customWidth="1"/>
    <col min="5" max="5" width="10.85546875" bestFit="1" customWidth="1"/>
    <col min="6" max="6" width="11.7109375" bestFit="1" customWidth="1"/>
    <col min="7" max="7" width="10.85546875" bestFit="1" customWidth="1"/>
    <col min="8" max="8" width="11.7109375" bestFit="1" customWidth="1"/>
    <col min="9" max="9" width="10.85546875" bestFit="1" customWidth="1"/>
    <col min="10" max="10" width="11.42578125" bestFit="1" customWidth="1"/>
    <col min="11" max="11" width="10.85546875" bestFit="1" customWidth="1"/>
    <col min="12" max="12" width="12.28515625" bestFit="1" customWidth="1"/>
    <col min="13" max="13" width="10.7109375" bestFit="1" customWidth="1"/>
    <col min="14" max="14" width="11.42578125" bestFit="1" customWidth="1"/>
    <col min="15" max="15" width="10.7109375" bestFit="1" customWidth="1"/>
    <col min="16" max="16" width="11.42578125" bestFit="1" customWidth="1"/>
    <col min="17" max="17" width="10.7109375" bestFit="1" customWidth="1"/>
    <col min="18" max="18" width="11.42578125" bestFit="1" customWidth="1"/>
    <col min="19" max="19" width="10.7109375" bestFit="1" customWidth="1"/>
    <col min="20" max="20" width="11.5703125" bestFit="1" customWidth="1"/>
    <col min="21" max="21" width="10.7109375" bestFit="1" customWidth="1"/>
  </cols>
  <sheetData>
    <row r="1" spans="1:21" ht="18" customHeight="1" x14ac:dyDescent="0.2">
      <c r="A1" s="44" t="s">
        <v>70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1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36.75" customHeight="1" x14ac:dyDescent="0.2">
      <c r="A3" s="45" t="s">
        <v>0</v>
      </c>
      <c r="B3" s="41" t="s">
        <v>1</v>
      </c>
      <c r="C3" s="41">
        <v>0</v>
      </c>
      <c r="D3" s="41" t="s">
        <v>5</v>
      </c>
      <c r="E3" s="41">
        <v>0</v>
      </c>
      <c r="F3" s="41" t="s">
        <v>19</v>
      </c>
      <c r="G3" s="41">
        <v>0</v>
      </c>
      <c r="H3" s="41" t="s">
        <v>20</v>
      </c>
      <c r="I3" s="41">
        <v>0</v>
      </c>
      <c r="J3" s="41" t="s">
        <v>21</v>
      </c>
      <c r="K3" s="41">
        <v>0</v>
      </c>
      <c r="L3" s="41" t="s">
        <v>80</v>
      </c>
      <c r="M3" s="41"/>
      <c r="N3" s="41" t="s">
        <v>22</v>
      </c>
      <c r="O3" s="41">
        <v>0</v>
      </c>
      <c r="P3" s="41" t="s">
        <v>23</v>
      </c>
      <c r="Q3" s="41">
        <v>0</v>
      </c>
      <c r="R3" s="41" t="s">
        <v>24</v>
      </c>
      <c r="S3" s="41">
        <v>0</v>
      </c>
      <c r="T3" s="41" t="s">
        <v>11</v>
      </c>
      <c r="U3" s="41">
        <v>0</v>
      </c>
    </row>
    <row r="4" spans="1:21" x14ac:dyDescent="0.2">
      <c r="A4" s="45"/>
      <c r="B4" s="5" t="s">
        <v>3</v>
      </c>
      <c r="C4" s="5" t="s">
        <v>4</v>
      </c>
      <c r="D4" s="5" t="s">
        <v>3</v>
      </c>
      <c r="E4" s="5" t="s">
        <v>4</v>
      </c>
      <c r="F4" s="5" t="s">
        <v>3</v>
      </c>
      <c r="G4" s="5" t="s">
        <v>4</v>
      </c>
      <c r="H4" s="5" t="s">
        <v>3</v>
      </c>
      <c r="I4" s="5" t="s">
        <v>4</v>
      </c>
      <c r="J4" s="5" t="s">
        <v>3</v>
      </c>
      <c r="K4" s="5" t="s">
        <v>4</v>
      </c>
      <c r="L4" s="5" t="s">
        <v>3</v>
      </c>
      <c r="M4" s="5" t="s">
        <v>4</v>
      </c>
      <c r="N4" s="5" t="s">
        <v>3</v>
      </c>
      <c r="O4" s="5" t="s">
        <v>4</v>
      </c>
      <c r="P4" s="5" t="s">
        <v>3</v>
      </c>
      <c r="Q4" s="5" t="s">
        <v>4</v>
      </c>
      <c r="R4" s="5" t="s">
        <v>3</v>
      </c>
      <c r="S4" s="5" t="s">
        <v>4</v>
      </c>
      <c r="T4" s="5" t="s">
        <v>3</v>
      </c>
      <c r="U4" s="5" t="s">
        <v>4</v>
      </c>
    </row>
    <row r="5" spans="1:21" x14ac:dyDescent="0.2">
      <c r="A5" s="4" t="s">
        <v>43</v>
      </c>
      <c r="B5" s="6">
        <v>2956273.4930049446</v>
      </c>
      <c r="C5" s="6">
        <v>100</v>
      </c>
      <c r="D5" s="6">
        <v>2679277.4179315218</v>
      </c>
      <c r="E5" s="24">
        <f>+D5/$B$5*100</f>
        <v>90.630228369301975</v>
      </c>
      <c r="F5" s="6">
        <v>76554.287993048158</v>
      </c>
      <c r="G5" s="24">
        <f>+F5/$B$5*100</f>
        <v>2.5895536449583867</v>
      </c>
      <c r="H5" s="6">
        <v>20394.758328630196</v>
      </c>
      <c r="I5" s="24">
        <f>+H5/$B$5*100</f>
        <v>0.68988063441652903</v>
      </c>
      <c r="J5" s="6">
        <v>90533.949308048977</v>
      </c>
      <c r="K5" s="24">
        <f>+J5/$B$5*100</f>
        <v>3.0624348363663914</v>
      </c>
      <c r="L5" s="6">
        <v>9663.2573509504382</v>
      </c>
      <c r="M5" s="24">
        <f>+L5/$B$5*100</f>
        <v>0.3268729153041956</v>
      </c>
      <c r="N5" s="6">
        <v>16821.50945662224</v>
      </c>
      <c r="O5" s="24">
        <f>+N5/$B$5*100</f>
        <v>0.56901059717326041</v>
      </c>
      <c r="P5" s="6">
        <v>15697.730554830821</v>
      </c>
      <c r="Q5" s="24">
        <f>+P5/$B$5*100</f>
        <v>0.53099723662152265</v>
      </c>
      <c r="R5" s="6">
        <v>22621.005560380301</v>
      </c>
      <c r="S5" s="24">
        <f>+R5/$B$5*100</f>
        <v>0.76518649623945556</v>
      </c>
      <c r="T5" s="6">
        <v>4938.4679399790684</v>
      </c>
      <c r="U5" s="24">
        <f>+T5/$B$5*100</f>
        <v>0.16705044210775288</v>
      </c>
    </row>
    <row r="6" spans="1:21" x14ac:dyDescent="0.2">
      <c r="A6" s="3"/>
      <c r="C6" s="3"/>
      <c r="D6" s="7"/>
      <c r="E6" s="3"/>
      <c r="F6" s="7"/>
      <c r="G6" s="3"/>
      <c r="H6" s="7"/>
      <c r="I6" s="3"/>
      <c r="J6" s="7"/>
      <c r="K6" s="3"/>
      <c r="L6" s="7"/>
      <c r="M6" s="3"/>
      <c r="N6" s="7"/>
      <c r="O6" s="3"/>
      <c r="P6" s="7"/>
      <c r="Q6" s="3"/>
      <c r="R6" s="7"/>
      <c r="S6" s="3"/>
      <c r="T6" s="7"/>
      <c r="U6" s="3"/>
    </row>
    <row r="7" spans="1:21" x14ac:dyDescent="0.2">
      <c r="A7" s="4" t="s">
        <v>2</v>
      </c>
      <c r="B7" s="7"/>
      <c r="C7" s="3"/>
      <c r="D7" s="7"/>
      <c r="E7" s="3"/>
      <c r="F7" s="7"/>
      <c r="G7" s="3"/>
      <c r="H7" s="7"/>
      <c r="I7" s="3"/>
      <c r="J7" s="7"/>
      <c r="K7" s="3"/>
      <c r="L7" s="7"/>
      <c r="M7" s="3"/>
      <c r="N7" s="7"/>
      <c r="O7" s="3"/>
      <c r="P7" s="7"/>
      <c r="Q7" s="3"/>
      <c r="R7" s="7"/>
      <c r="S7" s="3"/>
      <c r="T7" s="7"/>
      <c r="U7" s="3"/>
    </row>
    <row r="8" spans="1:21" x14ac:dyDescent="0.2">
      <c r="A8" s="8" t="s">
        <v>44</v>
      </c>
      <c r="B8" s="7">
        <v>1768079.1858637528</v>
      </c>
      <c r="C8" s="9">
        <f>+B8/B5*100</f>
        <v>59.80770013489397</v>
      </c>
      <c r="D8" s="7">
        <v>1715320.6434803528</v>
      </c>
      <c r="E8" s="9">
        <f>+D8/D5*100</f>
        <v>64.02176318138153</v>
      </c>
      <c r="F8" s="7">
        <v>41058.186234259578</v>
      </c>
      <c r="G8" s="9">
        <f>+F8/F5*100</f>
        <v>53.632771345202826</v>
      </c>
      <c r="H8" s="7">
        <v>465.47380409198456</v>
      </c>
      <c r="I8" s="9">
        <f>+H8/H5*100</f>
        <v>2.2823207639511551</v>
      </c>
      <c r="J8" s="7">
        <v>2794.8487302260392</v>
      </c>
      <c r="K8" s="9">
        <f>+J8/J5*100</f>
        <v>3.0870725861260553</v>
      </c>
      <c r="L8" s="7">
        <v>1092.3154211917479</v>
      </c>
      <c r="M8" s="9">
        <f>+L8/L5*100</f>
        <v>11.303801415206149</v>
      </c>
      <c r="N8" s="7">
        <v>2833.9603833786427</v>
      </c>
      <c r="O8" s="9">
        <f>+N8/N5*100</f>
        <v>16.84724186427264</v>
      </c>
      <c r="P8" s="7">
        <v>1829.8615905316235</v>
      </c>
      <c r="Q8" s="9">
        <f>+P8/P5*100</f>
        <v>11.656854372293337</v>
      </c>
      <c r="R8" s="7">
        <v>562.47609050550159</v>
      </c>
      <c r="S8" s="9">
        <f>+R8/R5*100</f>
        <v>2.4865211628374904</v>
      </c>
      <c r="T8" s="7">
        <v>1106.6673455211176</v>
      </c>
      <c r="U8" s="9">
        <f>+T8/T5*100</f>
        <v>22.409122808354368</v>
      </c>
    </row>
    <row r="9" spans="1:21" x14ac:dyDescent="0.2">
      <c r="A9" s="10" t="s">
        <v>45</v>
      </c>
      <c r="B9" s="7">
        <v>357605.45793436328</v>
      </c>
      <c r="C9" s="9">
        <v>12.096494413677211</v>
      </c>
      <c r="D9" s="7">
        <v>354927.69876644894</v>
      </c>
      <c r="E9" s="9">
        <v>13.247142546383389</v>
      </c>
      <c r="F9" s="7">
        <v>2338.207602639081</v>
      </c>
      <c r="G9" s="9">
        <v>3.054313042335933</v>
      </c>
      <c r="H9" s="7">
        <v>0</v>
      </c>
      <c r="I9" s="9">
        <v>0</v>
      </c>
      <c r="J9" s="7">
        <v>0</v>
      </c>
      <c r="K9" s="9">
        <v>0</v>
      </c>
      <c r="L9" s="7">
        <v>0</v>
      </c>
      <c r="M9" s="9">
        <v>0</v>
      </c>
      <c r="N9" s="7">
        <v>0</v>
      </c>
      <c r="O9" s="9">
        <v>0</v>
      </c>
      <c r="P9" s="7">
        <v>0</v>
      </c>
      <c r="Q9" s="9">
        <v>0</v>
      </c>
      <c r="R9" s="7">
        <v>0</v>
      </c>
      <c r="S9" s="9">
        <v>0</v>
      </c>
      <c r="T9" s="7">
        <v>339.55156527501492</v>
      </c>
      <c r="U9" s="9">
        <v>6.8756458359523975</v>
      </c>
    </row>
    <row r="10" spans="1:21" x14ac:dyDescent="0.2">
      <c r="A10" s="10" t="s">
        <v>46</v>
      </c>
      <c r="B10" s="7">
        <v>224262.23255137616</v>
      </c>
      <c r="C10" s="9">
        <v>7.5859771797845994</v>
      </c>
      <c r="D10" s="7">
        <v>221373.38450080593</v>
      </c>
      <c r="E10" s="9">
        <v>8.2624286316611624</v>
      </c>
      <c r="F10" s="7">
        <v>2798.9993997082274</v>
      </c>
      <c r="G10" s="9">
        <v>3.6562281135217436</v>
      </c>
      <c r="H10" s="7">
        <v>0</v>
      </c>
      <c r="I10" s="9">
        <v>0</v>
      </c>
      <c r="J10" s="7">
        <v>0</v>
      </c>
      <c r="K10" s="9">
        <v>0</v>
      </c>
      <c r="L10" s="7">
        <v>0</v>
      </c>
      <c r="M10" s="9">
        <v>0</v>
      </c>
      <c r="N10" s="7">
        <v>0</v>
      </c>
      <c r="O10" s="9">
        <v>0</v>
      </c>
      <c r="P10" s="7">
        <v>0</v>
      </c>
      <c r="Q10" s="9">
        <v>0</v>
      </c>
      <c r="R10" s="7">
        <v>0</v>
      </c>
      <c r="S10" s="9">
        <v>0</v>
      </c>
      <c r="T10" s="7">
        <v>89.848650861927212</v>
      </c>
      <c r="U10" s="9">
        <v>1.8193628460066107</v>
      </c>
    </row>
    <row r="11" spans="1:21" x14ac:dyDescent="0.2">
      <c r="A11" s="10" t="s">
        <v>47</v>
      </c>
      <c r="B11" s="7">
        <v>1186211.4953780468</v>
      </c>
      <c r="C11" s="9">
        <v>40.12522854143328</v>
      </c>
      <c r="D11" s="7">
        <v>1139019.5602131293</v>
      </c>
      <c r="E11" s="9">
        <v>42.51219200333815</v>
      </c>
      <c r="F11" s="7">
        <v>35920.979231912192</v>
      </c>
      <c r="G11" s="9">
        <v>46.922230189345044</v>
      </c>
      <c r="H11" s="7">
        <v>465.47380409198456</v>
      </c>
      <c r="I11" s="9">
        <v>2.2823207639511551</v>
      </c>
      <c r="J11" s="7">
        <v>2794.8487302260392</v>
      </c>
      <c r="K11" s="9">
        <v>3.0870725861260553</v>
      </c>
      <c r="L11" s="7">
        <v>1092.3154211917479</v>
      </c>
      <c r="M11" s="9">
        <v>11.303801415206149</v>
      </c>
      <c r="N11" s="7">
        <v>2833.9603833786427</v>
      </c>
      <c r="O11" s="9">
        <v>16.84724186427264</v>
      </c>
      <c r="P11" s="7">
        <v>1829.8615905316235</v>
      </c>
      <c r="Q11" s="9">
        <v>11.656854372293337</v>
      </c>
      <c r="R11" s="7">
        <v>562.47609050550159</v>
      </c>
      <c r="S11" s="9">
        <v>2.4865211628374904</v>
      </c>
      <c r="T11" s="7">
        <v>677.2671293841754</v>
      </c>
      <c r="U11" s="9">
        <v>13.71411412639536</v>
      </c>
    </row>
    <row r="12" spans="1:21" x14ac:dyDescent="0.2">
      <c r="A12" s="8" t="s">
        <v>48</v>
      </c>
      <c r="B12" s="7">
        <v>1188194.3071411459</v>
      </c>
      <c r="C12" s="9">
        <v>40.192299865104481</v>
      </c>
      <c r="D12" s="7">
        <v>963956.77445109515</v>
      </c>
      <c r="E12" s="9">
        <v>35.978236818615713</v>
      </c>
      <c r="F12" s="7">
        <v>35496.101758788442</v>
      </c>
      <c r="G12" s="9">
        <v>46.367228654796996</v>
      </c>
      <c r="H12" s="7">
        <v>19929.284524538216</v>
      </c>
      <c r="I12" s="9">
        <v>97.717679236048866</v>
      </c>
      <c r="J12" s="7">
        <v>87739.100577822974</v>
      </c>
      <c r="K12" s="9">
        <v>96.912927413873987</v>
      </c>
      <c r="L12" s="7">
        <v>8570.9419297586901</v>
      </c>
      <c r="M12" s="9">
        <v>88.696198584793848</v>
      </c>
      <c r="N12" s="7">
        <v>13987.549073243592</v>
      </c>
      <c r="O12" s="9">
        <v>83.152758135727339</v>
      </c>
      <c r="P12" s="7">
        <v>13867.868964299196</v>
      </c>
      <c r="Q12" s="9">
        <v>88.343145627706647</v>
      </c>
      <c r="R12" s="7">
        <v>22058.5294698748</v>
      </c>
      <c r="S12" s="9">
        <v>97.513478837162509</v>
      </c>
      <c r="T12" s="7">
        <v>3831.800594457949</v>
      </c>
      <c r="U12" s="9">
        <v>77.590877191645589</v>
      </c>
    </row>
    <row r="13" spans="1:21" x14ac:dyDescent="0.2">
      <c r="A13" s="3"/>
      <c r="B13" s="7"/>
      <c r="C13" s="3"/>
      <c r="D13" s="7"/>
      <c r="E13" s="3"/>
      <c r="F13" s="7"/>
      <c r="G13" s="3"/>
      <c r="H13" s="7"/>
      <c r="I13" s="3"/>
      <c r="J13" s="7"/>
      <c r="K13" s="3"/>
      <c r="L13" s="7"/>
      <c r="M13" s="3"/>
      <c r="N13" s="7"/>
      <c r="O13" s="3"/>
      <c r="P13" s="7"/>
      <c r="Q13" s="3"/>
      <c r="R13" s="7"/>
      <c r="S13" s="3"/>
      <c r="T13" s="7"/>
      <c r="U13" s="3"/>
    </row>
    <row r="14" spans="1:21" x14ac:dyDescent="0.2">
      <c r="A14" s="4" t="s">
        <v>64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x14ac:dyDescent="0.2">
      <c r="A15" s="34" t="s">
        <v>73</v>
      </c>
      <c r="B15" s="7">
        <v>409819.94534551963</v>
      </c>
      <c r="C15" s="9">
        <v>13.86272096662317</v>
      </c>
      <c r="D15" s="7">
        <v>349038.62334299099</v>
      </c>
      <c r="E15" s="9">
        <v>13.027341663352605</v>
      </c>
      <c r="F15" s="7">
        <v>7941.5802652408838</v>
      </c>
      <c r="G15" s="9">
        <v>10.373788945646066</v>
      </c>
      <c r="H15" s="7">
        <v>5929.7674404002046</v>
      </c>
      <c r="I15" s="9">
        <v>29.074958108603756</v>
      </c>
      <c r="J15" s="7">
        <v>21282.964168135666</v>
      </c>
      <c r="K15" s="9">
        <v>23.508268810541651</v>
      </c>
      <c r="L15" s="7">
        <v>2165.4641127009918</v>
      </c>
      <c r="M15" s="9">
        <v>22.409256362069314</v>
      </c>
      <c r="N15" s="7">
        <v>4552.78885442105</v>
      </c>
      <c r="O15" s="9">
        <v>27.065281306421181</v>
      </c>
      <c r="P15" s="7">
        <v>3414.5897582799817</v>
      </c>
      <c r="Q15" s="9">
        <v>21.752123635662578</v>
      </c>
      <c r="R15" s="7">
        <v>8533.0856683479105</v>
      </c>
      <c r="S15" s="9">
        <v>37.721955576074109</v>
      </c>
      <c r="T15" s="7">
        <v>1206.3782837494628</v>
      </c>
      <c r="U15" s="9">
        <v>24.428189033754787</v>
      </c>
    </row>
    <row r="16" spans="1:21" x14ac:dyDescent="0.2">
      <c r="A16" s="34" t="s">
        <v>74</v>
      </c>
      <c r="B16" s="7">
        <v>1533791.2513108058</v>
      </c>
      <c r="C16" s="9">
        <v>51.882589853070826</v>
      </c>
      <c r="D16" s="7">
        <v>1364213.1888496175</v>
      </c>
      <c r="E16" s="9">
        <v>50.917205501729221</v>
      </c>
      <c r="F16" s="7">
        <v>45600.04001919958</v>
      </c>
      <c r="G16" s="9">
        <v>59.565624884840531</v>
      </c>
      <c r="H16" s="7">
        <v>12175.76944071051</v>
      </c>
      <c r="I16" s="9">
        <v>59.700484038676471</v>
      </c>
      <c r="J16" s="7">
        <v>56926.312872866562</v>
      </c>
      <c r="K16" s="9">
        <v>62.878415564497516</v>
      </c>
      <c r="L16" s="7">
        <v>6087.8994403806537</v>
      </c>
      <c r="M16" s="9">
        <v>63.000489579032816</v>
      </c>
      <c r="N16" s="7">
        <v>10478.837306384541</v>
      </c>
      <c r="O16" s="9">
        <v>62.294274680916139</v>
      </c>
      <c r="P16" s="7">
        <v>10675.461120111213</v>
      </c>
      <c r="Q16" s="9">
        <v>68.006398012902224</v>
      </c>
      <c r="R16" s="7">
        <v>12701.413097985125</v>
      </c>
      <c r="S16" s="9">
        <v>56.14875547456252</v>
      </c>
      <c r="T16" s="7">
        <v>2900.0954240178335</v>
      </c>
      <c r="U16" s="9">
        <v>58.724597572868433</v>
      </c>
    </row>
    <row r="17" spans="1:21" x14ac:dyDescent="0.2">
      <c r="A17" s="34" t="s">
        <v>75</v>
      </c>
      <c r="B17" s="7">
        <v>247136.41157850329</v>
      </c>
      <c r="C17" s="9">
        <v>8.3597276152991551</v>
      </c>
      <c r="D17" s="7">
        <v>232491.75827296352</v>
      </c>
      <c r="E17" s="9">
        <v>8.6774052107098996</v>
      </c>
      <c r="F17" s="7">
        <v>5429.5288813838879</v>
      </c>
      <c r="G17" s="9">
        <v>7.0923902810995241</v>
      </c>
      <c r="H17" s="7">
        <v>627.42933710422562</v>
      </c>
      <c r="I17" s="9">
        <v>3.0764244763000663</v>
      </c>
      <c r="J17" s="7">
        <v>4045.3256733403759</v>
      </c>
      <c r="K17" s="9">
        <v>4.4682969253620346</v>
      </c>
      <c r="L17" s="7">
        <v>795.49076668571456</v>
      </c>
      <c r="M17" s="9">
        <v>8.2321181957083382</v>
      </c>
      <c r="N17" s="7">
        <v>1036.0976832841552</v>
      </c>
      <c r="O17" s="9">
        <v>6.159362130705027</v>
      </c>
      <c r="P17" s="7">
        <v>723.36440315699224</v>
      </c>
      <c r="Q17" s="9">
        <v>4.608082681954202</v>
      </c>
      <c r="R17" s="7">
        <v>703.75723637248518</v>
      </c>
      <c r="S17" s="9">
        <v>3.1110784818738786</v>
      </c>
      <c r="T17" s="7">
        <v>537.88673044416441</v>
      </c>
      <c r="U17" s="9">
        <v>10.891773258053068</v>
      </c>
    </row>
    <row r="18" spans="1:21" x14ac:dyDescent="0.2">
      <c r="A18" s="34" t="s">
        <v>76</v>
      </c>
      <c r="B18" s="7">
        <v>452907.15453857131</v>
      </c>
      <c r="C18" s="9">
        <v>15.320204832544354</v>
      </c>
      <c r="D18" s="7">
        <v>431465.92246397439</v>
      </c>
      <c r="E18" s="9">
        <v>16.103816632660546</v>
      </c>
      <c r="F18" s="7">
        <v>12090.255602041156</v>
      </c>
      <c r="G18" s="9">
        <v>15.793048200172748</v>
      </c>
      <c r="H18" s="7">
        <v>196.07166784507049</v>
      </c>
      <c r="I18" s="9">
        <v>0.96138264884377056</v>
      </c>
      <c r="J18" s="7">
        <v>5708.0092963236712</v>
      </c>
      <c r="K18" s="9">
        <v>6.3048274596988083</v>
      </c>
      <c r="L18" s="7">
        <v>614.40303118307361</v>
      </c>
      <c r="M18" s="9">
        <v>6.3581358631894807</v>
      </c>
      <c r="N18" s="7">
        <v>370.15426856750508</v>
      </c>
      <c r="O18" s="9">
        <v>2.2004818861352771</v>
      </c>
      <c r="P18" s="7">
        <v>590.20777151503398</v>
      </c>
      <c r="Q18" s="9">
        <v>3.7598286545528921</v>
      </c>
      <c r="R18" s="7">
        <v>486.67788982972854</v>
      </c>
      <c r="S18" s="9">
        <v>2.1514423332361652</v>
      </c>
      <c r="T18" s="7">
        <v>294.10750176760575</v>
      </c>
      <c r="U18" s="9">
        <v>5.9554401353236752</v>
      </c>
    </row>
    <row r="19" spans="1:21" x14ac:dyDescent="0.2">
      <c r="A19" s="34" t="s">
        <v>49</v>
      </c>
      <c r="B19" s="7">
        <v>279504.78448956244</v>
      </c>
      <c r="C19" s="9">
        <v>9.4546321627859928</v>
      </c>
      <c r="D19" s="7">
        <v>270750.90366141172</v>
      </c>
      <c r="E19" s="9">
        <v>10.105370270706761</v>
      </c>
      <c r="F19" s="7">
        <v>5391.9787505960267</v>
      </c>
      <c r="G19" s="9">
        <v>7.043339951232606</v>
      </c>
      <c r="H19" s="7">
        <v>1318.6666916864015</v>
      </c>
      <c r="I19" s="9">
        <v>6.4657137409432064</v>
      </c>
      <c r="J19" s="7">
        <v>1894.8900433169774</v>
      </c>
      <c r="K19" s="9">
        <v>2.0930159987492241</v>
      </c>
      <c r="L19" s="7">
        <v>0</v>
      </c>
      <c r="M19" s="9">
        <v>0</v>
      </c>
      <c r="N19" s="7">
        <v>148.34534255090153</v>
      </c>
      <c r="O19" s="9">
        <v>0.88187889994914459</v>
      </c>
      <c r="P19" s="7">
        <v>0</v>
      </c>
      <c r="Q19" s="9">
        <v>0</v>
      </c>
      <c r="R19" s="7">
        <v>0</v>
      </c>
      <c r="S19" s="9">
        <v>0</v>
      </c>
      <c r="T19" s="7">
        <v>0</v>
      </c>
      <c r="U19" s="9">
        <v>0</v>
      </c>
    </row>
    <row r="20" spans="1:21" x14ac:dyDescent="0.2">
      <c r="A20" s="34" t="s">
        <v>77</v>
      </c>
      <c r="B20" s="7">
        <v>33113.945741957716</v>
      </c>
      <c r="C20" s="9">
        <v>1.1201245696756761</v>
      </c>
      <c r="D20" s="7">
        <v>31317.021340511408</v>
      </c>
      <c r="E20" s="9">
        <v>1.1688607208390178</v>
      </c>
      <c r="F20" s="7">
        <v>100.90447458644311</v>
      </c>
      <c r="G20" s="9">
        <v>0.13180773700828644</v>
      </c>
      <c r="H20" s="7">
        <v>147.05375088380288</v>
      </c>
      <c r="I20" s="9">
        <v>0.72103698663282789</v>
      </c>
      <c r="J20" s="7">
        <v>676.44725406549321</v>
      </c>
      <c r="K20" s="9">
        <v>0.7471752411505076</v>
      </c>
      <c r="L20" s="7">
        <v>0</v>
      </c>
      <c r="M20" s="9">
        <v>0</v>
      </c>
      <c r="N20" s="7">
        <v>235.28600141408461</v>
      </c>
      <c r="O20" s="9">
        <v>1.3987210958732241</v>
      </c>
      <c r="P20" s="7">
        <v>294.10750176760575</v>
      </c>
      <c r="Q20" s="9">
        <v>1.873567014928136</v>
      </c>
      <c r="R20" s="7">
        <v>196.07166784507049</v>
      </c>
      <c r="S20" s="9">
        <v>0.86676813425341903</v>
      </c>
      <c r="T20" s="7">
        <v>0</v>
      </c>
      <c r="U20" s="9">
        <v>0</v>
      </c>
    </row>
    <row r="21" spans="1:21" x14ac:dyDescent="0.2">
      <c r="B21" s="7"/>
      <c r="C21" s="9"/>
      <c r="D21" s="7"/>
      <c r="E21" s="9"/>
      <c r="F21" s="7"/>
      <c r="G21" s="9"/>
      <c r="H21" s="7"/>
      <c r="I21" s="9"/>
      <c r="J21" s="7"/>
      <c r="K21" s="9"/>
      <c r="L21" s="7"/>
      <c r="M21" s="9"/>
      <c r="N21" s="7"/>
      <c r="O21" s="9"/>
      <c r="P21" s="7"/>
      <c r="Q21" s="9"/>
      <c r="R21" s="7"/>
      <c r="S21" s="9"/>
      <c r="T21" s="7"/>
      <c r="U21" s="9"/>
    </row>
    <row r="22" spans="1:21" x14ac:dyDescent="0.2">
      <c r="A22" s="3"/>
      <c r="B22" s="7"/>
      <c r="C22" s="3"/>
      <c r="D22" s="7"/>
      <c r="E22" s="3"/>
      <c r="F22" s="7"/>
      <c r="G22" s="3"/>
      <c r="H22" s="7"/>
      <c r="I22" s="3"/>
      <c r="J22" s="7"/>
      <c r="K22" s="3"/>
      <c r="L22" s="7"/>
      <c r="M22" s="3"/>
      <c r="N22" s="7"/>
      <c r="O22" s="3"/>
      <c r="P22" s="7"/>
      <c r="Q22" s="3"/>
      <c r="R22" s="7"/>
      <c r="S22" s="3"/>
      <c r="T22" s="7"/>
      <c r="U22" s="3"/>
    </row>
    <row r="23" spans="1:21" x14ac:dyDescent="0.2">
      <c r="A23" s="26" t="s">
        <v>65</v>
      </c>
      <c r="L23" s="49"/>
    </row>
    <row r="24" spans="1:21" x14ac:dyDescent="0.2">
      <c r="A24" s="8" t="s">
        <v>50</v>
      </c>
      <c r="B24" s="7">
        <v>1769402.0360920117</v>
      </c>
      <c r="C24" s="9">
        <v>59.852447355724145</v>
      </c>
      <c r="D24" s="7">
        <v>1576132.9635597803</v>
      </c>
      <c r="E24" s="9">
        <v>58.826792366152205</v>
      </c>
      <c r="F24" s="7">
        <v>50190.371024644504</v>
      </c>
      <c r="G24" s="9">
        <v>65.561802402501939</v>
      </c>
      <c r="H24" s="7">
        <v>13914.085857434098</v>
      </c>
      <c r="I24" s="9">
        <v>68.223832973306102</v>
      </c>
      <c r="J24" s="7">
        <v>68677.570691833476</v>
      </c>
      <c r="K24" s="9">
        <v>75.858361660720846</v>
      </c>
      <c r="L24" s="7">
        <v>7533.9699658589034</v>
      </c>
      <c r="M24" s="9">
        <v>77.965117684854917</v>
      </c>
      <c r="N24" s="7">
        <v>10972.438509781918</v>
      </c>
      <c r="O24" s="9">
        <v>65.228620166796759</v>
      </c>
      <c r="P24" s="7">
        <v>10812.663585801625</v>
      </c>
      <c r="Q24" s="9">
        <v>68.880425409481475</v>
      </c>
      <c r="R24" s="7">
        <v>17009.387742923955</v>
      </c>
      <c r="S24" s="9">
        <v>75.192889624301898</v>
      </c>
      <c r="T24" s="7">
        <v>2541.9010990519841</v>
      </c>
      <c r="U24" s="9">
        <v>51.471450861798203</v>
      </c>
    </row>
    <row r="25" spans="1:21" x14ac:dyDescent="0.2">
      <c r="A25" s="8" t="s">
        <v>51</v>
      </c>
      <c r="B25" s="7">
        <v>1186871.4569129245</v>
      </c>
      <c r="C25" s="9">
        <v>40.147552644275578</v>
      </c>
      <c r="D25" s="7">
        <v>1103144.4543717045</v>
      </c>
      <c r="E25" s="9">
        <v>41.173207633846417</v>
      </c>
      <c r="F25" s="7">
        <v>26363.916968403439</v>
      </c>
      <c r="G25" s="9">
        <v>34.438197597497776</v>
      </c>
      <c r="H25" s="7">
        <v>6480.6724711961124</v>
      </c>
      <c r="I25" s="9">
        <v>31.77616702669398</v>
      </c>
      <c r="J25" s="7">
        <v>21856.378616215377</v>
      </c>
      <c r="K25" s="9">
        <v>24.141638339279012</v>
      </c>
      <c r="L25" s="7">
        <v>2129.2873850915316</v>
      </c>
      <c r="M25" s="9">
        <v>22.034882315145044</v>
      </c>
      <c r="N25" s="7">
        <v>5849.0709468403165</v>
      </c>
      <c r="O25" s="9">
        <v>34.771379833203206</v>
      </c>
      <c r="P25" s="7">
        <v>4885.0669690291952</v>
      </c>
      <c r="Q25" s="9">
        <v>31.119574590518528</v>
      </c>
      <c r="R25" s="7">
        <v>5611.6178174563556</v>
      </c>
      <c r="S25" s="9">
        <v>24.807110375698144</v>
      </c>
      <c r="T25" s="7">
        <v>2396.5668409270825</v>
      </c>
      <c r="U25" s="9">
        <v>48.528549138201761</v>
      </c>
    </row>
    <row r="26" spans="1:21" x14ac:dyDescent="0.2">
      <c r="A26" s="3"/>
      <c r="B26" s="7"/>
      <c r="C26" s="9"/>
      <c r="D26" s="7"/>
      <c r="E26" s="9"/>
      <c r="F26" s="7"/>
      <c r="G26" s="9"/>
      <c r="H26" s="7"/>
      <c r="I26" s="9"/>
      <c r="J26" s="7"/>
      <c r="K26" s="9"/>
      <c r="L26" s="7"/>
      <c r="M26" s="9"/>
      <c r="N26" s="7"/>
      <c r="O26" s="9"/>
      <c r="P26" s="7"/>
      <c r="Q26" s="9"/>
      <c r="R26" s="7"/>
      <c r="S26" s="9"/>
      <c r="T26" s="7"/>
      <c r="U26" s="9"/>
    </row>
    <row r="27" spans="1:21" x14ac:dyDescent="0.2">
      <c r="A27" s="4" t="s">
        <v>52</v>
      </c>
      <c r="L27" s="49"/>
    </row>
    <row r="28" spans="1:21" x14ac:dyDescent="0.2">
      <c r="A28" s="8" t="s">
        <v>53</v>
      </c>
      <c r="B28" s="7">
        <v>552455.22116286342</v>
      </c>
      <c r="C28" s="9">
        <v>18.687554533437726</v>
      </c>
      <c r="D28" s="7">
        <v>464389.16742921295</v>
      </c>
      <c r="E28" s="9">
        <v>17.332627234537533</v>
      </c>
      <c r="F28" s="7">
        <v>11869.723370027727</v>
      </c>
      <c r="G28" s="9">
        <v>15.504975202833327</v>
      </c>
      <c r="H28" s="7">
        <v>7068.1024933464332</v>
      </c>
      <c r="I28" s="9">
        <v>34.656466036296294</v>
      </c>
      <c r="J28" s="7">
        <v>29346.526874744228</v>
      </c>
      <c r="K28" s="9">
        <v>32.414941686560397</v>
      </c>
      <c r="L28" s="7">
        <v>4201.1056032924662</v>
      </c>
      <c r="M28" s="9">
        <v>43.475046257349888</v>
      </c>
      <c r="N28" s="7">
        <v>7651.6225078872048</v>
      </c>
      <c r="O28" s="9">
        <v>45.487133765364547</v>
      </c>
      <c r="P28" s="7">
        <v>7139.8071581726108</v>
      </c>
      <c r="Q28" s="9">
        <v>45.483053319292743</v>
      </c>
      <c r="R28" s="7">
        <v>9355.8864173406128</v>
      </c>
      <c r="S28" s="9">
        <v>41.359286139458966</v>
      </c>
      <c r="T28" s="7">
        <v>1609.7257147450364</v>
      </c>
      <c r="U28" s="9">
        <v>32.595649790770118</v>
      </c>
    </row>
    <row r="29" spans="1:21" x14ac:dyDescent="0.2">
      <c r="A29" s="8" t="s">
        <v>54</v>
      </c>
      <c r="B29" s="29">
        <v>551962.13617789885</v>
      </c>
      <c r="C29" s="30">
        <v>18.670875258460928</v>
      </c>
      <c r="D29" s="29">
        <v>484938.0101965412</v>
      </c>
      <c r="E29" s="30">
        <v>18.099581885437125</v>
      </c>
      <c r="F29" s="29">
        <v>12971.005584595039</v>
      </c>
      <c r="G29" s="30">
        <v>16.94353892465557</v>
      </c>
      <c r="H29" s="29">
        <v>6129.4251134565266</v>
      </c>
      <c r="I29" s="30">
        <v>30.053923732217164</v>
      </c>
      <c r="J29" s="29">
        <v>24696.516501895516</v>
      </c>
      <c r="K29" s="30">
        <v>27.278735425385729</v>
      </c>
      <c r="L29" s="29">
        <v>3343.0219367584523</v>
      </c>
      <c r="M29" s="30">
        <v>34.595186854147549</v>
      </c>
      <c r="N29" s="29">
        <v>4344.9088512129747</v>
      </c>
      <c r="O29" s="30">
        <v>25.829482558727719</v>
      </c>
      <c r="P29" s="29">
        <v>4239.935722017417</v>
      </c>
      <c r="Q29" s="30">
        <v>27.009864306230043</v>
      </c>
      <c r="R29" s="29">
        <v>7508.7366226196636</v>
      </c>
      <c r="S29" s="30">
        <v>33.193646509556082</v>
      </c>
      <c r="T29" s="29">
        <v>449.65447991388265</v>
      </c>
      <c r="U29" s="30">
        <v>9.1051412174559641</v>
      </c>
    </row>
    <row r="30" spans="1:21" x14ac:dyDescent="0.2">
      <c r="A30" s="8" t="s">
        <v>55</v>
      </c>
      <c r="B30" s="29">
        <v>551989.54421196284</v>
      </c>
      <c r="C30" s="30">
        <v>18.671802372752918</v>
      </c>
      <c r="D30" s="29">
        <v>503993.31395020464</v>
      </c>
      <c r="E30" s="30">
        <v>18.810792438929365</v>
      </c>
      <c r="F30" s="29">
        <v>15830.566198408162</v>
      </c>
      <c r="G30" s="30">
        <v>20.678875884582357</v>
      </c>
      <c r="H30" s="29">
        <v>2955.0801368078482</v>
      </c>
      <c r="I30" s="30">
        <v>14.489409921859686</v>
      </c>
      <c r="J30" s="29">
        <v>15261.168941617156</v>
      </c>
      <c r="K30" s="30">
        <v>16.856846584356784</v>
      </c>
      <c r="L30" s="29">
        <v>1488.8994499689331</v>
      </c>
      <c r="M30" s="30">
        <v>15.407842261620933</v>
      </c>
      <c r="N30" s="29">
        <v>2203.5060789478039</v>
      </c>
      <c r="O30" s="30">
        <v>13.099336207788026</v>
      </c>
      <c r="P30" s="29">
        <v>2655.4357200759941</v>
      </c>
      <c r="Q30" s="30">
        <v>16.916048538359004</v>
      </c>
      <c r="R30" s="29">
        <v>2752.2844666509318</v>
      </c>
      <c r="S30" s="30">
        <v>12.166941294030877</v>
      </c>
      <c r="T30" s="29">
        <v>1374.9003451543908</v>
      </c>
      <c r="U30" s="30">
        <v>27.840625106097544</v>
      </c>
    </row>
    <row r="31" spans="1:21" x14ac:dyDescent="0.2">
      <c r="A31" s="8" t="s">
        <v>56</v>
      </c>
      <c r="B31" s="29">
        <v>553892.22409986693</v>
      </c>
      <c r="C31" s="30">
        <v>18.736163125991958</v>
      </c>
      <c r="D31" s="29">
        <v>520414.80997074605</v>
      </c>
      <c r="E31" s="30">
        <v>19.423700080020868</v>
      </c>
      <c r="F31" s="29">
        <v>15810.469779439662</v>
      </c>
      <c r="G31" s="30">
        <v>20.652624684949586</v>
      </c>
      <c r="H31" s="29">
        <v>1464.9354611853123</v>
      </c>
      <c r="I31" s="30">
        <v>7.1829017906470281</v>
      </c>
      <c r="J31" s="29">
        <v>10205.196190990175</v>
      </c>
      <c r="K31" s="30">
        <v>11.272231322049347</v>
      </c>
      <c r="L31" s="29">
        <v>0</v>
      </c>
      <c r="M31" s="30">
        <v>0</v>
      </c>
      <c r="N31" s="29">
        <v>1884.8027522420527</v>
      </c>
      <c r="O31" s="30">
        <v>11.204718322707059</v>
      </c>
      <c r="P31" s="29">
        <v>540.48867824104252</v>
      </c>
      <c r="Q31" s="30">
        <v>3.4431007485646545</v>
      </c>
      <c r="R31" s="29">
        <v>1151.9210485897891</v>
      </c>
      <c r="S31" s="30">
        <v>5.0922627887388359</v>
      </c>
      <c r="T31" s="29">
        <v>867.13276267631386</v>
      </c>
      <c r="U31" s="30">
        <v>17.558740346504894</v>
      </c>
    </row>
    <row r="32" spans="1:21" x14ac:dyDescent="0.2">
      <c r="A32" s="8" t="s">
        <v>57</v>
      </c>
      <c r="B32" s="29">
        <v>553650.44612273865</v>
      </c>
      <c r="C32" s="30">
        <v>18.72798465476119</v>
      </c>
      <c r="D32" s="29">
        <v>528994.68779683125</v>
      </c>
      <c r="E32" s="30">
        <v>19.743931115771886</v>
      </c>
      <c r="F32" s="29">
        <v>16615.349755548672</v>
      </c>
      <c r="G32" s="30">
        <v>21.704009260797381</v>
      </c>
      <c r="H32" s="29">
        <v>462.16893134909475</v>
      </c>
      <c r="I32" s="30">
        <v>2.2661162437031734</v>
      </c>
      <c r="J32" s="29">
        <v>5070.5481076036203</v>
      </c>
      <c r="K32" s="30">
        <v>5.6007145897840784</v>
      </c>
      <c r="L32" s="29">
        <v>294.10750176760575</v>
      </c>
      <c r="M32" s="30">
        <v>3.0435648258780827</v>
      </c>
      <c r="N32" s="29">
        <v>589.61551544839062</v>
      </c>
      <c r="O32" s="30">
        <v>3.5051284604918296</v>
      </c>
      <c r="P32" s="29">
        <v>175.3172230147018</v>
      </c>
      <c r="Q32" s="30">
        <v>1.1168316490229835</v>
      </c>
      <c r="R32" s="29">
        <v>584.71372375226383</v>
      </c>
      <c r="S32" s="30">
        <v>2.5848264003628745</v>
      </c>
      <c r="T32" s="29">
        <v>401.7686360753583</v>
      </c>
      <c r="U32" s="30">
        <v>8.1354914309125039</v>
      </c>
    </row>
    <row r="33" spans="1:21" x14ac:dyDescent="0.2">
      <c r="A33" s="11" t="s">
        <v>58</v>
      </c>
      <c r="B33" s="35">
        <v>192323.9212295473</v>
      </c>
      <c r="C33" s="21">
        <v>6.5056200545930212</v>
      </c>
      <c r="D33" s="35">
        <v>176547.42858792137</v>
      </c>
      <c r="E33" s="21">
        <v>6.5893672453008243</v>
      </c>
      <c r="F33" s="35">
        <v>3457.1733050286821</v>
      </c>
      <c r="G33" s="21">
        <v>4.5159760421814976</v>
      </c>
      <c r="H33" s="35">
        <v>2315.046192485011</v>
      </c>
      <c r="I33" s="21">
        <v>11.351182275276807</v>
      </c>
      <c r="J33" s="35">
        <v>5953.9926911981611</v>
      </c>
      <c r="K33" s="21">
        <v>6.5765303918635274</v>
      </c>
      <c r="L33" s="35">
        <v>336.12285916297799</v>
      </c>
      <c r="M33" s="21">
        <v>3.4783598010035228</v>
      </c>
      <c r="N33" s="35">
        <v>147.05375088380288</v>
      </c>
      <c r="O33" s="21">
        <v>0.87420068492076508</v>
      </c>
      <c r="P33" s="35">
        <v>946.74605330905467</v>
      </c>
      <c r="Q33" s="21">
        <v>6.0311014385305715</v>
      </c>
      <c r="R33" s="35">
        <v>1267.4632814270628</v>
      </c>
      <c r="S33" s="21">
        <v>5.6030368678524578</v>
      </c>
      <c r="T33" s="35">
        <v>235.28600141408461</v>
      </c>
      <c r="U33" s="21">
        <v>4.7643521082589402</v>
      </c>
    </row>
    <row r="34" spans="1:21" x14ac:dyDescent="0.2">
      <c r="A34" s="1" t="str">
        <f>Cuadro02!A33</f>
        <v>Fuente: Instituto Nacional de Estadística (INE).  LXXXIV Encuesta Permanente de Hogares de Propósitos Múltiples, Junio 2026.</v>
      </c>
      <c r="B34" s="29"/>
      <c r="C34" s="31"/>
      <c r="D34" s="29"/>
      <c r="E34" s="31"/>
      <c r="F34" s="29"/>
      <c r="G34" s="31"/>
      <c r="H34" s="29"/>
      <c r="I34" s="31"/>
      <c r="J34" s="29"/>
      <c r="K34" s="31"/>
      <c r="L34" s="31"/>
      <c r="M34" s="31"/>
      <c r="N34" s="29"/>
      <c r="O34" s="31"/>
      <c r="P34" s="29"/>
      <c r="Q34" s="31"/>
      <c r="R34" s="29"/>
      <c r="S34" s="31"/>
      <c r="T34" s="29"/>
      <c r="U34" s="31"/>
    </row>
    <row r="35" spans="1:21" x14ac:dyDescent="0.2">
      <c r="A35" s="25" t="s">
        <v>25</v>
      </c>
    </row>
    <row r="36" spans="1:21" x14ac:dyDescent="0.2">
      <c r="A36" s="25" t="s">
        <v>26</v>
      </c>
    </row>
  </sheetData>
  <mergeCells count="12">
    <mergeCell ref="R3:S3"/>
    <mergeCell ref="A1:U1"/>
    <mergeCell ref="B3:C3"/>
    <mergeCell ref="T3:U3"/>
    <mergeCell ref="D3:E3"/>
    <mergeCell ref="F3:G3"/>
    <mergeCell ref="H3:I3"/>
    <mergeCell ref="J3:K3"/>
    <mergeCell ref="A3:A4"/>
    <mergeCell ref="N3:O3"/>
    <mergeCell ref="P3:Q3"/>
    <mergeCell ref="L3:M3"/>
  </mergeCells>
  <phoneticPr fontId="3" type="noConversion"/>
  <printOptions horizontalCentered="1" verticalCentered="1"/>
  <pageMargins left="0.54" right="0" top="0" bottom="0" header="0" footer="0"/>
  <pageSetup paperSize="9" scale="86" orientation="landscape" r:id="rId1"/>
  <headerFooter alignWithMargins="0">
    <oddFooter>&amp;L&amp;Z&amp;F+&amp;F+&amp;A&amp;R&amp;D+&amp;T</oddFooter>
  </headerFooter>
  <ignoredErrors>
    <ignoredError sqref="G5 I5 K5 O5 Q5 S5 U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N44"/>
  <sheetViews>
    <sheetView workbookViewId="0">
      <selection activeCell="P20" sqref="P20"/>
    </sheetView>
  </sheetViews>
  <sheetFormatPr baseColWidth="10" defaultRowHeight="12.75" x14ac:dyDescent="0.2"/>
  <cols>
    <col min="1" max="1" width="19.5703125" customWidth="1"/>
    <col min="2" max="2" width="10" customWidth="1"/>
    <col min="3" max="3" width="10.28515625" customWidth="1"/>
    <col min="4" max="4" width="6.28515625" customWidth="1"/>
    <col min="5" max="5" width="7" customWidth="1"/>
    <col min="7" max="7" width="6.28515625" bestFit="1" customWidth="1"/>
    <col min="11" max="11" width="6.28515625" bestFit="1" customWidth="1"/>
  </cols>
  <sheetData>
    <row r="1" spans="1:13" x14ac:dyDescent="0.2">
      <c r="A1" s="46" t="s">
        <v>66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x14ac:dyDescent="0.2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x14ac:dyDescent="0.2">
      <c r="A3" s="47" t="s">
        <v>0</v>
      </c>
      <c r="B3" s="47" t="s">
        <v>27</v>
      </c>
      <c r="C3" s="48" t="s">
        <v>38</v>
      </c>
      <c r="D3" s="48"/>
      <c r="E3" s="48"/>
      <c r="F3" s="48" t="s">
        <v>27</v>
      </c>
      <c r="G3" s="48"/>
      <c r="H3" s="48"/>
      <c r="I3" s="48"/>
      <c r="J3" s="48" t="s">
        <v>28</v>
      </c>
      <c r="K3" s="48"/>
      <c r="L3" s="48"/>
      <c r="M3" s="48"/>
    </row>
    <row r="4" spans="1:13" ht="33.75" x14ac:dyDescent="0.2">
      <c r="A4" s="47"/>
      <c r="B4" s="47"/>
      <c r="C4" s="16" t="s">
        <v>29</v>
      </c>
      <c r="D4" s="16" t="s">
        <v>30</v>
      </c>
      <c r="E4" s="16" t="s">
        <v>31</v>
      </c>
      <c r="F4" s="16" t="s">
        <v>32</v>
      </c>
      <c r="G4" s="16" t="s">
        <v>33</v>
      </c>
      <c r="H4" s="16" t="s">
        <v>34</v>
      </c>
      <c r="I4" s="16" t="s">
        <v>35</v>
      </c>
      <c r="J4" s="16" t="s">
        <v>32</v>
      </c>
      <c r="K4" s="16" t="s">
        <v>33</v>
      </c>
      <c r="L4" s="16" t="s">
        <v>34</v>
      </c>
      <c r="M4" s="16" t="s">
        <v>35</v>
      </c>
    </row>
    <row r="5" spans="1:13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3" x14ac:dyDescent="0.2">
      <c r="A6" s="26" t="s">
        <v>42</v>
      </c>
      <c r="B6" s="28">
        <v>2986249.6415695413</v>
      </c>
      <c r="C6" s="18">
        <v>212315.11162548757</v>
      </c>
      <c r="D6" s="19">
        <f>+C6/C$6*100</f>
        <v>100</v>
      </c>
      <c r="E6" s="19">
        <f>+C6/B6*100</f>
        <v>7.1097576260870472</v>
      </c>
      <c r="F6" s="19">
        <v>3.411214473985889</v>
      </c>
      <c r="G6" s="19">
        <v>2.9910320840698259</v>
      </c>
      <c r="H6" s="19">
        <v>1.9357975801759626</v>
      </c>
      <c r="I6" s="19">
        <v>1.5188038208495562</v>
      </c>
      <c r="J6" s="19">
        <v>4.8523158368334682</v>
      </c>
      <c r="K6" s="19">
        <v>1.4496173769389169</v>
      </c>
      <c r="L6" s="19">
        <v>1.2549986044365753</v>
      </c>
      <c r="M6" s="19">
        <v>4.9489938222133292</v>
      </c>
    </row>
    <row r="7" spans="1:13" x14ac:dyDescent="0.2">
      <c r="A7" s="12"/>
    </row>
    <row r="8" spans="1:13" x14ac:dyDescent="0.2">
      <c r="A8" s="17" t="s">
        <v>2</v>
      </c>
      <c r="B8" s="7"/>
      <c r="C8" s="7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 x14ac:dyDescent="0.2">
      <c r="A9" s="13" t="s">
        <v>44</v>
      </c>
      <c r="B9" s="32">
        <v>1783620.2581392243</v>
      </c>
      <c r="C9" s="7">
        <v>126241.9411882674</v>
      </c>
      <c r="D9" s="9">
        <f>+C9/C$6*100</f>
        <v>59.459706010447057</v>
      </c>
      <c r="E9" s="9">
        <f>+C9/B9*100</f>
        <v>7.077848584203136</v>
      </c>
      <c r="F9" s="9">
        <v>3.206003056960014</v>
      </c>
      <c r="G9" s="9">
        <v>3.0306965575435947</v>
      </c>
      <c r="H9" s="9">
        <v>1.9833566859221323</v>
      </c>
      <c r="I9" s="9">
        <v>1.4862741723226836</v>
      </c>
      <c r="J9" s="9">
        <v>4.422434996945352</v>
      </c>
      <c r="K9" s="9">
        <v>1.5087171861398569</v>
      </c>
      <c r="L9" s="9">
        <v>1.2692852588144956</v>
      </c>
      <c r="M9" s="9">
        <v>5.0082473832154433</v>
      </c>
    </row>
    <row r="10" spans="1:13" x14ac:dyDescent="0.2">
      <c r="A10" s="14" t="s">
        <v>45</v>
      </c>
      <c r="B10" s="32">
        <v>360388.17911129328</v>
      </c>
      <c r="C10" s="7">
        <v>24341.90543333883</v>
      </c>
      <c r="D10" s="9">
        <f t="shared" ref="D10:D13" si="0">+C10/C$6*100</f>
        <v>11.464989584103011</v>
      </c>
      <c r="E10" s="9">
        <f t="shared" ref="E10:E13" si="1">+C10/B10*100</f>
        <v>6.7543573413992819</v>
      </c>
      <c r="F10" s="9">
        <v>3.3169242804573504</v>
      </c>
      <c r="G10" s="9">
        <v>3.2376688389188297</v>
      </c>
      <c r="H10" s="9">
        <v>2.1993991577617833</v>
      </c>
      <c r="I10" s="9">
        <v>1.494115583912103</v>
      </c>
      <c r="J10" s="9">
        <v>4.1863807044870125</v>
      </c>
      <c r="K10" s="9">
        <v>1.5526476430876606</v>
      </c>
      <c r="L10" s="9">
        <v>1.3415728006794201</v>
      </c>
      <c r="M10" s="9">
        <v>5.2843548168725389</v>
      </c>
    </row>
    <row r="11" spans="1:13" x14ac:dyDescent="0.2">
      <c r="A11" s="14" t="s">
        <v>46</v>
      </c>
      <c r="B11" s="32">
        <v>226345.00984849932</v>
      </c>
      <c r="C11" s="7">
        <v>19890.053848253232</v>
      </c>
      <c r="D11" s="9">
        <f t="shared" si="0"/>
        <v>9.3681762433086799</v>
      </c>
      <c r="E11" s="9">
        <f t="shared" si="1"/>
        <v>8.7874938623857197</v>
      </c>
      <c r="F11" s="9">
        <v>3.0917418359708733</v>
      </c>
      <c r="G11" s="9">
        <v>2.9037805411456667</v>
      </c>
      <c r="H11" s="9">
        <v>1.9368977663094438</v>
      </c>
      <c r="I11" s="9">
        <v>1.6293207630174646</v>
      </c>
      <c r="J11" s="9">
        <v>3.9811891423974988</v>
      </c>
      <c r="K11" s="9">
        <v>1.4876391193874765</v>
      </c>
      <c r="L11" s="9">
        <v>1.2329344494607317</v>
      </c>
      <c r="M11" s="9">
        <v>5.1004804727679911</v>
      </c>
    </row>
    <row r="12" spans="1:13" x14ac:dyDescent="0.2">
      <c r="A12" s="14" t="s">
        <v>47</v>
      </c>
      <c r="B12" s="32">
        <v>1196887.0691794697</v>
      </c>
      <c r="C12" s="7">
        <v>82009.981906675515</v>
      </c>
      <c r="D12" s="9">
        <f t="shared" si="0"/>
        <v>38.626540183035445</v>
      </c>
      <c r="E12" s="9">
        <f t="shared" si="1"/>
        <v>6.851939837807568</v>
      </c>
      <c r="F12" s="9">
        <v>3.1942122698972191</v>
      </c>
      <c r="G12" s="9">
        <v>2.9923775232664016</v>
      </c>
      <c r="H12" s="9">
        <v>1.927091220153611</v>
      </c>
      <c r="I12" s="9">
        <v>1.4568613438859039</v>
      </c>
      <c r="J12" s="9">
        <v>4.5995160635886245</v>
      </c>
      <c r="K12" s="9">
        <v>1.5007900151927325</v>
      </c>
      <c r="L12" s="9">
        <v>1.2566453712238572</v>
      </c>
      <c r="M12" s="9">
        <v>4.9039246903138674</v>
      </c>
    </row>
    <row r="13" spans="1:13" x14ac:dyDescent="0.2">
      <c r="A13" s="13" t="s">
        <v>48</v>
      </c>
      <c r="B13" s="32">
        <v>1202629.3834302847</v>
      </c>
      <c r="C13" s="7">
        <v>86073.170437218927</v>
      </c>
      <c r="D13" s="9">
        <f t="shared" si="0"/>
        <v>40.54029398955236</v>
      </c>
      <c r="E13" s="9">
        <f t="shared" si="1"/>
        <v>7.1570819425441483</v>
      </c>
      <c r="F13" s="9">
        <v>3.7155636322983279</v>
      </c>
      <c r="G13" s="9">
        <v>2.9322056830263983</v>
      </c>
      <c r="H13" s="9">
        <v>1.8652626459421997</v>
      </c>
      <c r="I13" s="9">
        <v>1.5670485593384746</v>
      </c>
      <c r="J13" s="9">
        <v>5.482814184128598</v>
      </c>
      <c r="K13" s="9">
        <v>1.3629367702006674</v>
      </c>
      <c r="L13" s="9">
        <v>1.2340446303632016</v>
      </c>
      <c r="M13" s="9">
        <v>4.8620877105268647</v>
      </c>
    </row>
    <row r="14" spans="1:13" x14ac:dyDescent="0.2">
      <c r="A14" s="13"/>
      <c r="B14" s="7"/>
      <c r="C14" s="7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 x14ac:dyDescent="0.2">
      <c r="A15" s="4" t="s">
        <v>64</v>
      </c>
    </row>
    <row r="16" spans="1:13" x14ac:dyDescent="0.2">
      <c r="A16" s="34" t="s">
        <v>73</v>
      </c>
      <c r="B16" s="32">
        <v>417897.17878687853</v>
      </c>
      <c r="C16" s="7">
        <v>32382.723683632852</v>
      </c>
      <c r="D16" s="9">
        <f>+C16/C$6*100</f>
        <v>15.252199165528186</v>
      </c>
      <c r="E16" s="9">
        <f t="shared" ref="E16" si="2">+C16/B16*100</f>
        <v>7.7489692028161707</v>
      </c>
      <c r="F16" s="9">
        <v>3.4160291310336719</v>
      </c>
      <c r="G16" s="9">
        <v>2.830488388687955</v>
      </c>
      <c r="H16" s="9">
        <v>1.8567250968148574</v>
      </c>
      <c r="I16" s="9">
        <v>1.5778953000899547</v>
      </c>
      <c r="J16" s="9">
        <v>5.6457439723963914</v>
      </c>
      <c r="K16" s="9">
        <v>1.3489990807571315</v>
      </c>
      <c r="L16" s="9">
        <v>1.1818629555175009</v>
      </c>
      <c r="M16" s="9">
        <v>5.2991501058411856</v>
      </c>
    </row>
    <row r="17" spans="1:14" x14ac:dyDescent="0.2">
      <c r="A17" s="34" t="s">
        <v>74</v>
      </c>
      <c r="B17" s="32">
        <v>1547175.942417586</v>
      </c>
      <c r="C17" s="7">
        <v>130774.76965138021</v>
      </c>
      <c r="D17" s="9">
        <f t="shared" ref="D17:D21" si="3">+C17/C$6*100</f>
        <v>61.594659301529077</v>
      </c>
      <c r="E17" s="9">
        <f t="shared" ref="E17:E21" si="4">+C17/B17*100</f>
        <v>8.4524821040737095</v>
      </c>
      <c r="F17" s="9">
        <v>3.5815647427183332</v>
      </c>
      <c r="G17" s="9">
        <v>2.8995084449579531</v>
      </c>
      <c r="H17" s="9">
        <v>1.8929172196965911</v>
      </c>
      <c r="I17" s="9">
        <v>1.6225050242796055</v>
      </c>
      <c r="J17" s="9">
        <v>4.9584984007794954</v>
      </c>
      <c r="K17" s="9">
        <v>1.4586221894557023</v>
      </c>
      <c r="L17" s="9">
        <v>1.2696977740987256</v>
      </c>
      <c r="M17" s="9">
        <v>4.8994475202940855</v>
      </c>
    </row>
    <row r="18" spans="1:14" x14ac:dyDescent="0.2">
      <c r="A18" s="34" t="s">
        <v>75</v>
      </c>
      <c r="B18" s="32">
        <v>250428.05914438714</v>
      </c>
      <c r="C18" s="7">
        <v>20560.371448024052</v>
      </c>
      <c r="D18" s="9">
        <f t="shared" si="3"/>
        <v>9.6838945144382578</v>
      </c>
      <c r="E18" s="9">
        <f t="shared" si="4"/>
        <v>8.2100909611609207</v>
      </c>
      <c r="F18" s="9">
        <v>3.2511638512260812</v>
      </c>
      <c r="G18" s="9">
        <v>2.8440854762641536</v>
      </c>
      <c r="H18" s="9">
        <v>1.8061867844047934</v>
      </c>
      <c r="I18" s="9">
        <v>1.5843745820829269</v>
      </c>
      <c r="J18" s="9">
        <v>4.103029180743297</v>
      </c>
      <c r="K18" s="9">
        <v>1.4491615970134342</v>
      </c>
      <c r="L18" s="9">
        <v>1.2141664288429193</v>
      </c>
      <c r="M18" s="9">
        <v>4.8622352776184865</v>
      </c>
    </row>
    <row r="19" spans="1:14" x14ac:dyDescent="0.2">
      <c r="A19" s="34" t="s">
        <v>76</v>
      </c>
      <c r="B19" s="32">
        <v>456755.98809936724</v>
      </c>
      <c r="C19" s="7">
        <v>19997.218402664719</v>
      </c>
      <c r="D19" s="9">
        <f t="shared" si="3"/>
        <v>9.4186505376681513</v>
      </c>
      <c r="E19" s="9">
        <f t="shared" si="4"/>
        <v>4.3780966038072666</v>
      </c>
      <c r="F19" s="9">
        <v>3.1753230823864622</v>
      </c>
      <c r="G19" s="9">
        <v>3.2120064473640468</v>
      </c>
      <c r="H19" s="9">
        <v>2.0413117939832177</v>
      </c>
      <c r="I19" s="9">
        <v>1.3226913895186179</v>
      </c>
      <c r="J19" s="9">
        <v>3.9439606493919248</v>
      </c>
      <c r="K19" s="9">
        <v>1.5138939983056789</v>
      </c>
      <c r="L19" s="9">
        <v>1.2682279093742181</v>
      </c>
      <c r="M19" s="9">
        <v>4.7694424199688097</v>
      </c>
    </row>
    <row r="20" spans="1:14" x14ac:dyDescent="0.2">
      <c r="A20" s="34" t="s">
        <v>49</v>
      </c>
      <c r="B20" s="32">
        <v>280252.28082387731</v>
      </c>
      <c r="C20" s="7">
        <v>4473.0053411140752</v>
      </c>
      <c r="D20" s="9">
        <f t="shared" si="3"/>
        <v>2.1067767182791095</v>
      </c>
      <c r="E20" s="9">
        <f t="shared" si="4"/>
        <v>1.5960638493162187</v>
      </c>
      <c r="F20" s="9">
        <v>3.0019181633951679</v>
      </c>
      <c r="G20" s="9">
        <v>3.5458930045870991</v>
      </c>
      <c r="H20" s="9">
        <v>2.2476641450706505</v>
      </c>
      <c r="I20" s="9">
        <v>1.0908874935877386</v>
      </c>
      <c r="J20" s="9">
        <v>4.2049223245025757</v>
      </c>
      <c r="K20" s="9">
        <v>1.7440916919961817</v>
      </c>
      <c r="L20" s="9">
        <v>1.4182682119148313</v>
      </c>
      <c r="M20" s="9">
        <v>5.2180478657962004</v>
      </c>
    </row>
    <row r="21" spans="1:14" x14ac:dyDescent="0.2">
      <c r="A21" s="34" t="s">
        <v>77</v>
      </c>
      <c r="B21" s="32">
        <v>33740.192297438458</v>
      </c>
      <c r="C21" s="7">
        <v>4127.0230986704619</v>
      </c>
      <c r="D21" s="9">
        <f t="shared" si="3"/>
        <v>1.9438197625566609</v>
      </c>
      <c r="E21" s="9">
        <f t="shared" si="4"/>
        <v>12.231771124149118</v>
      </c>
      <c r="F21" s="9">
        <v>3.3210646584514607</v>
      </c>
      <c r="G21" s="9">
        <v>2.6668217680600197</v>
      </c>
      <c r="H21" s="9">
        <v>1.8246614255225517</v>
      </c>
      <c r="I21" s="9">
        <v>1.7541648381822366</v>
      </c>
      <c r="J21" s="9">
        <v>4.0979268585867086</v>
      </c>
      <c r="K21" s="9">
        <v>1.325441765905697</v>
      </c>
      <c r="L21" s="9">
        <v>1.325441765905697</v>
      </c>
      <c r="M21" s="9">
        <v>4.7821007354965248</v>
      </c>
    </row>
    <row r="22" spans="1:14" x14ac:dyDescent="0.2">
      <c r="A22" s="12"/>
      <c r="B22" s="7"/>
      <c r="C22" s="7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1:14" x14ac:dyDescent="0.2">
      <c r="A23" s="26" t="s">
        <v>65</v>
      </c>
    </row>
    <row r="24" spans="1:14" x14ac:dyDescent="0.2">
      <c r="A24" s="13" t="s">
        <v>50</v>
      </c>
      <c r="B24" s="32">
        <v>1784023.4450100481</v>
      </c>
      <c r="C24" s="7">
        <v>130215.5982772787</v>
      </c>
      <c r="D24" s="9">
        <f>+C24/C$6*100</f>
        <v>61.331290684090355</v>
      </c>
      <c r="E24" s="9">
        <f t="shared" ref="E24" si="5">+C24/B24*100</f>
        <v>7.2989846989676348</v>
      </c>
      <c r="F24" s="9">
        <v>3.590792302965546</v>
      </c>
      <c r="G24" s="9">
        <v>2.9944386237870781</v>
      </c>
      <c r="H24" s="9">
        <v>1.9335667634340497</v>
      </c>
      <c r="I24" s="9">
        <v>1.5727847696493826</v>
      </c>
      <c r="J24" s="9">
        <v>4.9769183216197357</v>
      </c>
      <c r="K24" s="9">
        <v>1.4319974488098444</v>
      </c>
      <c r="L24" s="9">
        <v>1.2430189993513301</v>
      </c>
      <c r="M24" s="9">
        <v>4.9674548060475203</v>
      </c>
    </row>
    <row r="25" spans="1:14" x14ac:dyDescent="0.2">
      <c r="A25" s="13" t="s">
        <v>51</v>
      </c>
      <c r="B25" s="32">
        <v>1202226.1965594965</v>
      </c>
      <c r="C25" s="7">
        <v>82099.513348207634</v>
      </c>
      <c r="D25" s="9">
        <f>+C25/C$6*100</f>
        <v>38.668709315909062</v>
      </c>
      <c r="E25" s="9">
        <f t="shared" ref="E25" si="6">+C25/B25*100</f>
        <v>6.8289572780195735</v>
      </c>
      <c r="F25" s="9">
        <v>3.1447329599242919</v>
      </c>
      <c r="G25" s="9">
        <v>2.9859770064651401</v>
      </c>
      <c r="H25" s="9">
        <v>1.9391079633471997</v>
      </c>
      <c r="I25" s="9">
        <v>1.4386996952545927</v>
      </c>
      <c r="J25" s="9">
        <v>4.6546875386672637</v>
      </c>
      <c r="K25" s="9">
        <v>1.4775638213130597</v>
      </c>
      <c r="L25" s="9">
        <v>1.2739991000507773</v>
      </c>
      <c r="M25" s="9">
        <v>4.9197134043798956</v>
      </c>
    </row>
    <row r="26" spans="1:14" x14ac:dyDescent="0.2">
      <c r="A26" s="12"/>
      <c r="B26" s="7"/>
      <c r="C26" s="7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4" x14ac:dyDescent="0.2">
      <c r="A27" s="17" t="s">
        <v>52</v>
      </c>
    </row>
    <row r="28" spans="1:14" x14ac:dyDescent="0.2">
      <c r="A28" s="13" t="s">
        <v>53</v>
      </c>
      <c r="B28" s="32">
        <v>557467.69643598574</v>
      </c>
      <c r="C28" s="7">
        <v>56665.028063371479</v>
      </c>
      <c r="D28" s="9">
        <f>+C28/C$6*100</f>
        <v>26.689116770607235</v>
      </c>
      <c r="E28" s="9">
        <f t="shared" ref="E28" si="7">+C28/B28*100</f>
        <v>10.164719574899772</v>
      </c>
      <c r="F28" s="9">
        <v>3.7744905053679041</v>
      </c>
      <c r="G28" s="9">
        <v>2.834906353239413</v>
      </c>
      <c r="H28" s="9">
        <v>1.8861096000219846</v>
      </c>
      <c r="I28" s="9">
        <v>1.7411018835003869</v>
      </c>
      <c r="J28" s="9">
        <v>5.3458970614340293</v>
      </c>
      <c r="K28" s="9">
        <v>1.4472225773348024</v>
      </c>
      <c r="L28" s="9">
        <v>1.2605118071988808</v>
      </c>
      <c r="M28" s="9">
        <v>4.9904908183757337</v>
      </c>
      <c r="N28" s="22"/>
    </row>
    <row r="29" spans="1:14" x14ac:dyDescent="0.2">
      <c r="A29" s="13" t="s">
        <v>54</v>
      </c>
      <c r="B29" s="32">
        <v>557421.62464878068</v>
      </c>
      <c r="C29" s="7">
        <v>55550.488108205471</v>
      </c>
      <c r="D29" s="9">
        <f t="shared" ref="D29:D33" si="8">+C29/C$6*100</f>
        <v>26.164170643771012</v>
      </c>
      <c r="E29" s="9">
        <f t="shared" ref="E29:E33" si="9">+C29/B29*100</f>
        <v>9.9656141153846765</v>
      </c>
      <c r="F29" s="9">
        <v>3.8363842561212307</v>
      </c>
      <c r="G29" s="9">
        <v>2.9088090719314157</v>
      </c>
      <c r="H29" s="9">
        <v>1.9174630493793776</v>
      </c>
      <c r="I29" s="9">
        <v>1.7359706660849363</v>
      </c>
      <c r="J29" s="9">
        <v>5.1838523847375733</v>
      </c>
      <c r="K29" s="9">
        <v>1.3698845232847849</v>
      </c>
      <c r="L29" s="9">
        <v>1.2096005036172506</v>
      </c>
      <c r="M29" s="9">
        <v>4.9850736149672095</v>
      </c>
      <c r="N29" s="22"/>
    </row>
    <row r="30" spans="1:14" x14ac:dyDescent="0.2">
      <c r="A30" s="13" t="s">
        <v>55</v>
      </c>
      <c r="B30" s="32">
        <v>557580.22617193207</v>
      </c>
      <c r="C30" s="7">
        <v>44904.592939959613</v>
      </c>
      <c r="D30" s="9">
        <f t="shared" si="8"/>
        <v>21.149974957585165</v>
      </c>
      <c r="E30" s="9">
        <f t="shared" si="9"/>
        <v>8.0534765818817071</v>
      </c>
      <c r="F30" s="9">
        <v>3.6729812015777026</v>
      </c>
      <c r="G30" s="9">
        <v>2.967342888550331</v>
      </c>
      <c r="H30" s="9">
        <v>1.9259136078457662</v>
      </c>
      <c r="I30" s="9">
        <v>1.6376196321807819</v>
      </c>
      <c r="J30" s="9">
        <v>5.1042047273676472</v>
      </c>
      <c r="K30" s="9">
        <v>1.4586100753226836</v>
      </c>
      <c r="L30" s="9">
        <v>1.2733018434350207</v>
      </c>
      <c r="M30" s="9">
        <v>5.021011775151103</v>
      </c>
      <c r="N30" s="22"/>
    </row>
    <row r="31" spans="1:14" x14ac:dyDescent="0.2">
      <c r="A31" s="13" t="s">
        <v>56</v>
      </c>
      <c r="B31" s="32">
        <v>557536.10204662802</v>
      </c>
      <c r="C31" s="7">
        <v>29027.709238248612</v>
      </c>
      <c r="D31" s="9">
        <f t="shared" si="8"/>
        <v>13.671993960303649</v>
      </c>
      <c r="E31" s="9">
        <f t="shared" si="9"/>
        <v>5.2064268361622545</v>
      </c>
      <c r="F31" s="9">
        <v>3.3613283370067037</v>
      </c>
      <c r="G31" s="9">
        <v>3.0488982023768147</v>
      </c>
      <c r="H31" s="9">
        <v>1.9884111096566182</v>
      </c>
      <c r="I31" s="9">
        <v>1.4479176668659932</v>
      </c>
      <c r="J31" s="9">
        <v>4.2061120776919472</v>
      </c>
      <c r="K31" s="9">
        <v>1.5282375168247087</v>
      </c>
      <c r="L31" s="9">
        <v>1.2607203137999641</v>
      </c>
      <c r="M31" s="9">
        <v>4.7474736952774581</v>
      </c>
      <c r="N31" s="22"/>
    </row>
    <row r="32" spans="1:14" x14ac:dyDescent="0.2">
      <c r="A32" s="13" t="s">
        <v>57</v>
      </c>
      <c r="B32" s="32">
        <v>557544.36782150331</v>
      </c>
      <c r="C32" s="7">
        <v>16743.774153686438</v>
      </c>
      <c r="D32" s="9">
        <f t="shared" si="8"/>
        <v>7.8862846951853127</v>
      </c>
      <c r="E32" s="9">
        <f t="shared" si="9"/>
        <v>3.0031285616083783</v>
      </c>
      <c r="F32" s="9">
        <v>2.5516848410812951</v>
      </c>
      <c r="G32" s="9">
        <v>3.1977346017788895</v>
      </c>
      <c r="H32" s="9">
        <v>1.9553389943377688</v>
      </c>
      <c r="I32" s="9">
        <v>1.0851293171934278</v>
      </c>
      <c r="J32" s="9">
        <v>3.1233777429246441</v>
      </c>
      <c r="K32" s="9">
        <v>1.5589234467090729</v>
      </c>
      <c r="L32" s="9">
        <v>1.319721597703472</v>
      </c>
      <c r="M32" s="9">
        <v>4.8484487147632098</v>
      </c>
      <c r="N32" s="22"/>
    </row>
    <row r="33" spans="1:14" x14ac:dyDescent="0.2">
      <c r="A33" s="13" t="s">
        <v>58</v>
      </c>
      <c r="B33" s="32">
        <v>198699.62444465922</v>
      </c>
      <c r="C33" s="7">
        <v>9423.5191220147008</v>
      </c>
      <c r="D33" s="9">
        <f t="shared" si="8"/>
        <v>4.438458972547032</v>
      </c>
      <c r="E33" s="9">
        <f t="shared" si="9"/>
        <v>4.7425953362278701</v>
      </c>
      <c r="F33" s="9">
        <v>3.0164970389160186</v>
      </c>
      <c r="G33" s="9">
        <v>2.9838266800184092</v>
      </c>
      <c r="H33" s="9">
        <v>1.9519096778730489</v>
      </c>
      <c r="I33" s="9">
        <v>1.3682626979097103</v>
      </c>
      <c r="J33" s="9">
        <v>3.7922006959424648</v>
      </c>
      <c r="K33" s="9">
        <v>1.4547882857895267</v>
      </c>
      <c r="L33" s="9">
        <v>1.2696201141299495</v>
      </c>
      <c r="M33" s="9">
        <v>4.9430042137701191</v>
      </c>
      <c r="N33" s="22"/>
    </row>
    <row r="34" spans="1:14" x14ac:dyDescent="0.2">
      <c r="A34" s="12"/>
      <c r="B34" s="32"/>
      <c r="C34" s="7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4" x14ac:dyDescent="0.2">
      <c r="A35" s="27" t="s">
        <v>67</v>
      </c>
    </row>
    <row r="36" spans="1:14" x14ac:dyDescent="0.2">
      <c r="A36" s="13" t="s">
        <v>59</v>
      </c>
      <c r="B36" s="32">
        <v>143893.12692796846</v>
      </c>
      <c r="C36" s="7">
        <v>14651.374622839054</v>
      </c>
      <c r="D36" s="9">
        <f>+C36/C$6*100</f>
        <v>6.9007686314308563</v>
      </c>
      <c r="E36" s="9">
        <f t="shared" ref="E36" si="10">+C36/B36*100</f>
        <v>10.18212261811045</v>
      </c>
      <c r="F36" s="9">
        <v>2.6730690260406402</v>
      </c>
      <c r="G36" s="9">
        <v>2.4091939124943837</v>
      </c>
      <c r="H36" s="9">
        <v>1.4584576801479485</v>
      </c>
      <c r="I36" s="9">
        <v>1.6742545402710436</v>
      </c>
      <c r="J36" s="9">
        <v>3.7143163020528389</v>
      </c>
      <c r="K36" s="9">
        <v>1.4743947859926196</v>
      </c>
      <c r="L36" s="9">
        <v>1.2170641053395492</v>
      </c>
      <c r="M36" s="9">
        <v>4.7545599212284353</v>
      </c>
    </row>
    <row r="37" spans="1:14" x14ac:dyDescent="0.2">
      <c r="A37" s="13" t="s">
        <v>60</v>
      </c>
      <c r="B37" s="36">
        <v>205872.56491925757</v>
      </c>
      <c r="C37" s="29">
        <v>19084.369461718339</v>
      </c>
      <c r="D37" s="30">
        <f t="shared" ref="D37:D40" si="11">+C37/C$6*100</f>
        <v>8.9887004818489498</v>
      </c>
      <c r="E37" s="30">
        <f t="shared" ref="E37:E40" si="12">+C37/B37*100</f>
        <v>9.2699915936847415</v>
      </c>
      <c r="F37" s="30">
        <v>3.3409809459229169</v>
      </c>
      <c r="G37" s="30">
        <v>2.549750485155923</v>
      </c>
      <c r="H37" s="30">
        <v>1.590458979354505</v>
      </c>
      <c r="I37" s="30">
        <v>1.7965634954586451</v>
      </c>
      <c r="J37" s="30">
        <v>4.2998973672961789</v>
      </c>
      <c r="K37" s="30">
        <v>1.1489809854310367</v>
      </c>
      <c r="L37" s="30">
        <v>1.0806885636681538</v>
      </c>
      <c r="M37" s="30">
        <v>4.8797176590618436</v>
      </c>
    </row>
    <row r="38" spans="1:14" x14ac:dyDescent="0.2">
      <c r="A38" s="13" t="s">
        <v>61</v>
      </c>
      <c r="B38" s="36">
        <v>503488.85330043</v>
      </c>
      <c r="C38" s="29">
        <v>59599.787354362765</v>
      </c>
      <c r="D38" s="30">
        <f t="shared" si="11"/>
        <v>28.071382624659137</v>
      </c>
      <c r="E38" s="30">
        <f t="shared" si="12"/>
        <v>11.837359846931861</v>
      </c>
      <c r="F38" s="30">
        <v>3.7717183633653386</v>
      </c>
      <c r="G38" s="30">
        <v>2.7778077517597097</v>
      </c>
      <c r="H38" s="30">
        <v>1.8272826559947761</v>
      </c>
      <c r="I38" s="30">
        <v>1.8453754839820811</v>
      </c>
      <c r="J38" s="30">
        <v>4.8124320296798784</v>
      </c>
      <c r="K38" s="30">
        <v>1.3520638204951958</v>
      </c>
      <c r="L38" s="30">
        <v>1.1814516758305775</v>
      </c>
      <c r="M38" s="30">
        <v>4.95423596129947</v>
      </c>
    </row>
    <row r="39" spans="1:14" x14ac:dyDescent="0.2">
      <c r="A39" s="13" t="s">
        <v>62</v>
      </c>
      <c r="B39" s="36">
        <v>608304.94250909751</v>
      </c>
      <c r="C39" s="29">
        <v>52921.078263331219</v>
      </c>
      <c r="D39" s="30">
        <f t="shared" si="11"/>
        <v>24.925723778287225</v>
      </c>
      <c r="E39" s="30">
        <f t="shared" si="12"/>
        <v>8.6997613474987929</v>
      </c>
      <c r="F39" s="30">
        <v>3.7961012910390401</v>
      </c>
      <c r="G39" s="30">
        <v>2.9947560642881035</v>
      </c>
      <c r="H39" s="30">
        <v>2.0065905518292695</v>
      </c>
      <c r="I39" s="30">
        <v>1.6515752763902716</v>
      </c>
      <c r="J39" s="30">
        <v>5.2099473577669864</v>
      </c>
      <c r="K39" s="30">
        <v>1.4939799589153178</v>
      </c>
      <c r="L39" s="30">
        <v>1.2911070262792266</v>
      </c>
      <c r="M39" s="30">
        <v>4.9022708323140911</v>
      </c>
    </row>
    <row r="40" spans="1:14" x14ac:dyDescent="0.2">
      <c r="A40" s="20" t="s">
        <v>63</v>
      </c>
      <c r="B40" s="37">
        <v>1524690.153912768</v>
      </c>
      <c r="C40" s="35">
        <v>66058.501923235075</v>
      </c>
      <c r="D40" s="21">
        <f t="shared" si="11"/>
        <v>31.113424483773304</v>
      </c>
      <c r="E40" s="21">
        <f t="shared" si="12"/>
        <v>4.3325853291379275</v>
      </c>
      <c r="F40" s="21">
        <v>3.2177554757501334</v>
      </c>
      <c r="G40" s="21">
        <v>3.1744536446894518</v>
      </c>
      <c r="H40" s="21">
        <v>2.0350662834867399</v>
      </c>
      <c r="I40" s="21">
        <v>1.3058148993097634</v>
      </c>
      <c r="J40" s="21">
        <v>5.0137884116080027</v>
      </c>
      <c r="K40" s="21">
        <v>1.5834516020049052</v>
      </c>
      <c r="L40" s="21">
        <v>1.3511993095461228</v>
      </c>
      <c r="M40" s="21">
        <v>5.0448333623360702</v>
      </c>
    </row>
    <row r="41" spans="1:14" x14ac:dyDescent="0.2">
      <c r="A41" s="25" t="str">
        <f>Cuadro01!A34</f>
        <v>Fuente: Instituto Nacional de Estadística (INE).  LXXXIV Encuesta Permanente de Hogares de Propósitos Múltiples, Junio 2026.</v>
      </c>
      <c r="B41" s="29"/>
      <c r="C41" s="29"/>
      <c r="D41" s="30"/>
      <c r="E41" s="30"/>
      <c r="F41" s="30"/>
      <c r="G41" s="30"/>
      <c r="H41" s="30"/>
      <c r="I41" s="30"/>
      <c r="J41" s="30"/>
      <c r="K41" s="30"/>
      <c r="L41" s="30"/>
      <c r="M41" s="30"/>
    </row>
    <row r="42" spans="1:14" x14ac:dyDescent="0.2">
      <c r="A42" s="25" t="s">
        <v>25</v>
      </c>
    </row>
    <row r="43" spans="1:14" x14ac:dyDescent="0.2">
      <c r="A43" s="25" t="s">
        <v>26</v>
      </c>
    </row>
    <row r="44" spans="1:14" x14ac:dyDescent="0.2">
      <c r="A44" s="25" t="s">
        <v>37</v>
      </c>
      <c r="B44" s="2"/>
    </row>
  </sheetData>
  <mergeCells count="6">
    <mergeCell ref="A1:M1"/>
    <mergeCell ref="A3:A4"/>
    <mergeCell ref="C3:E3"/>
    <mergeCell ref="F3:I3"/>
    <mergeCell ref="J3:M3"/>
    <mergeCell ref="B3:B4"/>
  </mergeCells>
  <phoneticPr fontId="3" type="noConversion"/>
  <printOptions horizontalCentered="1" verticalCentered="1"/>
  <pageMargins left="0.54" right="0" top="0" bottom="0" header="0" footer="0"/>
  <pageSetup paperSize="9" scale="86" orientation="landscape" r:id="rId1"/>
  <headerFooter alignWithMargins="0">
    <oddFooter>&amp;L&amp;Z&amp;F+&amp;F+&amp;A&amp;R&amp;D+&amp;T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titulo</vt:lpstr>
      <vt:lpstr>Cuadro01</vt:lpstr>
      <vt:lpstr>Cuadro02</vt:lpstr>
      <vt:lpstr>Cuadro03</vt:lpstr>
      <vt:lpstr>Cuadro04</vt:lpstr>
      <vt:lpstr>titulo!Área_de_impresión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</dc:creator>
  <cp:lastModifiedBy>Wilmer  Banegas</cp:lastModifiedBy>
  <cp:lastPrinted>2023-05-04T16:45:24Z</cp:lastPrinted>
  <dcterms:created xsi:type="dcterms:W3CDTF">2006-11-11T21:47:16Z</dcterms:created>
  <dcterms:modified xsi:type="dcterms:W3CDTF">2026-09-10T15:30:57Z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